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SF5FILESRV22\SF-VDI-Home\zca\Documents\CARE ESA Reports 2017\"/>
    </mc:Choice>
  </mc:AlternateContent>
  <bookViews>
    <workbookView xWindow="0" yWindow="0" windowWidth="20490" windowHeight="7560" tabRatio="917"/>
  </bookViews>
  <sheets>
    <sheet name="SUMMARY -TABLE" sheetId="88" r:id="rId1"/>
    <sheet name="ESA-Table 1" sheetId="67" r:id="rId2"/>
    <sheet name="ESA-Table 1A" sheetId="99" r:id="rId3"/>
    <sheet name="ESA-Table 2" sheetId="100" r:id="rId4"/>
    <sheet name="ESA-Table 2A" sheetId="68" r:id="rId5"/>
    <sheet name="ESA-Table 2B" sheetId="101" r:id="rId6"/>
    <sheet name="ESA-Table 3" sheetId="69" r:id="rId7"/>
    <sheet name="ESA Table 4 " sheetId="94" r:id="rId8"/>
    <sheet name="ESA-Table 5" sheetId="71" r:id="rId9"/>
    <sheet name="ESA-Table 6" sheetId="72" r:id="rId10"/>
    <sheet name="ESA-Table 7" sheetId="73" r:id="rId11"/>
    <sheet name="ESA Table -8" sheetId="92"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Lighting" sheetId="31" r:id="rId19"/>
    <sheet name="ESA-Table 16" sheetId="32" r:id="rId20"/>
    <sheet name="ESA-Table 17" sheetId="103" r:id="rId21"/>
    <sheet name="ESA-Table 18" sheetId="102"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0">#REF!</definedName>
    <definedName name="\a">#REF!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7'!$A$6:$H$29</definedName>
    <definedName name="_GRC1">#REF!</definedName>
    <definedName name="_GS1">#REF!</definedName>
    <definedName name="_GS2">#REF!</definedName>
    <definedName name="_I6">#REF!</definedName>
    <definedName name="_NPV2003" localSheetId="9">'[4]All Rates'!$Q$7:$R$31</definedName>
    <definedName name="_NPV2003">'[1]All Rates'!$V$7:$X$31</definedName>
    <definedName name="_NPV2004">'[2]All Rates'!$Z$7:$AB$31</definedName>
    <definedName name="ACCOUNTS">[5]SummaryPaste!#REF!</definedName>
    <definedName name="ADJUST6">#REF!</definedName>
    <definedName name="ADJUST7">#REF!</definedName>
    <definedName name="adjustments">#REF!</definedName>
    <definedName name="atticinsulation" localSheetId="25">'[6]Unit Input'!$D$8:$D$9</definedName>
    <definedName name="atticinsulation" localSheetId="28">'[7]Unit Input'!$D$8:$D$9</definedName>
    <definedName name="atticinsulation" localSheetId="8">'[7]Unit Input'!$D$8:$D$9</definedName>
    <definedName name="atticinsulation">'[8]Unit Input'!$D$8:$D$9</definedName>
    <definedName name="atticventing">#REF!</definedName>
    <definedName name="atticweatherstripping" localSheetId="25">'[6]Unit Input'!$D$5:$D$7</definedName>
    <definedName name="atticweatherstripping" localSheetId="28">'[7]Unit Input'!$D$5:$D$7</definedName>
    <definedName name="atticweatherstripping" localSheetId="8">'[7]Unit Input'!$D$5:$D$7</definedName>
    <definedName name="atticweatherstripping">'[8]Unit Input'!$D$5:$D$7</definedName>
    <definedName name="AuthBudget">'[9]CARE-Table 1'!$G$6:$G$16</definedName>
    <definedName name="Base_Customers" localSheetId="25">'[6]Key to Tables'!$B$19</definedName>
    <definedName name="Base_Customers" localSheetId="28">'[7]Key to Tables'!$B$19</definedName>
    <definedName name="Base_Customers" localSheetId="8">'[7]Key to Tables'!$B$19</definedName>
    <definedName name="Base_Customers">'[8]Key to Tables'!$B$19</definedName>
    <definedName name="base_rate_annual">#REF!</definedName>
    <definedName name="BCOMP3">#REF!</definedName>
    <definedName name="BCOMP4">#REF!</definedName>
    <definedName name="caulking" localSheetId="25">'[6]Unit Input'!$D$12:$D$14</definedName>
    <definedName name="caulking" localSheetId="28">'[7]Unit Input'!$D$12:$D$14</definedName>
    <definedName name="caulking" localSheetId="8">'[7]Unit Input'!$D$12:$D$14</definedName>
    <definedName name="caulking">'[8]Unit Input'!$D$12:$D$14</definedName>
    <definedName name="centralAC" localSheetId="25">'[6]Unit Input'!$D$48</definedName>
    <definedName name="centralAC" localSheetId="28">'[7]Unit Input'!$D$48</definedName>
    <definedName name="centralAC" localSheetId="8">'[7]Unit Input'!$D$48</definedName>
    <definedName name="centralAC">'[8]Unit Input'!$D$48</definedName>
    <definedName name="CFL">#REF!</definedName>
    <definedName name="CREDITS">#REF!</definedName>
    <definedName name="Discount" localSheetId="25">'[10]Energy Rate'!$C$44</definedName>
    <definedName name="Discount" localSheetId="28">'[11]Energy Rate'!$C$44</definedName>
    <definedName name="Discount">'[11]Energy Rate'!$C$44</definedName>
    <definedName name="Discount_Rate" localSheetId="25">#REF!</definedName>
    <definedName name="Discount_Rate" localSheetId="26">#REF!</definedName>
    <definedName name="Discount_Rate" localSheetId="28">#REF!</definedName>
    <definedName name="Discount_Rate">#REF!</definedName>
    <definedName name="Dixcount_Rate" localSheetId="25">#REF!</definedName>
    <definedName name="Dixcount_Rate" localSheetId="28">#REF!</definedName>
    <definedName name="Dixcount_Rate">#REF!</definedName>
    <definedName name="Diycount_Rate" localSheetId="25">#REF!</definedName>
    <definedName name="Diycount_Rate" localSheetId="28">#REF!</definedName>
    <definedName name="Diycount_Rate">#REF!</definedName>
    <definedName name="DOM">#REF!</definedName>
    <definedName name="DOMRD">#REF!</definedName>
    <definedName name="doorweatherstripping" localSheetId="25">'[6]Unit Input'!$D$17:$D$19</definedName>
    <definedName name="doorweatherstripping" localSheetId="28">'[7]Unit Input'!$D$17:$D$19</definedName>
    <definedName name="doorweatherstripping" localSheetId="8">'[7]Unit Input'!$D$17:$D$19</definedName>
    <definedName name="doorweatherstripping">'[8]Unit Input'!$D$17:$D$19</definedName>
    <definedName name="Double?">'[12]Unit Input'!$D$45</definedName>
    <definedName name="Double1">'[12]Unit Input'!$D$47</definedName>
    <definedName name="ductrepair" localSheetId="25">'[13]Per Measure Savings'!#REF!</definedName>
    <definedName name="ductrepair" localSheetId="28">'[14]Per Measure Savings'!#REF!</definedName>
    <definedName name="ductrepair" localSheetId="8">'[14]Per Measure Savings'!#REF!</definedName>
    <definedName name="ductrepair">'[15]Per Measure Savings'!#REF!</definedName>
    <definedName name="ductsealandrepair" localSheetId="25">'[6]Unit Input'!$D$49:$D$51</definedName>
    <definedName name="ductsealandrepair" localSheetId="28">'[7]Unit Input'!$D$49:$D$51</definedName>
    <definedName name="ductsealandrepair" localSheetId="8">'[7]Unit Input'!$D$49:$D$51</definedName>
    <definedName name="ductsealandrepair">'[8]Unit Input'!$D$49:$D$51</definedName>
    <definedName name="DWL">'[16]Effective-Rates'!#REF!</definedName>
    <definedName name="ecabf_summer">'[16]Effective-Rates'!#REF!</definedName>
    <definedName name="ecabf_winter">'[16]Effective-Rates'!#REF!</definedName>
    <definedName name="educworkshop" localSheetId="25">'[6]Unit Input'!$D$63</definedName>
    <definedName name="educworkshop" localSheetId="28">'[7]Unit Input'!$D$63</definedName>
    <definedName name="educworkshop" localSheetId="8">'[7]Unit Input'!$D$63</definedName>
    <definedName name="educworkshop">'[8]Unit Input'!$D$63</definedName>
    <definedName name="elasticity">#REF!</definedName>
    <definedName name="electricfurnacerepair" localSheetId="25">'[6]Unit Input'!$D$40</definedName>
    <definedName name="electricfurnacerepair" localSheetId="28">'[7]Unit Input'!$D$40</definedName>
    <definedName name="electricfurnacerepair" localSheetId="8">'[7]Unit Input'!$D$40</definedName>
    <definedName name="electricfurnacerepair">'[8]Unit Input'!$D$40</definedName>
    <definedName name="electricfurnacereplacement" localSheetId="25">'[6]Unit Input'!$D$41</definedName>
    <definedName name="electricfurnacereplacement" localSheetId="28">'[7]Unit Input'!$D$41</definedName>
    <definedName name="electricfurnacereplacement" localSheetId="8">'[7]Unit Input'!$D$41</definedName>
    <definedName name="electricfurnacereplacement">'[8]Unit Input'!$D$41</definedName>
    <definedName name="electricwaterheaterreplacement" localSheetId="25">'[6]Unit Input'!$D$54</definedName>
    <definedName name="electricwaterheaterreplacement" localSheetId="28">'[7]Unit Input'!$D$54</definedName>
    <definedName name="electricwaterheaterreplacement" localSheetId="8">'[7]Unit Input'!$D$54</definedName>
    <definedName name="electricwaterheaterreplacement">'[8]Unit Input'!$D$54</definedName>
    <definedName name="EPMC1">#REF!</definedName>
    <definedName name="EPMC2">#REF!</definedName>
    <definedName name="EPMC3">#REF!</definedName>
    <definedName name="EPMC4">#REF!</definedName>
    <definedName name="Escalation_2001_2004">'[17]Customer MC'!$C$63</definedName>
    <definedName name="Escalation_2004_2006">'[18]Customer MC'!$C$72</definedName>
    <definedName name="Estimated_Month" localSheetId="25">'[13]Key to Tables'!#REF!</definedName>
    <definedName name="Estimated_Month" localSheetId="28">'[14]Key to Tables'!#REF!</definedName>
    <definedName name="Estimated_Month" localSheetId="8">'[14]Key to Tables'!#REF!</definedName>
    <definedName name="Estimated_Month">'[15]Key to Tables'!#REF!</definedName>
    <definedName name="EstimatedMonth">'[19]Key to Tables'!#REF!</definedName>
    <definedName name="EUL" localSheetId="12">'ESA-Table 9'!$S$3:$U$63</definedName>
    <definedName name="EUL">#REF!</definedName>
    <definedName name="evap">'[20]Unit Input'!$D$46</definedName>
    <definedName name="evapcoolercover" localSheetId="25">'[6]Unit Input'!$D$20</definedName>
    <definedName name="evapcoolercover" localSheetId="28">'[7]Unit Input'!$D$20</definedName>
    <definedName name="evapcoolercover" localSheetId="8">'[7]Unit Input'!$D$20</definedName>
    <definedName name="evapcoolercover">'[8]Unit Input'!$D$20</definedName>
    <definedName name="evapcoolermaintenance" localSheetId="25">'[6]Unit Input'!$D$58:$D$60</definedName>
    <definedName name="evapcoolermaintenance" localSheetId="28">'[7]Unit Input'!$D$58:$D$60</definedName>
    <definedName name="evapcoolermaintenance" localSheetId="8">'[7]Unit Input'!$D$58:$D$60</definedName>
    <definedName name="evapcoolermaintenance">'[8]Unit Input'!$D$58:$D$60</definedName>
    <definedName name="EXHIBIT">#REF!</definedName>
    <definedName name="faucetaerator" localSheetId="25">'[6]Unit Input'!$D$21</definedName>
    <definedName name="faucetaerator" localSheetId="28">'[7]Unit Input'!$D$21</definedName>
    <definedName name="faucetaerator" localSheetId="8">'[7]Unit Input'!$D$21</definedName>
    <definedName name="faucetaerator">'[8]Unit Input'!$D$21</definedName>
    <definedName name="Final___5_yr_TDBU_Capital_Budget">#REF!</definedName>
    <definedName name="FOOTNOTES">#REF!</definedName>
    <definedName name="furnacefilter" localSheetId="25">'[6]Unit Input'!$D$22:$D$24</definedName>
    <definedName name="furnacefilter" localSheetId="28">'[7]Unit Input'!$D$22:$D$24</definedName>
    <definedName name="furnacefilter" localSheetId="8">'[7]Unit Input'!$D$22:$D$24</definedName>
    <definedName name="furnacefilter">'[8]Unit Input'!$D$22:$D$24</definedName>
    <definedName name="gasfurnacerepair" localSheetId="25">'[6]Unit Input'!$D$38</definedName>
    <definedName name="gasfurnacerepair" localSheetId="28">'[7]Unit Input'!$D$38</definedName>
    <definedName name="gasfurnacerepair" localSheetId="8">'[7]Unit Input'!$D$38</definedName>
    <definedName name="gasfurnacerepair">'[8]Unit Input'!$D$38</definedName>
    <definedName name="gasfurnacereplacement" localSheetId="25">'[6]Unit Input'!$D$39</definedName>
    <definedName name="gasfurnacereplacement" localSheetId="28">'[7]Unit Input'!$D$39</definedName>
    <definedName name="gasfurnacereplacement" localSheetId="8">'[7]Unit Input'!$D$39</definedName>
    <definedName name="gasfurnacereplacement">'[8]Unit Input'!$D$39</definedName>
    <definedName name="gaskets" localSheetId="25">'[6]Unit Input'!$D$29</definedName>
    <definedName name="gaskets" localSheetId="28">'[7]Unit Input'!$D$29</definedName>
    <definedName name="gaskets" localSheetId="8">'[7]Unit Input'!$D$29</definedName>
    <definedName name="gaskets">'[8]Unit Input'!$D$29</definedName>
    <definedName name="gaswaterheaterreplacement" localSheetId="25">'[6]Unit Input'!$D$53</definedName>
    <definedName name="gaswaterheaterreplacement" localSheetId="28">'[7]Unit Input'!$D$53</definedName>
    <definedName name="gaswaterheaterreplacement" localSheetId="8">'[7]Unit Input'!$D$53</definedName>
    <definedName name="gaswaterheaterreplacement">'[8]Unit Input'!$D$53</definedName>
    <definedName name="Gen.plant_loading_factor">[21]Loaders!$B$9</definedName>
    <definedName name="GRC">#REF!</definedName>
    <definedName name="inhomeeduc" localSheetId="25">'[6]Unit Input'!$D$62</definedName>
    <definedName name="inhomeeduc" localSheetId="28">'[7]Unit Input'!$D$62</definedName>
    <definedName name="inhomeeduc" localSheetId="8">'[7]Unit Input'!$D$62</definedName>
    <definedName name="inhomeeduc">'[8]Unit Input'!$D$62</definedName>
    <definedName name="iso.T.land">[22]RCN!$E$23:$CG$23,[22]RCN!$E$15:$CG$15</definedName>
    <definedName name="JETSET">#REF!</definedName>
    <definedName name="kWh" localSheetId="25">'[6]Key to Tables'!$B$17</definedName>
    <definedName name="kWh" localSheetId="28">'[7]Key to Tables'!$B$17</definedName>
    <definedName name="kWh" localSheetId="8">'[7]Key to Tables'!$B$17</definedName>
    <definedName name="kWh">'[8]Key to Tables'!$B$17</definedName>
    <definedName name="landlordcentralac" localSheetId="25">'[6]Unit Input'!$D$45</definedName>
    <definedName name="landlordcentralac" localSheetId="28">'[7]Unit Input'!$D$45</definedName>
    <definedName name="landlordcentralac" localSheetId="8">'[7]Unit Input'!$D$45</definedName>
    <definedName name="landlordcentralac">'[8]Unit Input'!$D$45</definedName>
    <definedName name="landlordrefrigerator" localSheetId="25">'[6]Unit Input'!$D$43</definedName>
    <definedName name="landlordrefrigerator" localSheetId="28">'[7]Unit Input'!$D$43</definedName>
    <definedName name="landlordrefrigerator" localSheetId="8">'[7]Unit Input'!$D$43</definedName>
    <definedName name="landlordrefrigerator">'[8]Unit Input'!$D$43</definedName>
    <definedName name="landlordwindowac" localSheetId="25">'[6]Unit Input'!$D$44</definedName>
    <definedName name="landlordwindowac" localSheetId="28">'[7]Unit Input'!$D$44</definedName>
    <definedName name="landlordwindowac" localSheetId="8">'[7]Unit Input'!$D$44</definedName>
    <definedName name="landlordwindowac">'[8]Unit Input'!$D$44</definedName>
    <definedName name="low_income_discount_Baseline">'[16]Effective-Rates'!#REF!</definedName>
    <definedName name="lowflowshowerhead" localSheetId="25">'[6]Unit Input'!$D$25</definedName>
    <definedName name="lowflowshowerhead" localSheetId="28">'[7]Unit Input'!$D$25</definedName>
    <definedName name="lowflowshowerhead" localSheetId="8">'[7]Unit Input'!$D$25</definedName>
    <definedName name="lowflowshowerhead">'[8]Unit Input'!$D$25</definedName>
    <definedName name="LS_1_allnight">'[16]Effective-Rates'!#REF!</definedName>
    <definedName name="LS_1_midnight">'[16]Effective-Rates'!#REF!</definedName>
    <definedName name="LS_2_allnight">'[16]Effective-Rates'!#REF!</definedName>
    <definedName name="LS_2_midnight">'[16]Effective-Rates'!#REF!</definedName>
    <definedName name="LS_3">'[16]Effective-Rates'!#REF!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 localSheetId="25">'[6]Unit Input'!$D$26:$D$28</definedName>
    <definedName name="minorhomerepair" localSheetId="28">'[7]Unit Input'!$D$26:$D$28</definedName>
    <definedName name="minorhomerepair" localSheetId="8">'[7]Unit Input'!$D$26:$D$28</definedName>
    <definedName name="minorhomerepair">'[8]Unit Input'!$D$26:$D$28</definedName>
    <definedName name="misc" localSheetId="25">'[6]Unit Input'!$D$42</definedName>
    <definedName name="misc" localSheetId="28">'[7]Unit Input'!$D$42</definedName>
    <definedName name="misc" localSheetId="8">'[7]Unit Input'!$D$42</definedName>
    <definedName name="misc">'[8]Unit Input'!$D$42</definedName>
    <definedName name="Month" localSheetId="25">'[23]Key to Tables'!$B$15</definedName>
    <definedName name="Month" localSheetId="28">'[24]Key to Tables'!$B$15</definedName>
    <definedName name="Month" localSheetId="8">'[24]Key to Tables'!$B$15</definedName>
    <definedName name="Month">'[25]Key to Tables'!$B$15</definedName>
    <definedName name="Name">'[26]Proposed-RTP-Scalers'!#REF!</definedName>
    <definedName name="Name1">'[26]Proposed-RTP-Scalers'!#REF!</definedName>
    <definedName name="non.iso.T.land">[22]RCN!$E$53:$CG$53,[22]RCN!$E$61:$CG$61</definedName>
    <definedName name="OL_1_Allnight">'[16]Effective-Rates'!#REF!</definedName>
    <definedName name="OL_1_Midnight">'[16]Effective-Rates'!#REF!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 localSheetId="25">'[6]Per Measure Savings'!$M$8</definedName>
    <definedName name="Percent_Gas_Heat" localSheetId="28">'[7]Per Measure Savings'!$M$8</definedName>
    <definedName name="Percent_Gas_Heat" localSheetId="8">'[7]Per Measure Savings'!$M$8</definedName>
    <definedName name="Percent_Gas_Heat">'[8]Per Measure Savings'!$M$8</definedName>
    <definedName name="Percent_Gas_Water" localSheetId="25">'[6]Per Measure Savings'!$L$8</definedName>
    <definedName name="Percent_Gas_Water" localSheetId="28">'[7]Per Measure Savings'!$L$8</definedName>
    <definedName name="Percent_Gas_Water" localSheetId="8">'[7]Per Measure Savings'!$L$8</definedName>
    <definedName name="Percent_Gas_Water">'[8]Per Measure Savings'!$L$8</definedName>
    <definedName name="Percent_SH">#REF!</definedName>
    <definedName name="permanentevapcooler" localSheetId="25">'[6]Unit Input'!$D$46</definedName>
    <definedName name="permanentevapcooler" localSheetId="28">'[7]Unit Input'!$D$46</definedName>
    <definedName name="permanentevapcooler" localSheetId="8">'[7]Unit Input'!$D$46</definedName>
    <definedName name="permanentevapcooler">'[8]Unit Input'!$D$46</definedName>
    <definedName name="portableevapcooler" localSheetId="25">'[6]Unit Input'!$D$30</definedName>
    <definedName name="portableevapcooler" localSheetId="28">'[7]Unit Input'!$D$30</definedName>
    <definedName name="portableevapcooler" localSheetId="8">'[7]Unit Input'!$D$30</definedName>
    <definedName name="portableevapcooler">'[8]Unit Input'!$D$30</definedName>
    <definedName name="_xlnm.Print_Area" localSheetId="22">'CARE- Table 1'!$A$1:$H$27</definedName>
    <definedName name="_xlnm.Print_Area" localSheetId="24">'CARE -Table 3 '!$A$1:$I$46</definedName>
    <definedName name="_xlnm.Print_Area" localSheetId="31">'CARE-Table 10'!$A$1:$F$27</definedName>
    <definedName name="_xlnm.Print_Area" localSheetId="32">'CARE-Table 11'!$A$1:$F$32</definedName>
    <definedName name="_xlnm.Print_Area" localSheetId="33">'CARE-Table 12 '!$A$1:$G$35</definedName>
    <definedName name="_xlnm.Print_Area" localSheetId="34">'CARE-Table 13'!$A$1:$J$14</definedName>
    <definedName name="_xlnm.Print_Area" localSheetId="35">'CARE-Table 13A'!$A$1:$I$13</definedName>
    <definedName name="_xlnm.Print_Area" localSheetId="36">'CARE-Table 14'!$A$1:$B$18</definedName>
    <definedName name="_xlnm.Print_Area" localSheetId="23">'CARE-Table 2 '!$A$1:$Y$25</definedName>
    <definedName name="_xlnm.Print_Area" localSheetId="25">'CARE-Table 4'!$A$1:$G$10</definedName>
    <definedName name="_xlnm.Print_Area" localSheetId="26">'CARE-Table 5'!$A$1:$J$13</definedName>
    <definedName name="_xlnm.Print_Area" localSheetId="27">'CARE-Table 6'!$A$1:$H$23</definedName>
    <definedName name="_xlnm.Print_Area" localSheetId="28">'CARE-Table 7'!$A$1:$I$33</definedName>
    <definedName name="_xlnm.Print_Area" localSheetId="29">'CARE-Table 8'!$A$1:$H$18</definedName>
    <definedName name="_xlnm.Print_Area" localSheetId="30">'CARE-Table 9'!$A$1:$D$26</definedName>
    <definedName name="_xlnm.Print_Area" localSheetId="15">'ESA Table 12 '!$A$1:$Z$50</definedName>
    <definedName name="_xlnm.Print_Area" localSheetId="17">'ESA -Table 14 '!$A$1:$K$20</definedName>
    <definedName name="_xlnm.Print_Area" localSheetId="7">'ESA Table 4 '!$A$1:$G$74</definedName>
    <definedName name="_xlnm.Print_Area" localSheetId="11">'ESA Table -8'!$A$1:$H$31</definedName>
    <definedName name="_xlnm.Print_Area" localSheetId="1">'ESA-Table 1'!$A$1:$J$35</definedName>
    <definedName name="_xlnm.Print_Area" localSheetId="13">'ESA-Table 10'!$A$1:$C$32</definedName>
    <definedName name="_xlnm.Print_Area" localSheetId="14">'ESA-Table 11'!$A$1:$E$14</definedName>
    <definedName name="_xlnm.Print_Area" localSheetId="16">'ESA-Table 13'!$A$1:$B$25</definedName>
    <definedName name="_xlnm.Print_Area" localSheetId="18">'ESA-Table 15-Lighting'!$A$1:$F$35</definedName>
    <definedName name="_xlnm.Print_Area" localSheetId="19">'ESA-Table 16'!$A$1:$G$34</definedName>
    <definedName name="_xlnm.Print_Area" localSheetId="20">'ESA-Table 17'!$A$1:$J$29</definedName>
    <definedName name="_xlnm.Print_Area" localSheetId="21">'ESA-Table 18'!$A$1:$E$27</definedName>
    <definedName name="_xlnm.Print_Area" localSheetId="2">'ESA-Table 1A'!$A$1:$J$17</definedName>
    <definedName name="_xlnm.Print_Area" localSheetId="3">'ESA-Table 2'!$A$1:$AF$84</definedName>
    <definedName name="_xlnm.Print_Area" localSheetId="4">'ESA-Table 2A'!$A$1:$H$79</definedName>
    <definedName name="_xlnm.Print_Area" localSheetId="5">'ESA-Table 2B'!$A$1:$H$102</definedName>
    <definedName name="_xlnm.Print_Area" localSheetId="6">'ESA-Table 3'!$A$1:$E$15</definedName>
    <definedName name="_xlnm.Print_Area" localSheetId="8">'ESA-Table 5'!$A$1:$G$22</definedName>
    <definedName name="_xlnm.Print_Area" localSheetId="9">'ESA-Table 6'!$A$1:$S$71</definedName>
    <definedName name="_xlnm.Print_Area" localSheetId="10">'ESA-Table 7'!$A$1:$E$31</definedName>
    <definedName name="_xlnm.Print_Area" localSheetId="12">'ESA-Table 9'!$A$1:$G$70</definedName>
    <definedName name="_xlnm.Print_Area" localSheetId="0">'SUMMARY -TABLE'!$A$1:$E$85</definedName>
    <definedName name="_xlnm.Print_Area">#REF!</definedName>
    <definedName name="PRINT_AREA_MI">#REF!</definedName>
    <definedName name="_xlnm.Print_Titles" localSheetId="4">'ESA-Table 2A'!$A:$B</definedName>
    <definedName name="RCN_sector_1">#REF!</definedName>
    <definedName name="RCN_sector_2">#REF!</definedName>
    <definedName name="refrigerator" localSheetId="25">'[6]Unit Input'!$D$31:$D$33</definedName>
    <definedName name="refrigerator" localSheetId="28">'[7]Unit Input'!$D$31:$D$33</definedName>
    <definedName name="refrigerator" localSheetId="8">'[7]Unit Input'!$D$31:$D$33</definedName>
    <definedName name="refrigerator">'[8]Unit Input'!$D$31:$D$33</definedName>
    <definedName name="RELAMP">#REF!</definedName>
    <definedName name="setbackthermostat" localSheetId="25">'[6]Unit Input'!$D$55</definedName>
    <definedName name="setbackthermostat" localSheetId="28">'[7]Unit Input'!$D$55</definedName>
    <definedName name="setbackthermostat" localSheetId="8">'[7]Unit Input'!$D$55</definedName>
    <definedName name="setbackthermostat">'[8]Unit Input'!$D$55</definedName>
    <definedName name="SUMM_1">#REF!</definedName>
    <definedName name="SYS_ADJ2">#REF!</definedName>
    <definedName name="t" localSheetId="25">'[6]Unit Input'!$D$21</definedName>
    <definedName name="t" localSheetId="28">'[7]Unit Input'!$D$21</definedName>
    <definedName name="t" localSheetId="8">'[7]Unit Input'!$D$21</definedName>
    <definedName name="t">'[8]Unit Input'!$D$21</definedName>
    <definedName name="table" localSheetId="25">'[6]Unit Input'!$D$48</definedName>
    <definedName name="table" localSheetId="28">'[7]Unit Input'!$D$48</definedName>
    <definedName name="table" localSheetId="8">'[7]Unit Input'!$D$48</definedName>
    <definedName name="table">'[8]Unit Input'!$D$48</definedName>
    <definedName name="table29">'[27]Unit Input'!$D$29</definedName>
    <definedName name="table29a">'[8]Unit Input'!$D$29</definedName>
    <definedName name="tbale" localSheetId="25">'[6]Unit Input'!$D$40</definedName>
    <definedName name="tbale" localSheetId="28">'[7]Unit Input'!$D$40</definedName>
    <definedName name="tbale" localSheetId="8">'[7]Unit Input'!$D$40</definedName>
    <definedName name="tbale">'[8]Unit Input'!$D$40</definedName>
    <definedName name="TC_1">#REF!</definedName>
    <definedName name="Therm" localSheetId="25">'[6]Key to Tables'!$B$18</definedName>
    <definedName name="Therm" localSheetId="28">'[7]Key to Tables'!$B$18</definedName>
    <definedName name="Therm" localSheetId="8">'[7]Key to Tables'!$B$18</definedName>
    <definedName name="Therm">'[8]Key to Tables'!$B$18</definedName>
    <definedName name="total_offsets_summer">#REF!</definedName>
    <definedName name="Total_offsets_winter">'[16]Effective-Rates'!#REF!</definedName>
    <definedName name="total_rates_summer">'[16]Effective-Rates'!#REF!</definedName>
    <definedName name="total_rates_winter">'[16]Effective-Rates'!#REF!</definedName>
    <definedName name="TOU_HEADER">#REF!</definedName>
    <definedName name="TOU_PA_5_1">#REF!</definedName>
    <definedName name="TOU_PA_5_2">'[28]RevReq-Detail'!#REF!</definedName>
    <definedName name="UMC_PAGE1">#REF!</definedName>
    <definedName name="UMC_PAGE2">#REF!</definedName>
    <definedName name="UMC_PAGE3">#REF!</definedName>
    <definedName name="UMC_PAGE4">#REF!</definedName>
    <definedName name="UMC_PAGE4.1">#REF!</definedName>
    <definedName name="UMC_PAGE5">#REF!</definedName>
    <definedName name="UMC_PAGE6">#REF!</definedName>
    <definedName name="waterheaterblanket" localSheetId="25">'[6]Unit Input'!$D$34:$D$36</definedName>
    <definedName name="waterheaterblanket" localSheetId="28">'[7]Unit Input'!$D$34:$D$36</definedName>
    <definedName name="waterheaterblanket" localSheetId="8">'[7]Unit Input'!$D$34:$D$36</definedName>
    <definedName name="waterheaterblanket">'[8]Unit Input'!$D$34:$D$36</definedName>
    <definedName name="waterheaterpipewrap" localSheetId="25">'[6]Unit Input'!$D$37</definedName>
    <definedName name="waterheaterpipewrap" localSheetId="28">'[7]Unit Input'!$D$37</definedName>
    <definedName name="waterheaterpipewrap" localSheetId="8">'[7]Unit Input'!$D$37</definedName>
    <definedName name="waterheaterpipewrap">'[8]Unit Input'!$D$37</definedName>
    <definedName name="wholehousefan" localSheetId="25">'[6]Unit Input'!$D$52</definedName>
    <definedName name="wholehousefan" localSheetId="28">'[7]Unit Input'!$D$52</definedName>
    <definedName name="wholehousefan" localSheetId="8">'[7]Unit Input'!$D$52</definedName>
    <definedName name="wholehousefan">'[8]Unit Input'!$D$52</definedName>
    <definedName name="windowAC" localSheetId="25">'[6]Unit Input'!$D$47</definedName>
    <definedName name="windowAC" localSheetId="28">'[7]Unit Input'!$D$47</definedName>
    <definedName name="windowAC" localSheetId="8">'[7]Unit Input'!$D$47</definedName>
    <definedName name="windowAC">'[8]Unit Input'!$D$47</definedName>
    <definedName name="working_capital_factor">[21]Loaders!$D$20</definedName>
    <definedName name="xx" localSheetId="25">#REF!</definedName>
    <definedName name="xx" localSheetId="28">#REF!</definedName>
    <definedName name="xx">#REF!</definedName>
    <definedName name="Year" localSheetId="25">'[29]Key to Tables'!$B$16</definedName>
    <definedName name="Year" localSheetId="28">'[30]Key to Tables'!$B$16</definedName>
    <definedName name="Year" localSheetId="8">'[30]Key to Tables'!$B$16</definedName>
    <definedName name="Year">'[31]Key to Tables'!$B$16</definedName>
  </definedNames>
  <calcPr calcId="171027"/>
</workbook>
</file>

<file path=xl/calcChain.xml><?xml version="1.0" encoding="utf-8"?>
<calcChain xmlns="http://schemas.openxmlformats.org/spreadsheetml/2006/main">
  <c r="C9" i="100" l="1"/>
  <c r="F7" i="99" l="1"/>
  <c r="E7" i="99"/>
  <c r="G7" i="99" l="1"/>
  <c r="D16" i="90"/>
  <c r="C10" i="88"/>
  <c r="Y45" i="97" l="1"/>
  <c r="X44" i="97"/>
  <c r="X48" i="97" s="1"/>
  <c r="W44" i="97"/>
  <c r="W48" i="97" s="1"/>
  <c r="Y42" i="97"/>
  <c r="D35" i="97" l="1"/>
  <c r="C35" i="97"/>
  <c r="P44" i="97"/>
  <c r="O44" i="97"/>
  <c r="D34" i="97"/>
  <c r="E34" i="97" s="1"/>
  <c r="C34" i="97"/>
  <c r="P34" i="97"/>
  <c r="O34" i="97"/>
  <c r="Q34" i="97" l="1"/>
  <c r="E35" i="97"/>
  <c r="G60" i="19" l="1"/>
  <c r="B63" i="19" s="1"/>
  <c r="E42" i="100"/>
  <c r="D42" i="100"/>
  <c r="C34" i="88" l="1"/>
  <c r="C33" i="88"/>
  <c r="C32" i="88"/>
  <c r="C31" i="88"/>
  <c r="B34" i="88"/>
  <c r="B33" i="88"/>
  <c r="B32" i="88"/>
  <c r="B31" i="88"/>
  <c r="H82" i="101" l="1"/>
  <c r="H80" i="101"/>
  <c r="H79" i="101"/>
  <c r="H75" i="101"/>
  <c r="H74" i="101"/>
  <c r="H73" i="101"/>
  <c r="H69" i="101"/>
  <c r="H68" i="101"/>
  <c r="H67" i="101"/>
  <c r="H63" i="101"/>
  <c r="H62" i="101"/>
  <c r="H61" i="101"/>
  <c r="H60" i="101"/>
  <c r="H59" i="101"/>
  <c r="H58" i="101"/>
  <c r="H57" i="101"/>
  <c r="H56" i="101"/>
  <c r="H55" i="101"/>
  <c r="H54" i="101"/>
  <c r="H50" i="101"/>
  <c r="H49" i="101"/>
  <c r="H45" i="101"/>
  <c r="H44" i="101"/>
  <c r="H43" i="101"/>
  <c r="H42" i="101"/>
  <c r="H41" i="101"/>
  <c r="H40" i="101"/>
  <c r="H39" i="101"/>
  <c r="H38" i="101"/>
  <c r="H37" i="101"/>
  <c r="H36" i="101"/>
  <c r="H35" i="101"/>
  <c r="H34" i="101"/>
  <c r="H30" i="101"/>
  <c r="H29" i="101"/>
  <c r="H28" i="101"/>
  <c r="H24" i="101"/>
  <c r="H23" i="101"/>
  <c r="H22" i="101"/>
  <c r="H21" i="101"/>
  <c r="H20" i="101"/>
  <c r="H19" i="101"/>
  <c r="H18" i="101"/>
  <c r="H17" i="101"/>
  <c r="H16" i="101"/>
  <c r="H15" i="101"/>
  <c r="H64" i="68"/>
  <c r="H62" i="68"/>
  <c r="H61" i="68"/>
  <c r="H57" i="68"/>
  <c r="H56" i="68"/>
  <c r="H55" i="68"/>
  <c r="H53" i="68"/>
  <c r="H52" i="68"/>
  <c r="H51" i="68"/>
  <c r="H50" i="68"/>
  <c r="H49" i="68"/>
  <c r="H48" i="68"/>
  <c r="H47" i="68"/>
  <c r="H46" i="68"/>
  <c r="H45" i="68"/>
  <c r="H44" i="68"/>
  <c r="H42" i="68"/>
  <c r="H41" i="68"/>
  <c r="H39" i="68"/>
  <c r="H38" i="68"/>
  <c r="H37" i="68"/>
  <c r="H36" i="68"/>
  <c r="H35" i="68"/>
  <c r="H34" i="68"/>
  <c r="H33" i="68"/>
  <c r="H32" i="68"/>
  <c r="H31" i="68"/>
  <c r="H30" i="68"/>
  <c r="H29" i="68"/>
  <c r="H28" i="68"/>
  <c r="H26" i="68"/>
  <c r="H25" i="68"/>
  <c r="H24" i="68"/>
  <c r="H22" i="68"/>
  <c r="H21" i="68"/>
  <c r="H20" i="68"/>
  <c r="H19" i="68"/>
  <c r="H18" i="68"/>
  <c r="H17" i="68"/>
  <c r="H16" i="68"/>
  <c r="H15" i="68"/>
  <c r="H14" i="68"/>
  <c r="H13" i="68"/>
  <c r="H11" i="68"/>
  <c r="H10" i="68"/>
  <c r="H9" i="68"/>
  <c r="G16" i="103" l="1"/>
  <c r="G17" i="103"/>
  <c r="G18" i="103"/>
  <c r="G19" i="103"/>
  <c r="G22" i="103" s="1"/>
  <c r="G20" i="103"/>
  <c r="F22" i="103"/>
  <c r="E22" i="103"/>
  <c r="B22" i="103"/>
  <c r="C22" i="103"/>
  <c r="B9" i="21" l="1"/>
  <c r="C9" i="21"/>
  <c r="E56" i="94" l="1"/>
  <c r="B20" i="88" l="1"/>
  <c r="B16" i="88"/>
  <c r="C20" i="88"/>
  <c r="C16" i="88"/>
  <c r="B12" i="88"/>
  <c r="B10" i="88"/>
  <c r="G26" i="67" l="1"/>
  <c r="G25" i="67"/>
  <c r="G24" i="67"/>
  <c r="G23" i="67"/>
  <c r="G22" i="67"/>
  <c r="G21" i="67"/>
  <c r="G20" i="67"/>
  <c r="G19" i="67"/>
  <c r="I18" i="97"/>
  <c r="K18" i="97" s="1"/>
  <c r="U18" i="97" s="1"/>
  <c r="J18" i="97"/>
  <c r="P18" i="97" s="1"/>
  <c r="P21" i="97" s="1"/>
  <c r="T31" i="97"/>
  <c r="Q31" i="97"/>
  <c r="O18" i="97"/>
  <c r="O21" i="97" s="1"/>
  <c r="N31" i="97"/>
  <c r="I31" i="97"/>
  <c r="J31" i="97"/>
  <c r="J10" i="97"/>
  <c r="J11" i="97"/>
  <c r="J12" i="97"/>
  <c r="J13" i="97"/>
  <c r="J14" i="97"/>
  <c r="J15" i="97"/>
  <c r="J16" i="97"/>
  <c r="J17" i="97"/>
  <c r="J23" i="97"/>
  <c r="J24" i="97"/>
  <c r="J25" i="97"/>
  <c r="J26" i="97"/>
  <c r="J27" i="97"/>
  <c r="J28" i="97"/>
  <c r="J29" i="97"/>
  <c r="J30" i="97"/>
  <c r="I10" i="97"/>
  <c r="K10" i="97" s="1"/>
  <c r="I11" i="97"/>
  <c r="I12" i="97"/>
  <c r="I13" i="97"/>
  <c r="K13" i="97" s="1"/>
  <c r="I14" i="97"/>
  <c r="K14" i="97" s="1"/>
  <c r="I15" i="97"/>
  <c r="I16" i="97"/>
  <c r="I17" i="97"/>
  <c r="K17" i="97" s="1"/>
  <c r="I23" i="97"/>
  <c r="I24" i="97"/>
  <c r="I25" i="97"/>
  <c r="K25" i="97" s="1"/>
  <c r="I26" i="97"/>
  <c r="K26" i="97" s="1"/>
  <c r="I27" i="97"/>
  <c r="I28" i="97"/>
  <c r="I29" i="97"/>
  <c r="I30" i="97"/>
  <c r="K30" i="97" s="1"/>
  <c r="H31" i="97"/>
  <c r="G21" i="97"/>
  <c r="G33" i="97" s="1"/>
  <c r="F21" i="97"/>
  <c r="F33" i="97" s="1"/>
  <c r="E31" i="97"/>
  <c r="E23" i="97"/>
  <c r="F16" i="67"/>
  <c r="E16" i="67"/>
  <c r="G16" i="67"/>
  <c r="C20" i="100"/>
  <c r="D20" i="100"/>
  <c r="E20" i="100"/>
  <c r="F20" i="100"/>
  <c r="G20" i="100"/>
  <c r="C22" i="100"/>
  <c r="D22" i="100"/>
  <c r="E22" i="100"/>
  <c r="F22" i="100"/>
  <c r="G22" i="100"/>
  <c r="C25" i="100"/>
  <c r="D25" i="100"/>
  <c r="E25" i="100"/>
  <c r="F25" i="100"/>
  <c r="G25" i="100"/>
  <c r="C31" i="100"/>
  <c r="D31" i="100"/>
  <c r="E31" i="100"/>
  <c r="F31" i="100"/>
  <c r="G31" i="100"/>
  <c r="C32" i="100"/>
  <c r="D32" i="100"/>
  <c r="E32" i="100"/>
  <c r="F32" i="100"/>
  <c r="G32" i="100"/>
  <c r="C33" i="100"/>
  <c r="D33" i="100"/>
  <c r="E33" i="100"/>
  <c r="F33" i="100"/>
  <c r="G33" i="100"/>
  <c r="C34" i="100"/>
  <c r="D34" i="100"/>
  <c r="E34" i="100"/>
  <c r="F34" i="100"/>
  <c r="G34" i="100"/>
  <c r="C36" i="100"/>
  <c r="D36" i="100"/>
  <c r="E36" i="100"/>
  <c r="F36" i="100"/>
  <c r="G36" i="100"/>
  <c r="C37" i="100"/>
  <c r="D37" i="100"/>
  <c r="E37" i="100"/>
  <c r="F37" i="100"/>
  <c r="G37" i="100"/>
  <c r="C38" i="100"/>
  <c r="D38" i="100"/>
  <c r="E38" i="100"/>
  <c r="F38" i="100"/>
  <c r="G38" i="100"/>
  <c r="C39" i="100"/>
  <c r="D39" i="100"/>
  <c r="E39" i="100"/>
  <c r="F39" i="100"/>
  <c r="G39" i="100"/>
  <c r="C48" i="100"/>
  <c r="D48" i="100"/>
  <c r="E48" i="100"/>
  <c r="F48" i="100"/>
  <c r="G48" i="100"/>
  <c r="C52" i="100"/>
  <c r="D52" i="100"/>
  <c r="E52" i="100"/>
  <c r="F52" i="100"/>
  <c r="G52" i="100"/>
  <c r="C53" i="100"/>
  <c r="D53" i="100"/>
  <c r="E53" i="100"/>
  <c r="F53" i="100"/>
  <c r="G53" i="100"/>
  <c r="C55" i="100"/>
  <c r="D55" i="100"/>
  <c r="E55" i="100"/>
  <c r="F55" i="100"/>
  <c r="G55" i="100"/>
  <c r="C73" i="100"/>
  <c r="G9" i="100"/>
  <c r="C14" i="100"/>
  <c r="E16" i="100"/>
  <c r="G18" i="100"/>
  <c r="D24" i="100"/>
  <c r="G26" i="100"/>
  <c r="D30" i="100"/>
  <c r="G45" i="100"/>
  <c r="D49" i="100"/>
  <c r="F51" i="100"/>
  <c r="C61" i="100"/>
  <c r="D9" i="100"/>
  <c r="C10" i="100"/>
  <c r="G10" i="100"/>
  <c r="F11" i="100"/>
  <c r="E13" i="100"/>
  <c r="D14" i="100"/>
  <c r="C15" i="100"/>
  <c r="G15" i="100"/>
  <c r="F16" i="100"/>
  <c r="E17" i="100"/>
  <c r="D18" i="100"/>
  <c r="C19" i="100"/>
  <c r="G19" i="100"/>
  <c r="F21" i="100"/>
  <c r="E24" i="100"/>
  <c r="D26" i="100"/>
  <c r="C28" i="100"/>
  <c r="G28" i="100"/>
  <c r="F29" i="100"/>
  <c r="E30" i="100"/>
  <c r="D35" i="100"/>
  <c r="C41" i="100"/>
  <c r="G41" i="100"/>
  <c r="F42" i="100"/>
  <c r="E44" i="100"/>
  <c r="D45" i="100"/>
  <c r="C46" i="100"/>
  <c r="G46" i="100"/>
  <c r="F47" i="100"/>
  <c r="E49" i="100"/>
  <c r="D50" i="100"/>
  <c r="C51" i="100"/>
  <c r="G51" i="100"/>
  <c r="F56" i="100"/>
  <c r="E57" i="100"/>
  <c r="G61" i="100"/>
  <c r="F10" i="100"/>
  <c r="D13" i="100"/>
  <c r="F15" i="100"/>
  <c r="C18" i="100"/>
  <c r="E21" i="100"/>
  <c r="F28" i="100"/>
  <c r="C35" i="100"/>
  <c r="F41" i="100"/>
  <c r="C45" i="100"/>
  <c r="E47" i="100"/>
  <c r="G50" i="100"/>
  <c r="D57" i="100"/>
  <c r="E9" i="100"/>
  <c r="D10" i="100"/>
  <c r="C11" i="100"/>
  <c r="G11" i="100"/>
  <c r="F13" i="100"/>
  <c r="E14" i="100"/>
  <c r="D15" i="100"/>
  <c r="C16" i="100"/>
  <c r="G16" i="100"/>
  <c r="F17" i="100"/>
  <c r="E18" i="100"/>
  <c r="D19" i="100"/>
  <c r="C21" i="100"/>
  <c r="G21" i="100"/>
  <c r="F24" i="100"/>
  <c r="E26" i="100"/>
  <c r="D28" i="100"/>
  <c r="C29" i="100"/>
  <c r="G29" i="100"/>
  <c r="F30" i="100"/>
  <c r="E35" i="100"/>
  <c r="D41" i="100"/>
  <c r="C42" i="100"/>
  <c r="G42" i="100"/>
  <c r="F44" i="100"/>
  <c r="E45" i="100"/>
  <c r="D46" i="100"/>
  <c r="C47" i="100"/>
  <c r="G47" i="100"/>
  <c r="F49" i="100"/>
  <c r="E50" i="100"/>
  <c r="D51" i="100"/>
  <c r="C56" i="100"/>
  <c r="G56" i="100"/>
  <c r="F57" i="100"/>
  <c r="C62" i="100"/>
  <c r="E11" i="100"/>
  <c r="G14" i="100"/>
  <c r="D17" i="100"/>
  <c r="F19" i="100"/>
  <c r="C26" i="100"/>
  <c r="E29" i="100"/>
  <c r="G35" i="100"/>
  <c r="D44" i="100"/>
  <c r="E26" i="31" s="1"/>
  <c r="F46" i="100"/>
  <c r="C50" i="100"/>
  <c r="E56" i="100"/>
  <c r="F9" i="100"/>
  <c r="E10" i="100"/>
  <c r="D11" i="100"/>
  <c r="C13" i="100"/>
  <c r="G13" i="100"/>
  <c r="F14" i="100"/>
  <c r="E15" i="100"/>
  <c r="D16" i="100"/>
  <c r="C17" i="100"/>
  <c r="G17" i="100"/>
  <c r="F18" i="100"/>
  <c r="E19" i="100"/>
  <c r="D21" i="100"/>
  <c r="C24" i="100"/>
  <c r="G24" i="100"/>
  <c r="F26" i="100"/>
  <c r="E28" i="100"/>
  <c r="D29" i="100"/>
  <c r="C30" i="100"/>
  <c r="G30" i="100"/>
  <c r="F35" i="100"/>
  <c r="E41" i="100"/>
  <c r="C44" i="100"/>
  <c r="G44" i="100"/>
  <c r="F45" i="100"/>
  <c r="E46" i="100"/>
  <c r="D47" i="100"/>
  <c r="C49" i="100"/>
  <c r="G49" i="100"/>
  <c r="F50" i="100"/>
  <c r="E51" i="100"/>
  <c r="D56" i="100"/>
  <c r="C57" i="100"/>
  <c r="G57" i="100"/>
  <c r="G62" i="100"/>
  <c r="G31" i="67"/>
  <c r="D19" i="67"/>
  <c r="D20" i="67"/>
  <c r="D21" i="67"/>
  <c r="D22" i="67"/>
  <c r="D23" i="67"/>
  <c r="D24" i="67"/>
  <c r="D25" i="67"/>
  <c r="D26" i="67"/>
  <c r="J26" i="67"/>
  <c r="F28" i="67"/>
  <c r="E28" i="67"/>
  <c r="C28" i="67"/>
  <c r="B28" i="67"/>
  <c r="H26" i="67"/>
  <c r="I26" i="67"/>
  <c r="AA72" i="100"/>
  <c r="H5" i="81"/>
  <c r="G31" i="90"/>
  <c r="G32" i="90"/>
  <c r="G33" i="90"/>
  <c r="G34" i="90"/>
  <c r="G35" i="90"/>
  <c r="G36" i="90"/>
  <c r="G37" i="90"/>
  <c r="G38" i="90"/>
  <c r="G39" i="90"/>
  <c r="G40" i="90"/>
  <c r="G41" i="90"/>
  <c r="B27" i="84"/>
  <c r="C27" i="84"/>
  <c r="D27" i="84"/>
  <c r="E27" i="84"/>
  <c r="F27" i="84"/>
  <c r="I8" i="80"/>
  <c r="I9" i="80"/>
  <c r="I10" i="80"/>
  <c r="I11" i="80"/>
  <c r="I12" i="80"/>
  <c r="I13" i="80"/>
  <c r="I14" i="80"/>
  <c r="E17" i="79"/>
  <c r="F17" i="79"/>
  <c r="F8" i="78"/>
  <c r="G14" i="93"/>
  <c r="C13" i="93"/>
  <c r="B13" i="93"/>
  <c r="F28" i="92"/>
  <c r="E28" i="92"/>
  <c r="D28" i="92"/>
  <c r="C28" i="92"/>
  <c r="B28" i="92"/>
  <c r="D20" i="88"/>
  <c r="D16" i="88"/>
  <c r="H17" i="79"/>
  <c r="D17" i="79"/>
  <c r="H16" i="79"/>
  <c r="G16" i="79"/>
  <c r="D16" i="79"/>
  <c r="H15" i="79"/>
  <c r="G15" i="79"/>
  <c r="D15" i="79"/>
  <c r="H14" i="79"/>
  <c r="G14" i="79"/>
  <c r="D14" i="79"/>
  <c r="H13" i="79"/>
  <c r="G13" i="79"/>
  <c r="D13" i="79"/>
  <c r="H12" i="79"/>
  <c r="G12" i="79"/>
  <c r="D12" i="79"/>
  <c r="H11" i="79"/>
  <c r="G11" i="79"/>
  <c r="D11" i="79"/>
  <c r="H10" i="79"/>
  <c r="G10" i="79"/>
  <c r="D10" i="79"/>
  <c r="H9" i="79"/>
  <c r="G9" i="79"/>
  <c r="D9" i="79"/>
  <c r="H8" i="79"/>
  <c r="G8" i="79"/>
  <c r="D8" i="79"/>
  <c r="H7" i="79"/>
  <c r="G7" i="79"/>
  <c r="D7" i="79"/>
  <c r="H6" i="79"/>
  <c r="G6" i="79"/>
  <c r="D6" i="79"/>
  <c r="H5" i="79"/>
  <c r="G5" i="79"/>
  <c r="D5" i="79"/>
  <c r="G6" i="77"/>
  <c r="F6" i="77"/>
  <c r="E6" i="77"/>
  <c r="D6" i="77"/>
  <c r="F42" i="90"/>
  <c r="E42" i="90"/>
  <c r="C42" i="90"/>
  <c r="D42" i="90"/>
  <c r="H41" i="90"/>
  <c r="D41" i="90"/>
  <c r="H40" i="90"/>
  <c r="D40" i="90"/>
  <c r="H39" i="90"/>
  <c r="D39" i="90"/>
  <c r="I38" i="90"/>
  <c r="H38" i="90"/>
  <c r="D38" i="90"/>
  <c r="I37" i="90"/>
  <c r="D37" i="90"/>
  <c r="I36" i="90"/>
  <c r="D36" i="90"/>
  <c r="I35" i="90"/>
  <c r="D35" i="90"/>
  <c r="I34" i="90"/>
  <c r="D34" i="90"/>
  <c r="I33" i="90"/>
  <c r="D33" i="90"/>
  <c r="I32" i="90"/>
  <c r="D32" i="90"/>
  <c r="I31" i="90"/>
  <c r="D31" i="90"/>
  <c r="G30" i="90"/>
  <c r="D30" i="90"/>
  <c r="F16" i="90"/>
  <c r="E16" i="90"/>
  <c r="C16" i="90"/>
  <c r="G15" i="90"/>
  <c r="I15" i="90"/>
  <c r="D15" i="90"/>
  <c r="G14" i="90"/>
  <c r="I14" i="90"/>
  <c r="D14" i="90"/>
  <c r="G13" i="90"/>
  <c r="I13" i="90"/>
  <c r="D13" i="90"/>
  <c r="G12" i="90"/>
  <c r="I12" i="90"/>
  <c r="D12" i="90"/>
  <c r="G11" i="90"/>
  <c r="I11" i="90"/>
  <c r="D11" i="90"/>
  <c r="G10" i="90"/>
  <c r="I10" i="90"/>
  <c r="D10" i="90"/>
  <c r="G9" i="90"/>
  <c r="I9" i="90"/>
  <c r="D9" i="90"/>
  <c r="G8" i="90"/>
  <c r="I8" i="90"/>
  <c r="D8" i="90"/>
  <c r="G7" i="90"/>
  <c r="I7" i="90"/>
  <c r="D7" i="90"/>
  <c r="G6" i="90"/>
  <c r="I6" i="90"/>
  <c r="D6" i="90"/>
  <c r="G5" i="90"/>
  <c r="I5" i="90"/>
  <c r="D5" i="90"/>
  <c r="G4" i="90"/>
  <c r="I4" i="90"/>
  <c r="D4" i="90"/>
  <c r="Y19" i="75"/>
  <c r="S19" i="75"/>
  <c r="R19" i="75"/>
  <c r="Q19" i="75"/>
  <c r="P19" i="75"/>
  <c r="N19" i="75"/>
  <c r="M19" i="75"/>
  <c r="L19" i="75"/>
  <c r="I19" i="75"/>
  <c r="H19" i="75"/>
  <c r="G19" i="75"/>
  <c r="F19" i="75"/>
  <c r="D19" i="75"/>
  <c r="C19" i="75"/>
  <c r="B19" i="75"/>
  <c r="Y18" i="75"/>
  <c r="T18" i="75"/>
  <c r="O18" i="75"/>
  <c r="J18" i="75"/>
  <c r="E18" i="75"/>
  <c r="Y17" i="75"/>
  <c r="T17" i="75"/>
  <c r="O17" i="75"/>
  <c r="J17" i="75"/>
  <c r="E17" i="75"/>
  <c r="Y16" i="75"/>
  <c r="T16" i="75"/>
  <c r="O16" i="75"/>
  <c r="J16" i="75"/>
  <c r="E16" i="75"/>
  <c r="K16" i="75"/>
  <c r="Y15" i="75"/>
  <c r="T15" i="75"/>
  <c r="O15" i="75"/>
  <c r="J15" i="75"/>
  <c r="E15" i="75"/>
  <c r="Y14" i="75"/>
  <c r="T14" i="75"/>
  <c r="O14" i="75"/>
  <c r="J14" i="75"/>
  <c r="E14" i="75"/>
  <c r="Y13" i="75"/>
  <c r="T13" i="75"/>
  <c r="O13" i="75"/>
  <c r="J13" i="75"/>
  <c r="E13" i="75"/>
  <c r="K13" i="75"/>
  <c r="Y12" i="75"/>
  <c r="T12" i="75"/>
  <c r="O12" i="75"/>
  <c r="J12" i="75"/>
  <c r="E12" i="75"/>
  <c r="K12" i="75"/>
  <c r="Y11" i="75"/>
  <c r="T11" i="75"/>
  <c r="O11" i="75"/>
  <c r="J11" i="75"/>
  <c r="E11" i="75"/>
  <c r="Y10" i="75"/>
  <c r="T10" i="75"/>
  <c r="O10" i="75"/>
  <c r="J10" i="75"/>
  <c r="E10" i="75"/>
  <c r="Y9" i="75"/>
  <c r="T9" i="75"/>
  <c r="O9" i="75"/>
  <c r="J9" i="75"/>
  <c r="E9" i="75"/>
  <c r="K9" i="75"/>
  <c r="Y8" i="75"/>
  <c r="T8" i="75"/>
  <c r="O8" i="75"/>
  <c r="J8" i="75"/>
  <c r="E8" i="75"/>
  <c r="K8" i="75"/>
  <c r="Y7" i="75"/>
  <c r="T7" i="75"/>
  <c r="O7" i="75"/>
  <c r="J7" i="75"/>
  <c r="E7" i="75"/>
  <c r="J19" i="75"/>
  <c r="K17" i="75"/>
  <c r="T19" i="75"/>
  <c r="I40" i="90"/>
  <c r="E19" i="75"/>
  <c r="K11" i="75"/>
  <c r="V11" i="75"/>
  <c r="K15" i="75"/>
  <c r="V15" i="75"/>
  <c r="G42" i="90"/>
  <c r="I42" i="90"/>
  <c r="G17" i="79"/>
  <c r="I39" i="90"/>
  <c r="H30" i="90"/>
  <c r="H31" i="90"/>
  <c r="H32" i="90"/>
  <c r="H33" i="90"/>
  <c r="H34" i="90"/>
  <c r="H35" i="90"/>
  <c r="H36" i="90"/>
  <c r="H37" i="90"/>
  <c r="I30" i="90"/>
  <c r="I41" i="90"/>
  <c r="G16" i="90"/>
  <c r="H16" i="90"/>
  <c r="H7" i="90"/>
  <c r="H8" i="90"/>
  <c r="H9" i="90"/>
  <c r="H10" i="90"/>
  <c r="H11" i="90"/>
  <c r="H12" i="90"/>
  <c r="H13" i="90"/>
  <c r="H14" i="90"/>
  <c r="H15" i="90"/>
  <c r="H4" i="90"/>
  <c r="O19" i="75"/>
  <c r="K10" i="75"/>
  <c r="V10" i="75"/>
  <c r="K14" i="75"/>
  <c r="U14" i="75"/>
  <c r="K18" i="75"/>
  <c r="U18" i="75"/>
  <c r="U15" i="75"/>
  <c r="U8" i="75"/>
  <c r="V8" i="75"/>
  <c r="U12" i="75"/>
  <c r="V12" i="75"/>
  <c r="V16" i="75"/>
  <c r="U16" i="75"/>
  <c r="V9" i="75"/>
  <c r="U9" i="75"/>
  <c r="U13" i="75"/>
  <c r="V13" i="75"/>
  <c r="V17" i="75"/>
  <c r="U17" i="75"/>
  <c r="U10" i="75"/>
  <c r="K7" i="75"/>
  <c r="H42" i="90"/>
  <c r="I16" i="90"/>
  <c r="V14" i="75"/>
  <c r="U11" i="75"/>
  <c r="V18" i="75"/>
  <c r="V7" i="75"/>
  <c r="K19" i="75"/>
  <c r="U7" i="75"/>
  <c r="U19" i="75"/>
  <c r="V19" i="75"/>
  <c r="I18" i="103"/>
  <c r="H18" i="103"/>
  <c r="I17" i="103"/>
  <c r="H17" i="103"/>
  <c r="I16" i="103"/>
  <c r="H16" i="103"/>
  <c r="I15" i="103"/>
  <c r="H15" i="103"/>
  <c r="I8" i="103"/>
  <c r="I10" i="103" s="1"/>
  <c r="H8" i="103"/>
  <c r="H10" i="103" s="1"/>
  <c r="I22" i="103"/>
  <c r="H22" i="103"/>
  <c r="J18" i="103"/>
  <c r="J17" i="103"/>
  <c r="J16" i="103"/>
  <c r="G15" i="103"/>
  <c r="D15" i="103"/>
  <c r="D22" i="103" s="1"/>
  <c r="F10" i="103"/>
  <c r="E10" i="103"/>
  <c r="C10" i="103"/>
  <c r="B10" i="103"/>
  <c r="G8" i="103"/>
  <c r="G10" i="103" s="1"/>
  <c r="D8" i="103"/>
  <c r="D10" i="103" s="1"/>
  <c r="D9" i="21"/>
  <c r="Q59" i="72"/>
  <c r="N59" i="72"/>
  <c r="P59" i="72"/>
  <c r="F59" i="72"/>
  <c r="O59" i="72"/>
  <c r="S59" i="72"/>
  <c r="Q58" i="72"/>
  <c r="N58" i="72"/>
  <c r="P58" i="72"/>
  <c r="L58" i="72"/>
  <c r="O58" i="72"/>
  <c r="R58" i="72"/>
  <c r="Q57" i="72"/>
  <c r="H57" i="72"/>
  <c r="P57" i="72"/>
  <c r="L57" i="72"/>
  <c r="O57" i="72"/>
  <c r="J57" i="72"/>
  <c r="Q55" i="72"/>
  <c r="H55" i="72"/>
  <c r="P55" i="72"/>
  <c r="L55" i="72"/>
  <c r="O55" i="72"/>
  <c r="Q51" i="72"/>
  <c r="H51" i="72"/>
  <c r="P51" i="72"/>
  <c r="F51" i="72"/>
  <c r="O51" i="72"/>
  <c r="R51" i="72"/>
  <c r="Q50" i="72"/>
  <c r="H50" i="72"/>
  <c r="P50" i="72"/>
  <c r="F50" i="72"/>
  <c r="O50" i="72"/>
  <c r="S50" i="72"/>
  <c r="Q49" i="72"/>
  <c r="H49" i="72"/>
  <c r="P49" i="72"/>
  <c r="L49" i="72"/>
  <c r="O49" i="72"/>
  <c r="Q48" i="72"/>
  <c r="H48" i="72"/>
  <c r="P48" i="72"/>
  <c r="L48" i="72"/>
  <c r="O48" i="72"/>
  <c r="Q36" i="72"/>
  <c r="N36" i="72"/>
  <c r="P36" i="72"/>
  <c r="F36" i="72"/>
  <c r="O36" i="72"/>
  <c r="S36" i="72"/>
  <c r="Q35" i="72"/>
  <c r="N35" i="72"/>
  <c r="P35" i="72"/>
  <c r="F35" i="72"/>
  <c r="O35" i="72"/>
  <c r="R35" i="72"/>
  <c r="Q34" i="72"/>
  <c r="N34" i="72"/>
  <c r="P34" i="72"/>
  <c r="F34" i="72"/>
  <c r="O34" i="72"/>
  <c r="S34" i="72"/>
  <c r="Q33" i="72"/>
  <c r="H33" i="72"/>
  <c r="P33" i="72"/>
  <c r="F33" i="72"/>
  <c r="O33" i="72"/>
  <c r="S33" i="72"/>
  <c r="Q20" i="72"/>
  <c r="N20" i="72"/>
  <c r="P20" i="72"/>
  <c r="L20" i="72"/>
  <c r="O20" i="72"/>
  <c r="S20" i="72"/>
  <c r="Q19" i="72"/>
  <c r="N19" i="72"/>
  <c r="P19" i="72"/>
  <c r="F19" i="72"/>
  <c r="O19" i="72"/>
  <c r="Q18" i="72"/>
  <c r="N18" i="72"/>
  <c r="P18" i="72"/>
  <c r="F18" i="72"/>
  <c r="O18" i="72"/>
  <c r="S18" i="72"/>
  <c r="Q17" i="72"/>
  <c r="N17" i="72"/>
  <c r="P17" i="72"/>
  <c r="L17" i="72"/>
  <c r="O17" i="72"/>
  <c r="L18" i="72"/>
  <c r="G82" i="101"/>
  <c r="F82" i="101"/>
  <c r="E82" i="101"/>
  <c r="D82" i="101"/>
  <c r="G64" i="68"/>
  <c r="F64" i="68"/>
  <c r="E64" i="68"/>
  <c r="D64" i="68"/>
  <c r="S74" i="100"/>
  <c r="K74" i="100"/>
  <c r="C72" i="100"/>
  <c r="C71" i="100"/>
  <c r="C70" i="100"/>
  <c r="C69" i="100"/>
  <c r="C66" i="100"/>
  <c r="AE64" i="100"/>
  <c r="AD64" i="100"/>
  <c r="AC64" i="100"/>
  <c r="AB64" i="100"/>
  <c r="W64" i="100"/>
  <c r="V64" i="100"/>
  <c r="C23" i="88" s="1"/>
  <c r="U64" i="100"/>
  <c r="C22" i="88" s="1"/>
  <c r="T64" i="100"/>
  <c r="C21" i="88" s="1"/>
  <c r="O64" i="100"/>
  <c r="N64" i="100"/>
  <c r="C19" i="88" s="1"/>
  <c r="M64" i="100"/>
  <c r="C18" i="88" s="1"/>
  <c r="L64" i="100"/>
  <c r="C17" i="88" s="1"/>
  <c r="I11" i="99"/>
  <c r="I10" i="99"/>
  <c r="I9" i="99"/>
  <c r="I8" i="99"/>
  <c r="H11" i="99"/>
  <c r="H10" i="99"/>
  <c r="H9" i="99"/>
  <c r="H8" i="99"/>
  <c r="G11" i="99"/>
  <c r="J11" i="99"/>
  <c r="G10" i="99"/>
  <c r="J10" i="99" s="1"/>
  <c r="G9" i="99"/>
  <c r="D11" i="99"/>
  <c r="D10" i="99"/>
  <c r="D9" i="99"/>
  <c r="J9" i="99" s="1"/>
  <c r="D8" i="99"/>
  <c r="D7" i="99"/>
  <c r="J7" i="99" s="1"/>
  <c r="F13" i="99"/>
  <c r="G35" i="97" s="1"/>
  <c r="J35" i="97" s="1"/>
  <c r="E13" i="99"/>
  <c r="F35" i="97" s="1"/>
  <c r="I35" i="97" s="1"/>
  <c r="C13" i="99"/>
  <c r="B13" i="99"/>
  <c r="G8" i="99"/>
  <c r="J8" i="99"/>
  <c r="I7" i="99"/>
  <c r="H7" i="99"/>
  <c r="I6" i="99"/>
  <c r="H6" i="99"/>
  <c r="G6" i="99"/>
  <c r="J6" i="99" s="1"/>
  <c r="D6" i="99"/>
  <c r="G5" i="99"/>
  <c r="D5" i="99"/>
  <c r="S19" i="72"/>
  <c r="H18" i="72"/>
  <c r="F17" i="72"/>
  <c r="S49" i="72"/>
  <c r="R17" i="72"/>
  <c r="S48" i="72"/>
  <c r="S55" i="72"/>
  <c r="H59" i="72"/>
  <c r="R57" i="72"/>
  <c r="J59" i="72"/>
  <c r="J51" i="72"/>
  <c r="L35" i="72"/>
  <c r="F48" i="72"/>
  <c r="F57" i="72"/>
  <c r="J17" i="72"/>
  <c r="H34" i="72"/>
  <c r="D18" i="72"/>
  <c r="L50" i="72"/>
  <c r="H58" i="72"/>
  <c r="I13" i="99"/>
  <c r="H17" i="72"/>
  <c r="H35" i="72"/>
  <c r="N48" i="72"/>
  <c r="F58" i="72"/>
  <c r="J20" i="72"/>
  <c r="D50" i="72"/>
  <c r="D57" i="72"/>
  <c r="S58" i="72"/>
  <c r="D17" i="72"/>
  <c r="R18" i="72"/>
  <c r="R19" i="72"/>
  <c r="J50" i="72"/>
  <c r="N49" i="72"/>
  <c r="N33" i="72"/>
  <c r="H36" i="72"/>
  <c r="N50" i="72"/>
  <c r="N51" i="72"/>
  <c r="N57" i="72"/>
  <c r="L19" i="72"/>
  <c r="L36" i="72"/>
  <c r="L51" i="72"/>
  <c r="F49" i="72"/>
  <c r="L33" i="72"/>
  <c r="L34" i="72"/>
  <c r="D34" i="72"/>
  <c r="J35" i="72"/>
  <c r="D35" i="72"/>
  <c r="D51" i="72"/>
  <c r="D19" i="72"/>
  <c r="J18" i="72"/>
  <c r="R36" i="72"/>
  <c r="J36" i="72"/>
  <c r="D36" i="72"/>
  <c r="R48" i="72"/>
  <c r="R49" i="72"/>
  <c r="R50" i="72"/>
  <c r="J48" i="72"/>
  <c r="D48" i="72"/>
  <c r="D55" i="72"/>
  <c r="D59" i="72"/>
  <c r="J34" i="72"/>
  <c r="D20" i="72"/>
  <c r="J19" i="72"/>
  <c r="R33" i="72"/>
  <c r="R34" i="72"/>
  <c r="J33" i="72"/>
  <c r="D33" i="72"/>
  <c r="J49" i="72"/>
  <c r="D49" i="72"/>
  <c r="J55" i="72"/>
  <c r="S57" i="72"/>
  <c r="J58" i="72"/>
  <c r="L59" i="72"/>
  <c r="D58" i="72"/>
  <c r="R59" i="72"/>
  <c r="F55" i="72"/>
  <c r="N55" i="72"/>
  <c r="R55" i="72"/>
  <c r="S51" i="72"/>
  <c r="S35" i="72"/>
  <c r="S17" i="72"/>
  <c r="H19" i="72"/>
  <c r="R20" i="72"/>
  <c r="F20" i="72"/>
  <c r="H20" i="72"/>
  <c r="D38" i="88"/>
  <c r="I7" i="80"/>
  <c r="I15" i="80"/>
  <c r="I16" i="80"/>
  <c r="I17" i="80"/>
  <c r="I18" i="80"/>
  <c r="I19" i="80"/>
  <c r="I20" i="80"/>
  <c r="I21" i="80"/>
  <c r="I22" i="80"/>
  <c r="I23" i="80"/>
  <c r="I24" i="80"/>
  <c r="I25" i="80"/>
  <c r="I26" i="80"/>
  <c r="I27" i="80"/>
  <c r="I6" i="80"/>
  <c r="Q65" i="72"/>
  <c r="H65" i="72"/>
  <c r="I7" i="78"/>
  <c r="H7" i="78"/>
  <c r="H6" i="78"/>
  <c r="B8" i="78"/>
  <c r="C8" i="78"/>
  <c r="I8" i="78"/>
  <c r="D6" i="78"/>
  <c r="D7" i="78"/>
  <c r="D8" i="78"/>
  <c r="P9" i="72"/>
  <c r="I28" i="80"/>
  <c r="E8" i="78"/>
  <c r="D34" i="88"/>
  <c r="D32" i="88"/>
  <c r="D31" i="88"/>
  <c r="D10" i="88"/>
  <c r="G30" i="67"/>
  <c r="G19" i="94"/>
  <c r="F19" i="94"/>
  <c r="E19" i="94"/>
  <c r="D19" i="94"/>
  <c r="G15" i="94"/>
  <c r="F15" i="94"/>
  <c r="E15" i="94"/>
  <c r="D15" i="94"/>
  <c r="G10" i="94"/>
  <c r="F10" i="94"/>
  <c r="F36" i="94" s="1"/>
  <c r="E10" i="94"/>
  <c r="D10" i="94"/>
  <c r="G6" i="94"/>
  <c r="F6" i="94"/>
  <c r="E6" i="94"/>
  <c r="E36" i="94" s="1"/>
  <c r="D6" i="94"/>
  <c r="I25" i="67"/>
  <c r="H25" i="67"/>
  <c r="I24" i="67"/>
  <c r="H24" i="67"/>
  <c r="I23" i="67"/>
  <c r="H23" i="67"/>
  <c r="I22" i="67"/>
  <c r="H22" i="67"/>
  <c r="I20" i="67"/>
  <c r="H20" i="67"/>
  <c r="I19" i="67"/>
  <c r="H19" i="67"/>
  <c r="H30" i="97"/>
  <c r="E30" i="97"/>
  <c r="H29" i="97"/>
  <c r="E29" i="97"/>
  <c r="H28" i="97"/>
  <c r="E28" i="97"/>
  <c r="H27" i="97"/>
  <c r="E27" i="97"/>
  <c r="H26" i="97"/>
  <c r="E26" i="97"/>
  <c r="H25" i="97"/>
  <c r="E25" i="97"/>
  <c r="H24" i="97"/>
  <c r="H23" i="97"/>
  <c r="D21" i="97"/>
  <c r="D33" i="97" s="1"/>
  <c r="D36" i="97" s="1"/>
  <c r="C21" i="97"/>
  <c r="C33" i="97" s="1"/>
  <c r="H20" i="97"/>
  <c r="E20" i="97"/>
  <c r="H19" i="97"/>
  <c r="E19" i="97"/>
  <c r="H18" i="97"/>
  <c r="E18" i="97"/>
  <c r="H17" i="97"/>
  <c r="E17" i="97"/>
  <c r="H16" i="97"/>
  <c r="E16" i="97"/>
  <c r="H15" i="97"/>
  <c r="E15" i="97"/>
  <c r="H14" i="97"/>
  <c r="E14" i="97"/>
  <c r="H13" i="97"/>
  <c r="E13" i="97"/>
  <c r="H12" i="97"/>
  <c r="E12" i="97"/>
  <c r="H11" i="97"/>
  <c r="E11" i="97"/>
  <c r="H10" i="97"/>
  <c r="E10" i="97"/>
  <c r="E21" i="97" s="1"/>
  <c r="E6" i="81"/>
  <c r="G6" i="81"/>
  <c r="E7" i="81"/>
  <c r="G7" i="81"/>
  <c r="E8" i="81"/>
  <c r="G8" i="81"/>
  <c r="E9" i="81"/>
  <c r="G9" i="81"/>
  <c r="E10" i="81"/>
  <c r="G10" i="81"/>
  <c r="E11" i="81"/>
  <c r="G11" i="81"/>
  <c r="E12" i="81"/>
  <c r="G12" i="81"/>
  <c r="E13" i="81"/>
  <c r="G13" i="81"/>
  <c r="E14" i="81"/>
  <c r="G14" i="81"/>
  <c r="E15" i="81"/>
  <c r="G15" i="81"/>
  <c r="E16" i="81"/>
  <c r="G16" i="81"/>
  <c r="E5" i="81"/>
  <c r="G6" i="78"/>
  <c r="J6" i="78"/>
  <c r="G7" i="78"/>
  <c r="J7" i="78"/>
  <c r="E55" i="94"/>
  <c r="B20" i="27"/>
  <c r="C18" i="92"/>
  <c r="D18" i="92"/>
  <c r="E18" i="92"/>
  <c r="F18" i="92"/>
  <c r="G18" i="92"/>
  <c r="H18" i="92"/>
  <c r="B18" i="92"/>
  <c r="C60" i="94"/>
  <c r="P65" i="72"/>
  <c r="F65" i="72"/>
  <c r="O65" i="72"/>
  <c r="D65" i="72"/>
  <c r="Q64" i="72"/>
  <c r="P64" i="72"/>
  <c r="L64" i="72"/>
  <c r="O64" i="72"/>
  <c r="D64" i="72"/>
  <c r="Q62" i="72"/>
  <c r="P62" i="72"/>
  <c r="O62" i="72"/>
  <c r="S62" i="72"/>
  <c r="Q61" i="72"/>
  <c r="P61" i="72"/>
  <c r="O61" i="72"/>
  <c r="R61" i="72"/>
  <c r="Q54" i="72"/>
  <c r="N54" i="72"/>
  <c r="P54" i="72"/>
  <c r="L54" i="72"/>
  <c r="O54" i="72"/>
  <c r="D54" i="72"/>
  <c r="Q53" i="72"/>
  <c r="H53" i="72"/>
  <c r="P53" i="72"/>
  <c r="O53" i="72"/>
  <c r="S53" i="72"/>
  <c r="Q47" i="72"/>
  <c r="N47" i="72"/>
  <c r="P47" i="72"/>
  <c r="L47" i="72"/>
  <c r="O47" i="72"/>
  <c r="Q46" i="72"/>
  <c r="N46" i="72"/>
  <c r="P46" i="72"/>
  <c r="L46" i="72"/>
  <c r="O46" i="72"/>
  <c r="R46" i="72"/>
  <c r="Q45" i="72"/>
  <c r="N45" i="72"/>
  <c r="P45" i="72"/>
  <c r="L45" i="72"/>
  <c r="O45" i="72"/>
  <c r="J45" i="72"/>
  <c r="D45" i="72"/>
  <c r="Q44" i="72"/>
  <c r="H44" i="72"/>
  <c r="P44" i="72"/>
  <c r="L44" i="72"/>
  <c r="O44" i="72"/>
  <c r="J44" i="72"/>
  <c r="Q43" i="72"/>
  <c r="H43" i="72"/>
  <c r="P43" i="72"/>
  <c r="L43" i="72"/>
  <c r="O43" i="72"/>
  <c r="J43" i="72"/>
  <c r="Q42" i="72"/>
  <c r="N42" i="72"/>
  <c r="P42" i="72"/>
  <c r="F42" i="72"/>
  <c r="O42" i="72"/>
  <c r="D42" i="72"/>
  <c r="Q40" i="72"/>
  <c r="N40" i="72"/>
  <c r="P40" i="72"/>
  <c r="O40" i="72"/>
  <c r="S40" i="72"/>
  <c r="Q39" i="72"/>
  <c r="P39" i="72"/>
  <c r="F39" i="72"/>
  <c r="O39" i="72"/>
  <c r="Q38" i="72"/>
  <c r="P38" i="72"/>
  <c r="O38" i="72"/>
  <c r="J38" i="72"/>
  <c r="Q32" i="72"/>
  <c r="R32" i="72"/>
  <c r="P32" i="72"/>
  <c r="L32" i="72"/>
  <c r="O32" i="72"/>
  <c r="Q31" i="72"/>
  <c r="N31" i="72"/>
  <c r="P31" i="72"/>
  <c r="L31" i="72"/>
  <c r="O31" i="72"/>
  <c r="S31" i="72"/>
  <c r="Q30" i="72"/>
  <c r="N30" i="72"/>
  <c r="P30" i="72"/>
  <c r="L30" i="72"/>
  <c r="O30" i="72"/>
  <c r="R30" i="72"/>
  <c r="Q29" i="72"/>
  <c r="H29" i="72"/>
  <c r="P29" i="72"/>
  <c r="O29" i="72"/>
  <c r="S29" i="72"/>
  <c r="Q28" i="72"/>
  <c r="P28" i="72"/>
  <c r="F28" i="72"/>
  <c r="O28" i="72"/>
  <c r="Q27" i="72"/>
  <c r="N27" i="72"/>
  <c r="P27" i="72"/>
  <c r="F27" i="72"/>
  <c r="O27" i="72"/>
  <c r="D27" i="72"/>
  <c r="Q26" i="72"/>
  <c r="P26" i="72"/>
  <c r="L26" i="72"/>
  <c r="O26" i="72"/>
  <c r="J26" i="72"/>
  <c r="Q25" i="72"/>
  <c r="N25" i="72"/>
  <c r="P25" i="72"/>
  <c r="L25" i="72"/>
  <c r="O25" i="72"/>
  <c r="J25" i="72"/>
  <c r="Q23" i="72"/>
  <c r="H23" i="72"/>
  <c r="P23" i="72"/>
  <c r="F23" i="72"/>
  <c r="O23" i="72"/>
  <c r="J23" i="72"/>
  <c r="Q22" i="72"/>
  <c r="N22" i="72"/>
  <c r="P22" i="72"/>
  <c r="L22" i="72"/>
  <c r="O22" i="72"/>
  <c r="Q16" i="72"/>
  <c r="N16" i="72"/>
  <c r="P16" i="72"/>
  <c r="O16" i="72"/>
  <c r="D16" i="72"/>
  <c r="Q15" i="72"/>
  <c r="P15" i="72"/>
  <c r="F15" i="72"/>
  <c r="O15" i="72"/>
  <c r="J15" i="72"/>
  <c r="Q14" i="72"/>
  <c r="N14" i="72"/>
  <c r="P14" i="72"/>
  <c r="F14" i="72"/>
  <c r="O14" i="72"/>
  <c r="J14" i="72"/>
  <c r="Q13" i="72"/>
  <c r="H13" i="72"/>
  <c r="P13" i="72"/>
  <c r="L13" i="72"/>
  <c r="O13" i="72"/>
  <c r="J13" i="72"/>
  <c r="Q12" i="72"/>
  <c r="N12" i="72"/>
  <c r="P12" i="72"/>
  <c r="F12" i="72"/>
  <c r="O12" i="72"/>
  <c r="J12" i="72"/>
  <c r="Q11" i="72"/>
  <c r="H11" i="72"/>
  <c r="P11" i="72"/>
  <c r="L11" i="72"/>
  <c r="O11" i="72"/>
  <c r="D11" i="72"/>
  <c r="Q9" i="72"/>
  <c r="N9" i="72"/>
  <c r="L9" i="72"/>
  <c r="O9" i="72"/>
  <c r="J9" i="72"/>
  <c r="Q8" i="72"/>
  <c r="N8" i="72"/>
  <c r="P8" i="72"/>
  <c r="L8" i="72"/>
  <c r="O8" i="72"/>
  <c r="J8" i="72"/>
  <c r="Q7" i="72"/>
  <c r="N7" i="72"/>
  <c r="P7" i="72"/>
  <c r="O7" i="72"/>
  <c r="R62" i="72"/>
  <c r="F9" i="72"/>
  <c r="J62" i="72"/>
  <c r="D40" i="72"/>
  <c r="D23" i="72"/>
  <c r="H12" i="72"/>
  <c r="J64" i="72"/>
  <c r="D22" i="72"/>
  <c r="D38" i="72"/>
  <c r="D62" i="72"/>
  <c r="H22" i="72"/>
  <c r="J22" i="72"/>
  <c r="J27" i="72"/>
  <c r="C28" i="94"/>
  <c r="C24" i="94"/>
  <c r="C36" i="94" s="1"/>
  <c r="C19" i="94"/>
  <c r="C15" i="94"/>
  <c r="C10" i="94"/>
  <c r="C6" i="94"/>
  <c r="G17" i="71"/>
  <c r="G17" i="93"/>
  <c r="G22" i="93"/>
  <c r="D15" i="73"/>
  <c r="D26" i="73"/>
  <c r="C15" i="73"/>
  <c r="C26" i="73"/>
  <c r="B15" i="73"/>
  <c r="E24" i="73"/>
  <c r="E23" i="73"/>
  <c r="E22" i="73"/>
  <c r="E21" i="73"/>
  <c r="E20" i="73"/>
  <c r="E19" i="73"/>
  <c r="E18" i="73"/>
  <c r="E17" i="73"/>
  <c r="E14" i="73"/>
  <c r="E13" i="73"/>
  <c r="E12" i="73"/>
  <c r="E11" i="73"/>
  <c r="E10" i="73"/>
  <c r="E9" i="73"/>
  <c r="E8" i="73"/>
  <c r="E7" i="73"/>
  <c r="E6" i="73"/>
  <c r="E5" i="73"/>
  <c r="E4" i="73"/>
  <c r="I13" i="67"/>
  <c r="H13" i="67"/>
  <c r="I12" i="67"/>
  <c r="H12" i="67"/>
  <c r="H11" i="67"/>
  <c r="H10" i="67"/>
  <c r="I9" i="67"/>
  <c r="H9" i="67"/>
  <c r="I8" i="67"/>
  <c r="H8" i="67"/>
  <c r="I7" i="67"/>
  <c r="H7" i="67"/>
  <c r="I6" i="67"/>
  <c r="H6" i="67"/>
  <c r="I5" i="67"/>
  <c r="H5" i="67"/>
  <c r="G18" i="67"/>
  <c r="G14" i="67"/>
  <c r="G13" i="67"/>
  <c r="G12" i="67"/>
  <c r="G11" i="67"/>
  <c r="G10" i="67"/>
  <c r="G9" i="67"/>
  <c r="G8" i="67"/>
  <c r="G7" i="67"/>
  <c r="G6" i="67"/>
  <c r="G5" i="67"/>
  <c r="D18" i="67"/>
  <c r="D14" i="67"/>
  <c r="D13" i="67"/>
  <c r="D12" i="67"/>
  <c r="D11" i="67"/>
  <c r="D10" i="67"/>
  <c r="D9" i="67"/>
  <c r="D8" i="67"/>
  <c r="D7" i="67"/>
  <c r="D6" i="67"/>
  <c r="D5" i="67"/>
  <c r="C16" i="67"/>
  <c r="B16" i="67"/>
  <c r="D8" i="85"/>
  <c r="D9" i="85"/>
  <c r="D10" i="85"/>
  <c r="D11" i="85"/>
  <c r="D12" i="85"/>
  <c r="D13" i="85"/>
  <c r="D14" i="85"/>
  <c r="D15" i="85"/>
  <c r="D16" i="85"/>
  <c r="D17" i="85"/>
  <c r="D18" i="85"/>
  <c r="D19" i="85"/>
  <c r="G8" i="85"/>
  <c r="G9" i="85"/>
  <c r="G10" i="85"/>
  <c r="G11" i="85"/>
  <c r="G12" i="85"/>
  <c r="G13" i="85"/>
  <c r="G14" i="85"/>
  <c r="G15" i="85"/>
  <c r="G16" i="85"/>
  <c r="G17" i="85"/>
  <c r="G18" i="85"/>
  <c r="G19" i="85"/>
  <c r="D9" i="82"/>
  <c r="D10" i="82"/>
  <c r="D14" i="82"/>
  <c r="D13" i="82"/>
  <c r="E17" i="93"/>
  <c r="E22" i="93"/>
  <c r="D20" i="93"/>
  <c r="D19" i="93"/>
  <c r="F19" i="93"/>
  <c r="D15" i="93"/>
  <c r="F15" i="93"/>
  <c r="D14" i="93"/>
  <c r="F14" i="93"/>
  <c r="D13" i="93"/>
  <c r="F13" i="93"/>
  <c r="D12" i="93"/>
  <c r="D11" i="93"/>
  <c r="F11" i="93"/>
  <c r="D10" i="93"/>
  <c r="F10" i="93"/>
  <c r="D9" i="93"/>
  <c r="F9" i="93"/>
  <c r="D8" i="93"/>
  <c r="F8" i="93"/>
  <c r="C32" i="85"/>
  <c r="H28" i="80"/>
  <c r="G28" i="80"/>
  <c r="E54" i="94"/>
  <c r="T30" i="97"/>
  <c r="Q30" i="97"/>
  <c r="N30" i="97"/>
  <c r="T29" i="97"/>
  <c r="Q29" i="97"/>
  <c r="N29" i="97"/>
  <c r="T28" i="97"/>
  <c r="Q28" i="97"/>
  <c r="N28" i="97"/>
  <c r="T27" i="97"/>
  <c r="Q27" i="97"/>
  <c r="Q44" i="97" s="1"/>
  <c r="N27" i="97"/>
  <c r="T26" i="97"/>
  <c r="Q26" i="97"/>
  <c r="N26" i="97"/>
  <c r="T25" i="97"/>
  <c r="Q25" i="97"/>
  <c r="N25" i="97"/>
  <c r="T24" i="97"/>
  <c r="Q24" i="97"/>
  <c r="N24" i="97"/>
  <c r="T23" i="97"/>
  <c r="Q23" i="97"/>
  <c r="N23" i="97"/>
  <c r="S21" i="97"/>
  <c r="S33" i="97" s="1"/>
  <c r="R21" i="97"/>
  <c r="R33" i="97" s="1"/>
  <c r="M21" i="97"/>
  <c r="M33" i="97" s="1"/>
  <c r="L21" i="97"/>
  <c r="L33" i="97" s="1"/>
  <c r="T20" i="97"/>
  <c r="Q20" i="97"/>
  <c r="N20" i="97"/>
  <c r="J20" i="97"/>
  <c r="I20" i="97"/>
  <c r="T19" i="97"/>
  <c r="Q19" i="97"/>
  <c r="N19" i="97"/>
  <c r="J19" i="97"/>
  <c r="I19" i="97"/>
  <c r="T18" i="97"/>
  <c r="N18" i="97"/>
  <c r="T17" i="97"/>
  <c r="Q17" i="97"/>
  <c r="N17" i="97"/>
  <c r="T16" i="97"/>
  <c r="N16" i="97"/>
  <c r="T15" i="97"/>
  <c r="Q15" i="97"/>
  <c r="N15" i="97"/>
  <c r="T14" i="97"/>
  <c r="Q14" i="97"/>
  <c r="N14" i="97"/>
  <c r="T13" i="97"/>
  <c r="Q13" i="97"/>
  <c r="N13" i="97"/>
  <c r="T12" i="97"/>
  <c r="Q12" i="97"/>
  <c r="N12" i="97"/>
  <c r="U12" i="97" s="1"/>
  <c r="T11" i="97"/>
  <c r="Q11" i="97"/>
  <c r="N11" i="97"/>
  <c r="T10" i="97"/>
  <c r="Q10" i="97"/>
  <c r="N10" i="97"/>
  <c r="Q16" i="97"/>
  <c r="F32" i="85"/>
  <c r="E32" i="85"/>
  <c r="D32" i="85"/>
  <c r="E53" i="94"/>
  <c r="B60" i="94"/>
  <c r="D60" i="94"/>
  <c r="E51" i="94"/>
  <c r="E50" i="94"/>
  <c r="E49" i="94"/>
  <c r="E48" i="94"/>
  <c r="E52" i="94"/>
  <c r="R22" i="72"/>
  <c r="F46" i="72"/>
  <c r="Q5" i="72"/>
  <c r="S5" i="72"/>
  <c r="F47" i="72"/>
  <c r="L14" i="72"/>
  <c r="L15" i="72"/>
  <c r="J29" i="72"/>
  <c r="H7" i="72"/>
  <c r="D14" i="72"/>
  <c r="H13" i="81"/>
  <c r="H9" i="81"/>
  <c r="H8" i="72"/>
  <c r="P5" i="72"/>
  <c r="L23" i="72"/>
  <c r="R38" i="72"/>
  <c r="R39" i="72"/>
  <c r="R45" i="72"/>
  <c r="H45" i="72"/>
  <c r="H14" i="72"/>
  <c r="S38" i="72"/>
  <c r="H54" i="72"/>
  <c r="H42" i="72"/>
  <c r="R7" i="72"/>
  <c r="N38" i="72"/>
  <c r="F64" i="72"/>
  <c r="F43" i="72"/>
  <c r="S64" i="72"/>
  <c r="F22" i="72"/>
  <c r="F32" i="72"/>
  <c r="L42" i="72"/>
  <c r="S46" i="72"/>
  <c r="J31" i="72"/>
  <c r="D31" i="72"/>
  <c r="D8" i="72"/>
  <c r="D7" i="72"/>
  <c r="D12" i="72"/>
  <c r="R31" i="72"/>
  <c r="S61" i="72"/>
  <c r="J7" i="67"/>
  <c r="H16" i="67"/>
  <c r="J6" i="67"/>
  <c r="D61" i="72"/>
  <c r="H46" i="72"/>
  <c r="J61" i="72"/>
  <c r="R42" i="72"/>
  <c r="H47" i="72"/>
  <c r="I16" i="67"/>
  <c r="R65" i="72"/>
  <c r="S23" i="72"/>
  <c r="H38" i="72"/>
  <c r="R27" i="72"/>
  <c r="J7" i="72"/>
  <c r="D46" i="72"/>
  <c r="R14" i="72"/>
  <c r="F11" i="72"/>
  <c r="J46" i="72"/>
  <c r="N11" i="72"/>
  <c r="N13" i="72"/>
  <c r="L28" i="72"/>
  <c r="H11" i="81"/>
  <c r="D7" i="93"/>
  <c r="F7" i="93"/>
  <c r="J54" i="72"/>
  <c r="H27" i="72"/>
  <c r="K29" i="97"/>
  <c r="J25" i="67"/>
  <c r="R54" i="72"/>
  <c r="S25" i="72"/>
  <c r="H25" i="72"/>
  <c r="R13" i="72"/>
  <c r="R11" i="72"/>
  <c r="D44" i="72"/>
  <c r="J11" i="72"/>
  <c r="D13" i="72"/>
  <c r="N43" i="72"/>
  <c r="H40" i="72"/>
  <c r="D25" i="72"/>
  <c r="J53" i="72"/>
  <c r="R25" i="72"/>
  <c r="S22" i="72"/>
  <c r="K11" i="97"/>
  <c r="B17" i="93"/>
  <c r="B22" i="93"/>
  <c r="J8" i="67"/>
  <c r="J12" i="67"/>
  <c r="S42" i="72"/>
  <c r="J40" i="72"/>
  <c r="F45" i="72"/>
  <c r="F8" i="72"/>
  <c r="R53" i="72"/>
  <c r="S11" i="72"/>
  <c r="N44" i="72"/>
  <c r="J42" i="72"/>
  <c r="J16" i="72"/>
  <c r="F44" i="72"/>
  <c r="S45" i="72"/>
  <c r="D53" i="72"/>
  <c r="S54" i="72"/>
  <c r="L65" i="72"/>
  <c r="J11" i="67"/>
  <c r="F54" i="72"/>
  <c r="F13" i="72"/>
  <c r="C17" i="93"/>
  <c r="C22" i="93"/>
  <c r="J13" i="67"/>
  <c r="J19" i="67"/>
  <c r="J10" i="67"/>
  <c r="J20" i="67"/>
  <c r="J24" i="67"/>
  <c r="R40" i="72"/>
  <c r="R12" i="72"/>
  <c r="J65" i="72"/>
  <c r="F31" i="72"/>
  <c r="S44" i="72"/>
  <c r="R8" i="72"/>
  <c r="F25" i="72"/>
  <c r="R44" i="72"/>
  <c r="F30" i="72"/>
  <c r="R43" i="72"/>
  <c r="S13" i="72"/>
  <c r="R64" i="72"/>
  <c r="H9" i="72"/>
  <c r="L12" i="72"/>
  <c r="H8" i="81"/>
  <c r="E15" i="73"/>
  <c r="R16" i="72"/>
  <c r="H31" i="72"/>
  <c r="H16" i="72"/>
  <c r="F5" i="72"/>
  <c r="R23" i="72"/>
  <c r="N23" i="72"/>
  <c r="N29" i="72"/>
  <c r="H15" i="81"/>
  <c r="H10" i="81"/>
  <c r="H7" i="81"/>
  <c r="H14" i="81"/>
  <c r="J5" i="67"/>
  <c r="J23" i="67"/>
  <c r="D29" i="72"/>
  <c r="F26" i="72"/>
  <c r="R29" i="72"/>
  <c r="L39" i="72"/>
  <c r="N53" i="72"/>
  <c r="G5" i="81"/>
  <c r="H6" i="81"/>
  <c r="H12" i="81"/>
  <c r="G8" i="78"/>
  <c r="J8" i="78"/>
  <c r="H8" i="78"/>
  <c r="K15" i="97"/>
  <c r="B26" i="73"/>
  <c r="E26" i="73"/>
  <c r="S8" i="72"/>
  <c r="S14" i="72"/>
  <c r="S43" i="72"/>
  <c r="H16" i="81"/>
  <c r="R28" i="72"/>
  <c r="J28" i="72"/>
  <c r="L38" i="72"/>
  <c r="F38" i="72"/>
  <c r="S28" i="72"/>
  <c r="L7" i="72"/>
  <c r="S7" i="72"/>
  <c r="L27" i="72"/>
  <c r="S27" i="72"/>
  <c r="N32" i="72"/>
  <c r="H32" i="72"/>
  <c r="S47" i="72"/>
  <c r="J47" i="72"/>
  <c r="D47" i="72"/>
  <c r="D16" i="67"/>
  <c r="J16" i="67"/>
  <c r="J22" i="67"/>
  <c r="R47" i="72"/>
  <c r="F7" i="72"/>
  <c r="D28" i="72"/>
  <c r="L5" i="72"/>
  <c r="S16" i="72"/>
  <c r="N26" i="72"/>
  <c r="H26" i="72"/>
  <c r="L29" i="72"/>
  <c r="F29" i="72"/>
  <c r="D32" i="72"/>
  <c r="S32" i="72"/>
  <c r="J32" i="72"/>
  <c r="N39" i="72"/>
  <c r="H39" i="72"/>
  <c r="N65" i="72"/>
  <c r="S65" i="72"/>
  <c r="H5" i="72"/>
  <c r="N15" i="72"/>
  <c r="H15" i="72"/>
  <c r="R9" i="72"/>
  <c r="D9" i="72"/>
  <c r="S9" i="72"/>
  <c r="S30" i="72"/>
  <c r="J30" i="72"/>
  <c r="D30" i="72"/>
  <c r="L40" i="72"/>
  <c r="F40" i="72"/>
  <c r="D6" i="93"/>
  <c r="D28" i="67"/>
  <c r="J9" i="67"/>
  <c r="H30" i="72"/>
  <c r="L16" i="72"/>
  <c r="F16" i="72"/>
  <c r="N28" i="72"/>
  <c r="H28" i="72"/>
  <c r="D39" i="72"/>
  <c r="S39" i="72"/>
  <c r="J39" i="72"/>
  <c r="L53" i="72"/>
  <c r="F53" i="72"/>
  <c r="N64" i="72"/>
  <c r="H64" i="72"/>
  <c r="D43" i="72"/>
  <c r="S12" i="72"/>
  <c r="O5" i="72"/>
  <c r="J5" i="72"/>
  <c r="D15" i="72"/>
  <c r="R15" i="72"/>
  <c r="S15" i="72"/>
  <c r="S26" i="72"/>
  <c r="D26" i="72"/>
  <c r="R26" i="72"/>
  <c r="N5" i="72"/>
  <c r="H28" i="67"/>
  <c r="G28" i="67"/>
  <c r="J28" i="67"/>
  <c r="I28" i="67"/>
  <c r="R5" i="72"/>
  <c r="F6" i="93"/>
  <c r="D17" i="93"/>
  <c r="D5" i="72"/>
  <c r="F17" i="93"/>
  <c r="D22" i="93"/>
  <c r="F22" i="93"/>
  <c r="E24" i="97"/>
  <c r="E9" i="21" l="1"/>
  <c r="C12" i="88"/>
  <c r="D12" i="88" s="1"/>
  <c r="C74" i="100"/>
  <c r="G36" i="97"/>
  <c r="J36" i="97" s="1"/>
  <c r="K35" i="97"/>
  <c r="G13" i="99"/>
  <c r="H35" i="97" s="1"/>
  <c r="H13" i="99"/>
  <c r="J8" i="103"/>
  <c r="J10" i="103" s="1"/>
  <c r="U16" i="97"/>
  <c r="K20" i="97"/>
  <c r="N33" i="97"/>
  <c r="U28" i="97"/>
  <c r="P43" i="97"/>
  <c r="P45" i="97" s="1"/>
  <c r="U10" i="97"/>
  <c r="U13" i="97"/>
  <c r="K19" i="97"/>
  <c r="U30" i="97"/>
  <c r="K27" i="97"/>
  <c r="K23" i="97"/>
  <c r="E33" i="97"/>
  <c r="E36" i="97" s="1"/>
  <c r="C36" i="97"/>
  <c r="H33" i="97"/>
  <c r="F36" i="97"/>
  <c r="I21" i="97"/>
  <c r="I33" i="97" s="1"/>
  <c r="K31" i="97"/>
  <c r="T21" i="97"/>
  <c r="U25" i="97"/>
  <c r="U29" i="97"/>
  <c r="H21" i="97"/>
  <c r="N21" i="97"/>
  <c r="U14" i="97"/>
  <c r="U17" i="97"/>
  <c r="U20" i="97"/>
  <c r="U26" i="97"/>
  <c r="T33" i="97"/>
  <c r="Q18" i="97"/>
  <c r="Q21" i="97" s="1"/>
  <c r="U11" i="97"/>
  <c r="U15" i="97"/>
  <c r="U19" i="97"/>
  <c r="U23" i="97"/>
  <c r="U24" i="97"/>
  <c r="U27" i="97"/>
  <c r="V27" i="97" s="1"/>
  <c r="K16" i="97"/>
  <c r="J21" i="97"/>
  <c r="J33" i="97" s="1"/>
  <c r="K28" i="97"/>
  <c r="K24" i="97"/>
  <c r="U31" i="97"/>
  <c r="O43" i="97"/>
  <c r="O33" i="97"/>
  <c r="P46" i="97"/>
  <c r="K12" i="97"/>
  <c r="O46" i="97"/>
  <c r="P33" i="97"/>
  <c r="G36" i="94"/>
  <c r="D36" i="94"/>
  <c r="C11" i="88"/>
  <c r="D11" i="88" s="1"/>
  <c r="D13" i="99"/>
  <c r="E64" i="100"/>
  <c r="C14" i="88" s="1"/>
  <c r="D14" i="88" s="1"/>
  <c r="F64" i="100"/>
  <c r="C15" i="88" s="1"/>
  <c r="D15" i="88" s="1"/>
  <c r="D64" i="100"/>
  <c r="C13" i="88" s="1"/>
  <c r="D13" i="88" s="1"/>
  <c r="G64" i="100"/>
  <c r="J15" i="103"/>
  <c r="J22" i="103"/>
  <c r="H36" i="97" l="1"/>
  <c r="J13" i="99"/>
  <c r="K21" i="97"/>
  <c r="K33" i="97"/>
  <c r="U21" i="97"/>
  <c r="V16" i="97"/>
  <c r="V18" i="97"/>
  <c r="V17" i="97"/>
  <c r="I36" i="97"/>
  <c r="Q46" i="97"/>
  <c r="Q43" i="97"/>
  <c r="Q45" i="97" s="1"/>
  <c r="O45" i="97"/>
  <c r="K36" i="97"/>
  <c r="P47" i="97"/>
  <c r="P48" i="97" s="1"/>
  <c r="U33" i="97"/>
  <c r="V33" i="97" s="1"/>
  <c r="Q33" i="97"/>
  <c r="O47" i="97"/>
  <c r="P49" i="100"/>
  <c r="AF57" i="100"/>
  <c r="P24" i="100"/>
  <c r="P17" i="100"/>
  <c r="P9" i="100"/>
  <c r="H48" i="100"/>
  <c r="P21" i="100"/>
  <c r="AF13" i="100"/>
  <c r="P34" i="100"/>
  <c r="X26" i="100"/>
  <c r="H15" i="100"/>
  <c r="X19" i="100"/>
  <c r="X42" i="100"/>
  <c r="H14" i="100"/>
  <c r="H32" i="100"/>
  <c r="H50" i="100"/>
  <c r="AF34" i="100"/>
  <c r="P61" i="100"/>
  <c r="AF26" i="100"/>
  <c r="X50" i="100"/>
  <c r="H25" i="100"/>
  <c r="X10" i="100"/>
  <c r="P44" i="100"/>
  <c r="AF15" i="100"/>
  <c r="AF33" i="100"/>
  <c r="AF51" i="100"/>
  <c r="X35" i="100"/>
  <c r="AF62" i="100"/>
  <c r="X28" i="100"/>
  <c r="P51" i="100"/>
  <c r="H11" i="100"/>
  <c r="AF28" i="100"/>
  <c r="H17" i="100"/>
  <c r="P38" i="100"/>
  <c r="X11" i="100"/>
  <c r="X30" i="100"/>
  <c r="X48" i="100"/>
  <c r="X31" i="100"/>
  <c r="P55" i="100"/>
  <c r="X22" i="100"/>
  <c r="P47" i="100"/>
  <c r="H16" i="100"/>
  <c r="H29" i="100"/>
  <c r="H35" i="100"/>
  <c r="AF49" i="100"/>
  <c r="AF41" i="100"/>
  <c r="P18" i="100"/>
  <c r="P35" i="100"/>
  <c r="AF31" i="100"/>
  <c r="P22" i="100"/>
  <c r="P39" i="100"/>
  <c r="X36" i="100"/>
  <c r="AF61" i="100"/>
  <c r="P50" i="100"/>
  <c r="H19" i="100"/>
  <c r="P25" i="100"/>
  <c r="P48" i="100"/>
  <c r="H18" i="100"/>
  <c r="H36" i="100"/>
  <c r="H55" i="100"/>
  <c r="X39" i="100"/>
  <c r="X13" i="100"/>
  <c r="X32" i="100"/>
  <c r="P56" i="100"/>
  <c r="H56" i="100"/>
  <c r="P20" i="100"/>
  <c r="AF50" i="100"/>
  <c r="AF19" i="100"/>
  <c r="AF37" i="100"/>
  <c r="AF56" i="100"/>
  <c r="P41" i="100"/>
  <c r="X9" i="100"/>
  <c r="P33" i="100"/>
  <c r="X61" i="100"/>
  <c r="H51" i="100"/>
  <c r="H42" i="100"/>
  <c r="X17" i="100"/>
  <c r="AF22" i="100"/>
  <c r="AF46" i="100"/>
  <c r="X16" i="100"/>
  <c r="X34" i="100"/>
  <c r="X52" i="100"/>
  <c r="P36" i="100"/>
  <c r="H9" i="100"/>
  <c r="P29" i="100"/>
  <c r="AF53" i="100"/>
  <c r="H47" i="100"/>
  <c r="H53" i="100"/>
  <c r="H39" i="100"/>
  <c r="H26" i="100"/>
  <c r="AF18" i="100"/>
  <c r="P31" i="100"/>
  <c r="AF38" i="100"/>
  <c r="H30" i="100"/>
  <c r="X45" i="100"/>
  <c r="P45" i="100"/>
  <c r="X15" i="100"/>
  <c r="P62" i="100"/>
  <c r="H28" i="100"/>
  <c r="P28" i="100"/>
  <c r="P19" i="100"/>
  <c r="AF45" i="100"/>
  <c r="AF16" i="100"/>
  <c r="AF10" i="100"/>
  <c r="AF29" i="100"/>
  <c r="AF30" i="100"/>
  <c r="AF21" i="100"/>
  <c r="H38" i="100"/>
  <c r="P16" i="100"/>
  <c r="X33" i="100"/>
  <c r="X25" i="100"/>
  <c r="AF25" i="100"/>
  <c r="X49" i="100"/>
  <c r="X41" i="100"/>
  <c r="H34" i="100"/>
  <c r="H49" i="100"/>
  <c r="P32" i="100"/>
  <c r="AF11" i="100"/>
  <c r="X24" i="100"/>
  <c r="P53" i="100"/>
  <c r="X55" i="100"/>
  <c r="P30" i="100"/>
  <c r="H61" i="100"/>
  <c r="H10" i="100"/>
  <c r="P26" i="100"/>
  <c r="X18" i="100"/>
  <c r="AF9" i="100"/>
  <c r="H31" i="100"/>
  <c r="AF55" i="100"/>
  <c r="H22" i="100"/>
  <c r="H41" i="100"/>
  <c r="X62" i="100"/>
  <c r="P46" i="100"/>
  <c r="X14" i="100"/>
  <c r="P37" i="100"/>
  <c r="H62" i="100"/>
  <c r="H37" i="100"/>
  <c r="AF32" i="100"/>
  <c r="X56" i="100"/>
  <c r="AF24" i="100"/>
  <c r="AF42" i="100"/>
  <c r="P14" i="100"/>
  <c r="AF48" i="100"/>
  <c r="P15" i="100"/>
  <c r="AF39" i="100"/>
  <c r="H57" i="100"/>
  <c r="H33" i="100"/>
  <c r="AF20" i="100"/>
  <c r="X21" i="100"/>
  <c r="X29" i="100"/>
  <c r="X51" i="100"/>
  <c r="X20" i="100"/>
  <c r="X38" i="100"/>
  <c r="X57" i="100"/>
  <c r="AF44" i="100"/>
  <c r="P10" i="100"/>
  <c r="AF35" i="100"/>
  <c r="H52" i="100"/>
  <c r="H24" i="100"/>
  <c r="H13" i="100"/>
  <c r="P13" i="100"/>
  <c r="X47" i="100"/>
  <c r="P52" i="100"/>
  <c r="AF14" i="100"/>
  <c r="P42" i="100"/>
  <c r="AF36" i="100"/>
  <c r="H46" i="100"/>
  <c r="AF52" i="100"/>
  <c r="H44" i="100"/>
  <c r="X37" i="100"/>
  <c r="AF47" i="100"/>
  <c r="X53" i="100"/>
  <c r="X46" i="100"/>
  <c r="H45" i="100"/>
  <c r="P11" i="100"/>
  <c r="P57" i="100"/>
  <c r="X44" i="100"/>
  <c r="AF17" i="100"/>
  <c r="H21" i="100"/>
  <c r="H20" i="100"/>
  <c r="Q47" i="97" l="1"/>
  <c r="V21" i="97"/>
  <c r="Q48" i="97"/>
  <c r="O48" i="97"/>
  <c r="Y43" i="97" l="1"/>
  <c r="Y44" i="97" l="1"/>
  <c r="Y48" i="97" s="1"/>
</calcChain>
</file>

<file path=xl/sharedStrings.xml><?xml version="1.0" encoding="utf-8"?>
<sst xmlns="http://schemas.openxmlformats.org/spreadsheetml/2006/main" count="2075" uniqueCount="876">
  <si>
    <t>Utility in Shared Service Territory</t>
  </si>
  <si>
    <t>Eligible Households in Shared Service Territory</t>
  </si>
  <si>
    <t>Eligible households treated by both utilities in shared service territory</t>
  </si>
  <si>
    <t xml:space="preserve"> </t>
  </si>
  <si>
    <t>ESAP Table 16</t>
  </si>
  <si>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</si>
  <si>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</si>
  <si>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</si>
  <si>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</si>
  <si>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</si>
  <si>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</si>
  <si>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</si>
  <si>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</si>
  <si>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</si>
  <si>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</si>
  <si>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</si>
  <si>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</si>
  <si>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</si>
  <si>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Refrigerators</t>
  </si>
  <si>
    <t>Measure Description</t>
  </si>
  <si>
    <t>Life Cycle Bill Savings Per Home</t>
  </si>
  <si>
    <t>Year</t>
  </si>
  <si>
    <t>$/Therm</t>
  </si>
  <si>
    <t>Ratio of Benefits Over Costs</t>
  </si>
  <si>
    <t>Program Year</t>
  </si>
  <si>
    <t>Program Costs</t>
  </si>
  <si>
    <t>Program Lifecycle Bill Savings</t>
  </si>
  <si>
    <t>Per Home Average Lifecycle Bill Savings</t>
  </si>
  <si>
    <t>Contractor Type
(Check one or more if applicable)</t>
  </si>
  <si>
    <t>Contractor</t>
  </si>
  <si>
    <t>Private</t>
  </si>
  <si>
    <t>CBO</t>
  </si>
  <si>
    <t>WMDVBE</t>
  </si>
  <si>
    <t>LIHEAP</t>
  </si>
  <si>
    <t>Pilots</t>
  </si>
  <si>
    <t>Single Family</t>
  </si>
  <si>
    <t>Unit of Measure</t>
  </si>
  <si>
    <t xml:space="preserve">CBO/WMDVBE </t>
  </si>
  <si>
    <t xml:space="preserve">Non-CBO/WMDVBE </t>
  </si>
  <si>
    <t>Units Installed</t>
  </si>
  <si>
    <t>Dwellings</t>
  </si>
  <si>
    <t>Costs</t>
  </si>
  <si>
    <t>Cost/ Unit</t>
  </si>
  <si>
    <t>Installations</t>
  </si>
  <si>
    <t>%</t>
  </si>
  <si>
    <t>$</t>
  </si>
  <si>
    <t>General Administration</t>
  </si>
  <si>
    <t>Multi Family</t>
  </si>
  <si>
    <t xml:space="preserve"> - Mobile Homes Treated</t>
  </si>
  <si>
    <t>Total</t>
  </si>
  <si>
    <t>Per 
Measure 
Gas Impact 
(Therms)</t>
  </si>
  <si>
    <t>Effective 
Useful 
Life 
(EUL)</t>
  </si>
  <si>
    <t>Total Homes Served By the Program</t>
  </si>
  <si>
    <t>Mobile Homes</t>
  </si>
  <si>
    <t>Cost/ 
Household</t>
  </si>
  <si>
    <t>Housing Type</t>
  </si>
  <si>
    <t>Climate Zone</t>
  </si>
  <si>
    <t># Homes Treated</t>
  </si>
  <si>
    <t>Gas and Electric Customers</t>
  </si>
  <si>
    <t>Owners - Total</t>
  </si>
  <si>
    <t xml:space="preserve">Single Family </t>
  </si>
  <si>
    <t xml:space="preserve">Mobile Homes </t>
  </si>
  <si>
    <t>Renters - Total</t>
  </si>
  <si>
    <t>Electric Customers (only)</t>
  </si>
  <si>
    <t>Gas Customers (only)</t>
  </si>
  <si>
    <t>Customer</t>
  </si>
  <si>
    <t>Bulb Name / Identification</t>
  </si>
  <si>
    <t>Bulb Cost (material)</t>
  </si>
  <si>
    <t>Number of Homes Provided CFLs</t>
  </si>
  <si>
    <t>Avg. # of CFL bulbs given per home</t>
  </si>
  <si>
    <t>Partner</t>
  </si>
  <si>
    <t>Meets all Criteria</t>
  </si>
  <si>
    <t>If not,  Explain</t>
  </si>
  <si>
    <t>Relationship outside the IOU?</t>
  </si>
  <si>
    <t>To/From Year</t>
  </si>
  <si>
    <t>Enrollment</t>
  </si>
  <si>
    <t>County</t>
  </si>
  <si>
    <t>Penetration Rate</t>
  </si>
  <si>
    <t>Type of Enrollment</t>
  </si>
  <si>
    <t>MW</t>
  </si>
  <si>
    <t>Lighting</t>
  </si>
  <si>
    <t>Evaporative Cooler Maintenance</t>
  </si>
  <si>
    <t>Attic Insulation</t>
  </si>
  <si>
    <t>Interior Hard wired CFL fixtures</t>
  </si>
  <si>
    <t>Exterior Hard wired CFL fixtures</t>
  </si>
  <si>
    <t>Torchiere</t>
  </si>
  <si>
    <t>Pool Pumps</t>
  </si>
  <si>
    <t>Furnace Clean and Tune</t>
  </si>
  <si>
    <t>LED Night Lights</t>
  </si>
  <si>
    <t>Customer Enrollment</t>
  </si>
  <si>
    <t>Outreach &amp; Assessment</t>
  </si>
  <si>
    <t>In-Home Education</t>
  </si>
  <si>
    <t>High Efficiency Clothes Washer</t>
  </si>
  <si>
    <t>Thermostatic Shower Valve</t>
  </si>
  <si>
    <t>Occupancy Sensor</t>
  </si>
  <si>
    <t>% of Expenditure</t>
  </si>
  <si>
    <t>Total Homes Treated since 2002</t>
  </si>
  <si>
    <t>Quantity Installed</t>
  </si>
  <si>
    <t>Bulb Description (wattage, lumens)</t>
  </si>
  <si>
    <t>Categorical Enrollment</t>
  </si>
  <si>
    <t>Instructions:  Please identify the CFL bulbs used within your ESA program and fill in the remaining columns for each</t>
  </si>
  <si>
    <t>Number of Homes Treated in ESA Program</t>
  </si>
  <si>
    <t>Funded Outside of ESA Program Budget</t>
  </si>
  <si>
    <t>ESA Program:</t>
  </si>
  <si>
    <t>ESA Program CFL Tracking Table</t>
  </si>
  <si>
    <t>TOTAL PROGRAM COSTS &amp; CUSTOMER DISCOUNTS</t>
  </si>
  <si>
    <t>Service Establishment Charge Discount</t>
  </si>
  <si>
    <t>CARE Rate Discount</t>
  </si>
  <si>
    <t>TOTAL Program Costs</t>
  </si>
  <si>
    <t>Measurement &amp; Evaluation</t>
  </si>
  <si>
    <t>Cool Centers</t>
  </si>
  <si>
    <t>IT Programming</t>
  </si>
  <si>
    <t>Post Enrollment Verification</t>
  </si>
  <si>
    <t>Gas</t>
  </si>
  <si>
    <t>Authorized Budget</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</si>
  <si>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</si>
  <si>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</si>
  <si>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</si>
  <si>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</si>
  <si>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</si>
  <si>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</si>
  <si>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</si>
  <si>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</si>
  <si>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</si>
  <si>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</si>
  <si>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</si>
  <si>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</si>
  <si>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</si>
  <si>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</si>
  <si>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</si>
  <si>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</si>
  <si>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</si>
  <si>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Total 
CARE 
Participants</t>
  </si>
  <si>
    <t>Duplicates</t>
  </si>
  <si>
    <t>Pending/ Never Completed</t>
  </si>
  <si>
    <t>Denied</t>
  </si>
  <si>
    <t>Approved</t>
  </si>
  <si>
    <t>Received</t>
  </si>
  <si>
    <t>Urban</t>
  </si>
  <si>
    <t>Total Participants</t>
  </si>
  <si>
    <t>Estimated Eligible</t>
  </si>
  <si>
    <t>Rural</t>
  </si>
  <si>
    <t>Contractor Type 
(Check one or more if applicable)</t>
  </si>
  <si>
    <t>% Change</t>
  </si>
  <si>
    <t>Eligible Households</t>
  </si>
  <si>
    <t>Electric Only</t>
  </si>
  <si>
    <t>Gas Only</t>
  </si>
  <si>
    <t>Gas and Electric</t>
  </si>
  <si>
    <t>CARE</t>
  </si>
  <si>
    <t>Non-CARE</t>
  </si>
  <si>
    <t>(Dollars per Customer)</t>
  </si>
  <si>
    <r>
      <t>Residential Non-CARE vs. CARE Customers</t>
    </r>
    <r>
      <rPr>
        <b/>
        <vertAlign val="superscript"/>
        <sz val="11"/>
        <rFont val="Arial"/>
        <family val="2"/>
      </rPr>
      <t>1</t>
    </r>
  </si>
  <si>
    <t>Tier 1</t>
  </si>
  <si>
    <t>Electric KWh</t>
  </si>
  <si>
    <t>Tier 2</t>
  </si>
  <si>
    <t>Gas Therms</t>
  </si>
  <si>
    <t>Average Monthly Gas / Electric Usage</t>
  </si>
  <si>
    <t>Commercial</t>
  </si>
  <si>
    <t>Collected</t>
  </si>
  <si>
    <t>as Percent of Bill</t>
  </si>
  <si>
    <t>Monthly Bill</t>
  </si>
  <si>
    <t>Class</t>
  </si>
  <si>
    <t>CARE Surcharge</t>
  </si>
  <si>
    <t>Average Monthly</t>
  </si>
  <si>
    <t>CARE Surcharge and Revenue Collected by Customer Class</t>
  </si>
  <si>
    <t>Large/Indust</t>
  </si>
  <si>
    <t>Agricultural</t>
  </si>
  <si>
    <t>Duplicate</t>
  </si>
  <si>
    <t>Total Received</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</si>
  <si>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</si>
  <si>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</si>
  <si>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</si>
  <si>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</si>
  <si>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</si>
  <si>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</si>
  <si>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</si>
  <si>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</si>
  <si>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</si>
  <si>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</si>
  <si>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</si>
  <si>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</si>
  <si>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</si>
  <si>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Shifted to/from?</t>
  </si>
  <si>
    <t>Total Authorized</t>
  </si>
  <si>
    <t xml:space="preserve">"Add Back" Measures </t>
  </si>
  <si>
    <t xml:space="preserve">Percentage </t>
  </si>
  <si>
    <t xml:space="preserve">Total </t>
  </si>
  <si>
    <t>ESA Program</t>
  </si>
  <si>
    <t>Authorized / Planning Assumptions</t>
  </si>
  <si>
    <t>Budget</t>
  </si>
  <si>
    <t>CARE Program</t>
  </si>
  <si>
    <t>% of Budget Spent</t>
  </si>
  <si>
    <t xml:space="preserve">Total Program Costs and Discounts </t>
  </si>
  <si>
    <t>Estimated Eligible Participants</t>
  </si>
  <si>
    <t>Participants</t>
  </si>
  <si>
    <t>Total Enrolled</t>
  </si>
  <si>
    <t>Method</t>
  </si>
  <si>
    <t>Stage 1 - IRS Documentation and ESA Agreement</t>
  </si>
  <si>
    <t>Stage 2 - ESA Participation</t>
  </si>
  <si>
    <t>Stage 3 - Usage Monitoring</t>
  </si>
  <si>
    <t>Households Requested to Verify</t>
  </si>
  <si>
    <t>Removed
(No Response)</t>
  </si>
  <si>
    <t>Completed</t>
  </si>
  <si>
    <t>Appeals
Denied</t>
  </si>
  <si>
    <t>Appeals
Approved</t>
  </si>
  <si>
    <r>
      <t>Removed
(Verified Ineligible)</t>
    </r>
    <r>
      <rPr>
        <b/>
        <vertAlign val="superscript"/>
        <sz val="10"/>
        <color theme="1"/>
        <rFont val="Arial"/>
        <family val="2"/>
      </rPr>
      <t>1</t>
    </r>
  </si>
  <si>
    <r>
      <t>Failed and 
Removed</t>
    </r>
    <r>
      <rPr>
        <b/>
        <vertAlign val="superscript"/>
        <sz val="10"/>
        <color theme="1"/>
        <rFont val="Arial"/>
        <family val="2"/>
      </rPr>
      <t>2</t>
    </r>
  </si>
  <si>
    <r>
      <t>Ineligible</t>
    </r>
    <r>
      <rPr>
        <b/>
        <vertAlign val="superscript"/>
        <sz val="10"/>
        <color theme="1"/>
        <rFont val="Arial"/>
        <family val="2"/>
      </rPr>
      <t>3</t>
    </r>
  </si>
  <si>
    <r>
      <t>Removed</t>
    </r>
    <r>
      <rPr>
        <b/>
        <vertAlign val="superscript"/>
        <sz val="10"/>
        <color theme="1"/>
        <rFont val="Arial"/>
        <family val="2"/>
      </rPr>
      <t>4</t>
    </r>
  </si>
  <si>
    <r>
      <rPr>
        <vertAlign val="superscript"/>
        <sz val="10"/>
        <color theme="1"/>
        <rFont val="Arial"/>
        <family val="2"/>
      </rPr>
      <t>4</t>
    </r>
    <r>
      <rPr>
        <sz val="10"/>
        <rFont val="Arial"/>
        <family val="2"/>
      </rPr>
      <t xml:space="preserve"> Customers removed for exceeding 600% of baseline in any monthly billing cycle.</t>
    </r>
  </si>
  <si>
    <t>Total CARE Households Enrolled</t>
  </si>
  <si>
    <t>Reason Provided</t>
  </si>
  <si>
    <t>Customer Unavailable -Scheduling Conflicts</t>
  </si>
  <si>
    <t>Hazardous Environment (unsafe/unclean)</t>
  </si>
  <si>
    <t>Household Income Exceeds Allowable Limits</t>
  </si>
  <si>
    <t>Unable to Provide Required Documentation</t>
  </si>
  <si>
    <t>(mWh)</t>
  </si>
  <si>
    <t>Totals:</t>
  </si>
  <si>
    <t>Ineligible &amp; Unwilling³</t>
  </si>
  <si>
    <t xml:space="preserve"> Current Year Penetration Rate for Homes Treated</t>
  </si>
  <si>
    <t>Brief Description of Effort</t>
  </si>
  <si>
    <t>MOU Present?</t>
  </si>
  <si>
    <t>Amount of Dollars Saved [2]</t>
  </si>
  <si>
    <t>Amount of Energy Savings [3]</t>
  </si>
  <si>
    <t>Other Measureable Benefits [3]</t>
  </si>
  <si>
    <t>Enrollments Resulting from Leveraging Effort [4]</t>
  </si>
  <si>
    <t>Methodology [5]</t>
  </si>
  <si>
    <t>[1] Leveraging, Interdepartmental integration, Program Coordination, Data Sharing, ME&amp;O, etc.</t>
  </si>
  <si>
    <t xml:space="preserve">[2] 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</si>
  <si>
    <t>[4] Enrollment increases. Leveraging efforts are measurable and quantifiable in terms of program enrollment increases and/or customers served.</t>
  </si>
  <si>
    <t>[5] In footnotes, provide information on methodology used to calculate cost and/or resource savings.</t>
  </si>
  <si>
    <t>Expenditures</t>
  </si>
  <si>
    <t>(Shift) or Carried Forward
(Budget - Expenditures = Variance)</t>
  </si>
  <si>
    <t>(1) Shift of Current Year Authorized</t>
  </si>
  <si>
    <t xml:space="preserve">(2) Shift of Carry Forward </t>
  </si>
  <si>
    <t>(3) Shift of Carry Back</t>
  </si>
  <si>
    <t>Fund Shifting Source
1. Current Year Authorized
2. Carried Forward
3. Carried Back</t>
  </si>
  <si>
    <t>Fund Shift Description</t>
  </si>
  <si>
    <t>Authorization</t>
  </si>
  <si>
    <t>ex. $x,xxx</t>
  </si>
  <si>
    <t>ex.  $x,xxx</t>
  </si>
  <si>
    <t>($x,xxx)</t>
  </si>
  <si>
    <t>x%</t>
  </si>
  <si>
    <t xml:space="preserve">     Appliance</t>
  </si>
  <si>
    <t xml:space="preserve">     Domestic Hot Water</t>
  </si>
  <si>
    <t xml:space="preserve">     Enclosure</t>
  </si>
  <si>
    <t xml:space="preserve">     HVAC</t>
  </si>
  <si>
    <t>1.
2.
3.</t>
  </si>
  <si>
    <t xml:space="preserve">     Maintenance</t>
  </si>
  <si>
    <t xml:space="preserve">     Lighting</t>
  </si>
  <si>
    <t>In Home Education</t>
  </si>
  <si>
    <t>Pilot</t>
  </si>
  <si>
    <t>Marketing and Outreach</t>
  </si>
  <si>
    <t>TOTAL PROGRAM INCLUDING CARRY FORWARD / CARRY BACK</t>
  </si>
  <si>
    <t>FUND SHIFT AMOUNT</t>
  </si>
  <si>
    <t>Among Categories within Program Year 1-3</t>
  </si>
  <si>
    <t xml:space="preserve">Self Certified as Categorically Eligible </t>
  </si>
  <si>
    <t xml:space="preserve">Self Certified as Income Eligible  </t>
  </si>
  <si>
    <t>Appliances</t>
  </si>
  <si>
    <t xml:space="preserve">Domestic Hot Water </t>
  </si>
  <si>
    <t>Maintenance</t>
  </si>
  <si>
    <t>Statewide Marketing Education and Outreach</t>
  </si>
  <si>
    <t>Measurement and Evaluation  Studies</t>
  </si>
  <si>
    <t xml:space="preserve">Enclosure </t>
  </si>
  <si>
    <t xml:space="preserve">HVAC </t>
  </si>
  <si>
    <t xml:space="preserve">Miscellaneous </t>
  </si>
  <si>
    <t xml:space="preserve">Expenses ($) </t>
  </si>
  <si>
    <t>G-xxxx, D.xx- xx-xxx</t>
  </si>
  <si>
    <t xml:space="preserve">Automatically Enrolled via Data Sharing, ESA Participation, etc </t>
  </si>
  <si>
    <t>$/kWh</t>
  </si>
  <si>
    <t>ESAP Table 15</t>
  </si>
  <si>
    <t>New Enrollment</t>
  </si>
  <si>
    <t>Penetration
Rate %
(W/X)</t>
  </si>
  <si>
    <t>Self-Certification (Income or Categorical)</t>
  </si>
  <si>
    <t>Scheduled</t>
  </si>
  <si>
    <t>Automatic</t>
  </si>
  <si>
    <t>Total 
Recertification  
(L+M+N)</t>
  </si>
  <si>
    <t>Failed 
PEV</t>
  </si>
  <si>
    <t>Failed Recertification</t>
  </si>
  <si>
    <t>Total
Attrition
(P+Q+R+S)</t>
  </si>
  <si>
    <t>Gross
(K+O)</t>
  </si>
  <si>
    <t>Combined
(B+C+D)</t>
  </si>
  <si>
    <t>Online</t>
  </si>
  <si>
    <t>Paper</t>
  </si>
  <si>
    <t>Phone</t>
  </si>
  <si>
    <t>Variance</t>
  </si>
  <si>
    <t>Residential</t>
  </si>
  <si>
    <t>Residential Non-CARE vs. CARE Customers</t>
  </si>
  <si>
    <t>Smart Power Strips</t>
  </si>
  <si>
    <t>Miscellaneous</t>
  </si>
  <si>
    <t>Compact Fluorescent Lights (CFLs)</t>
  </si>
  <si>
    <t>Central A/C Tune-up</t>
  </si>
  <si>
    <t>Duct Testing and Sealing</t>
  </si>
  <si>
    <t>Evaporative Coolers (Installation)</t>
  </si>
  <si>
    <t>Evaporative Coolers (Replacement)</t>
  </si>
  <si>
    <t>Heat Pump Replacement</t>
  </si>
  <si>
    <t>Central A/C Replacement</t>
  </si>
  <si>
    <t>Room A/C Replacement</t>
  </si>
  <si>
    <t>Furnace Repair/Replacement</t>
  </si>
  <si>
    <t>FAU Standing Pilot Light Conversion</t>
  </si>
  <si>
    <t>HVAC</t>
  </si>
  <si>
    <t>Air Sealing / Envelope</t>
  </si>
  <si>
    <t>Enclosure</t>
  </si>
  <si>
    <t>Water Heater Repair/Replacement</t>
  </si>
  <si>
    <t>Faucet Aerator</t>
  </si>
  <si>
    <t>Water Heater Pipe Insulation</t>
  </si>
  <si>
    <t>Low Flow Shower Head</t>
  </si>
  <si>
    <t>Water Heater Blanket</t>
  </si>
  <si>
    <t>Domestic Hot Water</t>
  </si>
  <si>
    <t>Microwaves</t>
  </si>
  <si>
    <t xml:space="preserve">Penetration History </t>
  </si>
  <si>
    <r>
      <t>Estimated Eligible in Current Year</t>
    </r>
    <r>
      <rPr>
        <vertAlign val="superscript"/>
        <sz val="11"/>
        <rFont val="Arial"/>
        <family val="2"/>
      </rPr>
      <t>4</t>
    </r>
  </si>
  <si>
    <r>
      <t>Homes Treated</t>
    </r>
    <r>
      <rPr>
        <b/>
        <vertAlign val="superscript"/>
        <sz val="11"/>
        <rFont val="Arial"/>
        <family val="2"/>
      </rPr>
      <t>2</t>
    </r>
  </si>
  <si>
    <t>Overall Program Expenses</t>
  </si>
  <si>
    <t xml:space="preserve">CARE Table 1 </t>
  </si>
  <si>
    <t xml:space="preserve">CARE Table 2 </t>
  </si>
  <si>
    <t>Enrollment, Recertification, Attrition, &amp; Penetration</t>
  </si>
  <si>
    <t xml:space="preserve">CARE Table 4 </t>
  </si>
  <si>
    <t>CARE Enrollment by County</t>
  </si>
  <si>
    <t xml:space="preserve">CARE Table 5 </t>
  </si>
  <si>
    <t>CARE Recertification Results</t>
  </si>
  <si>
    <t>CARE Table 6</t>
  </si>
  <si>
    <t>CARE Capitation Contractors</t>
  </si>
  <si>
    <t>CARE Table 7</t>
  </si>
  <si>
    <t>CARE Table 8</t>
  </si>
  <si>
    <r>
      <t>Rural</t>
    </r>
    <r>
      <rPr>
        <b/>
        <vertAlign val="superscript"/>
        <sz val="11"/>
        <rFont val="Arial"/>
        <family val="2"/>
      </rPr>
      <t xml:space="preserve"> 1</t>
    </r>
  </si>
  <si>
    <t xml:space="preserve">   and rural areas within large metropolitan counties.</t>
  </si>
  <si>
    <t>CARE Average Monthly Usage &amp; Bill</t>
  </si>
  <si>
    <t>CARE Table 9</t>
  </si>
  <si>
    <t>CARE Surcharge &amp; Revenue</t>
  </si>
  <si>
    <t xml:space="preserve">CARE Table 10 </t>
  </si>
  <si>
    <t>CARE Table 11</t>
  </si>
  <si>
    <t>CARE Expansion Program</t>
  </si>
  <si>
    <t>CARE Table 12</t>
  </si>
  <si>
    <r>
      <t>Average Monthly Gas / Electric Usage</t>
    </r>
    <r>
      <rPr>
        <b/>
        <vertAlign val="superscript"/>
        <sz val="11"/>
        <rFont val="Arial"/>
        <family val="2"/>
      </rPr>
      <t>1</t>
    </r>
  </si>
  <si>
    <t>CARE Table 13</t>
  </si>
  <si>
    <t>Actual</t>
  </si>
  <si>
    <t>Administrative Expenses</t>
  </si>
  <si>
    <t>Service Establishment Charge</t>
  </si>
  <si>
    <t>Subsidies</t>
  </si>
  <si>
    <t>CARE Table 14</t>
  </si>
  <si>
    <t>NGAT Costs</t>
  </si>
  <si>
    <t>Medicaid/Medi-Cal</t>
  </si>
  <si>
    <t>Healthy Families A&amp;B</t>
  </si>
  <si>
    <t>Women, Infants, and Children Program (WIC)</t>
  </si>
  <si>
    <t>Supplemental Security Income (SSI)</t>
  </si>
  <si>
    <t>CalWORKs/Temporary Assistance for Needy Families (TANF)</t>
  </si>
  <si>
    <t>Tribal TANF</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</si>
  <si>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</si>
  <si>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</si>
  <si>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</si>
  <si>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</si>
  <si>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</si>
  <si>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 of Budget Spent </t>
  </si>
  <si>
    <t xml:space="preserve">Medicaid/Medi-Cal for Families </t>
  </si>
  <si>
    <t>N/A</t>
  </si>
  <si>
    <t>Tier 2 and Above</t>
  </si>
  <si>
    <r>
      <t>Average Monthly Gas / Electric Bill</t>
    </r>
    <r>
      <rPr>
        <b/>
        <vertAlign val="superscript"/>
        <sz val="11"/>
        <rFont val="Arial"/>
        <family val="2"/>
      </rPr>
      <t>2</t>
    </r>
  </si>
  <si>
    <t>Revenue Collected</t>
  </si>
  <si>
    <t>GAS</t>
  </si>
  <si>
    <t>Total CARE
Surcharge Revenue</t>
  </si>
  <si>
    <t>Percentage of
CARE Surcharge</t>
  </si>
  <si>
    <t>Natural Gas Vehicle</t>
  </si>
  <si>
    <t>Industrial</t>
  </si>
  <si>
    <r>
      <t xml:space="preserve">Contractor Name </t>
    </r>
    <r>
      <rPr>
        <b/>
        <vertAlign val="superscript"/>
        <sz val="10"/>
        <rFont val="Arial"/>
        <family val="2"/>
      </rPr>
      <t>1</t>
    </r>
  </si>
  <si>
    <r>
      <t xml:space="preserve">CalWORKs/Temporary Assistance for Needy Families (TANF) </t>
    </r>
    <r>
      <rPr>
        <vertAlign val="superscript"/>
        <sz val="10"/>
        <rFont val="Arial"/>
        <family val="2"/>
      </rPr>
      <t>2</t>
    </r>
  </si>
  <si>
    <r>
      <t xml:space="preserve">Tribal TANF </t>
    </r>
    <r>
      <rPr>
        <vertAlign val="superscript"/>
        <sz val="10"/>
        <rFont val="Arial"/>
        <family val="2"/>
      </rPr>
      <t>2</t>
    </r>
  </si>
  <si>
    <t>Total Contractor Expenditures</t>
  </si>
  <si>
    <t>San Diego</t>
  </si>
  <si>
    <t>Orange</t>
  </si>
  <si>
    <t>1.
2. 
3.</t>
  </si>
  <si>
    <t>CARE Participants as of Month-End</t>
  </si>
  <si>
    <t>Overall Expenditures</t>
  </si>
  <si>
    <t xml:space="preserve">Admin Cost (overhead, contractor fee, marketing, etc.) </t>
  </si>
  <si>
    <r>
      <t xml:space="preserve">AB 1109 Compliant? </t>
    </r>
    <r>
      <rPr>
        <b/>
        <sz val="10"/>
        <rFont val="Arial"/>
        <family val="2"/>
      </rPr>
      <t>[2]</t>
    </r>
  </si>
  <si>
    <t>CFL</t>
  </si>
  <si>
    <t>Yes</t>
  </si>
  <si>
    <r>
      <t xml:space="preserve">Est. total energy savings from installed CFLs </t>
    </r>
    <r>
      <rPr>
        <b/>
        <sz val="10"/>
        <rFont val="Arial"/>
        <family val="2"/>
      </rPr>
      <t>[3]</t>
    </r>
  </si>
  <si>
    <t>Total Bulb Cost (material + admin)  [1]</t>
  </si>
  <si>
    <t>Standard Enrollment</t>
  </si>
  <si>
    <t>% of Authorized Total</t>
  </si>
  <si>
    <t>Budget Impact of "Add Back"</t>
  </si>
  <si>
    <t>1.
2. .
3.</t>
  </si>
  <si>
    <t>ESAP Table 13</t>
  </si>
  <si>
    <r>
      <rPr>
        <vertAlign val="superscript"/>
        <sz val="8"/>
        <rFont val="Arial"/>
        <family val="2"/>
      </rPr>
      <t>2</t>
    </r>
    <r>
      <rPr>
        <sz val="8"/>
        <rFont val="Arial"/>
        <family val="2"/>
      </rPr>
      <t xml:space="preserve"> Enrollments reflect new enrollments only.</t>
    </r>
  </si>
  <si>
    <r>
      <t>Enrollments</t>
    </r>
    <r>
      <rPr>
        <vertAlign val="superscript"/>
        <sz val="10"/>
        <rFont val="Arial"/>
        <family val="2"/>
      </rPr>
      <t>2</t>
    </r>
  </si>
  <si>
    <r>
      <t>Statewide ME&amp;O</t>
    </r>
    <r>
      <rPr>
        <vertAlign val="superscript"/>
        <sz val="11"/>
        <rFont val="Arial"/>
        <family val="2"/>
      </rPr>
      <t xml:space="preserve"> 3</t>
    </r>
  </si>
  <si>
    <r>
      <t xml:space="preserve">Regulatory Compliance </t>
    </r>
    <r>
      <rPr>
        <vertAlign val="superscript"/>
        <sz val="11"/>
        <rFont val="Arial"/>
        <family val="2"/>
      </rPr>
      <t>3</t>
    </r>
  </si>
  <si>
    <r>
      <t xml:space="preserve">General Administration  </t>
    </r>
    <r>
      <rPr>
        <vertAlign val="superscript"/>
        <sz val="11"/>
        <rFont val="Arial"/>
        <family val="2"/>
      </rPr>
      <t>3</t>
    </r>
  </si>
  <si>
    <r>
      <rPr>
        <vertAlign val="superscript"/>
        <sz val="10"/>
        <rFont val="Arial"/>
        <family val="2"/>
      </rPr>
      <t>1</t>
    </r>
    <r>
      <rPr>
        <sz val="10"/>
        <rFont val="Arial"/>
        <family val="2"/>
      </rPr>
      <t xml:space="preserve"> Includes sub-metered customers.</t>
    </r>
  </si>
  <si>
    <r>
      <rPr>
        <b/>
        <vertAlign val="superscript"/>
        <sz val="10"/>
        <rFont val="Arial"/>
        <family val="2"/>
      </rPr>
      <t>1</t>
    </r>
    <r>
      <rPr>
        <sz val="10"/>
        <rFont val="Arial"/>
        <family val="2"/>
      </rPr>
      <t xml:space="preserve"> Rural includes zip codes classified as such according to the Goldsmith modification that was developed to identify small towns</t>
    </r>
  </si>
  <si>
    <r>
      <rPr>
        <vertAlign val="superscript"/>
        <sz val="8"/>
        <rFont val="Arial"/>
        <family val="2"/>
      </rPr>
      <t>1</t>
    </r>
    <r>
      <rPr>
        <sz val="8"/>
        <rFont val="Arial"/>
        <family val="2"/>
      </rPr>
      <t xml:space="preserve"> All capitation contractors with current contracts are listed regardless of whether they have signed up customers or submitted invoices this year.</t>
    </r>
  </si>
  <si>
    <r>
      <rPr>
        <vertAlign val="superscript"/>
        <sz val="10"/>
        <rFont val="Arial"/>
        <family val="2"/>
      </rPr>
      <t xml:space="preserve">1 </t>
    </r>
    <r>
      <rPr>
        <sz val="10"/>
        <rFont val="Arial"/>
        <family val="2"/>
      </rPr>
      <t xml:space="preserve"> Excludes master-meter usage.</t>
    </r>
  </si>
  <si>
    <r>
      <rPr>
        <vertAlign val="superscript"/>
        <sz val="10"/>
        <rFont val="Arial"/>
        <family val="2"/>
      </rPr>
      <t>1</t>
    </r>
    <r>
      <rPr>
        <sz val="10"/>
        <rFont val="Arial"/>
        <family val="2"/>
      </rPr>
      <t xml:space="preserve"> Excludes master meter usage.</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</si>
  <si>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</si>
  <si>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t>CARE Surcharge</t>
    </r>
    <r>
      <rPr>
        <vertAlign val="superscript"/>
        <sz val="11"/>
        <color indexed="8"/>
        <rFont val="Arial"/>
        <family val="2"/>
      </rPr>
      <t>1</t>
    </r>
  </si>
  <si>
    <r>
      <rPr>
        <vertAlign val="superscript"/>
        <sz val="10"/>
        <rFont val="Arial"/>
        <family val="2"/>
      </rPr>
      <t>2</t>
    </r>
    <r>
      <rPr>
        <sz val="10"/>
        <rFont val="Arial"/>
        <family val="2"/>
      </rPr>
      <t xml:space="preserve">  CalWORKS and Tribal TANF are combined categorical programs with no distinction between the two programs.</t>
    </r>
  </si>
  <si>
    <t>Fields not applicable to specific efforts are marked "N/A"</t>
  </si>
  <si>
    <r>
      <t>Number of Customer Enrollments</t>
    </r>
    <r>
      <rPr>
        <b/>
        <vertAlign val="superscript"/>
        <sz val="11"/>
        <rFont val="Arial"/>
        <family val="2"/>
      </rPr>
      <t>1</t>
    </r>
  </si>
  <si>
    <r>
      <t>Approved</t>
    </r>
    <r>
      <rPr>
        <b/>
        <vertAlign val="superscript"/>
        <sz val="10"/>
        <color indexed="8"/>
        <rFont val="Arial"/>
        <family val="2"/>
      </rPr>
      <t>2</t>
    </r>
  </si>
  <si>
    <r>
      <t>CARE Self-Certification and Self-Recertification Applications</t>
    </r>
    <r>
      <rPr>
        <b/>
        <vertAlign val="superscript"/>
        <sz val="11"/>
        <rFont val="Arial"/>
        <family val="2"/>
      </rPr>
      <t>1</t>
    </r>
  </si>
  <si>
    <r>
      <t>CARE Capitation Applications</t>
    </r>
    <r>
      <rPr>
        <b/>
        <vertAlign val="superscript"/>
        <sz val="11"/>
        <rFont val="Arial"/>
        <family val="2"/>
      </rPr>
      <t>1</t>
    </r>
  </si>
  <si>
    <r>
      <rPr>
        <vertAlign val="superscript"/>
        <sz val="10"/>
        <rFont val="Arial"/>
        <family val="2"/>
      </rPr>
      <t>1</t>
    </r>
    <r>
      <rPr>
        <sz val="10"/>
        <rFont val="Arial"/>
        <family val="2"/>
      </rPr>
      <t xml:space="preserve"> Excludes CARE customers. Pursuant to D. 15-07-001, OP 4 and Section 11.1.1 authorizes adjustments to CARE to transition to the legislatively-mandated CARE discount range in compliance with Section 739.1 were authorized. Effective 9/1/15 per AL 2783-E, CARE customers receive non-CARE rates; therefore, there is no longer a CARE Rate subsidy.  </t>
    </r>
  </si>
  <si>
    <r>
      <t>CARE Surcharge</t>
    </r>
    <r>
      <rPr>
        <vertAlign val="superscript"/>
        <sz val="11"/>
        <color indexed="8"/>
        <rFont val="Arial"/>
        <family val="2"/>
      </rPr>
      <t>2</t>
    </r>
  </si>
  <si>
    <r>
      <rPr>
        <vertAlign val="superscript"/>
        <sz val="10"/>
        <color theme="1"/>
        <rFont val="Arial"/>
        <family val="2"/>
      </rPr>
      <t>2</t>
    </r>
    <r>
      <rPr>
        <sz val="10"/>
        <color theme="1"/>
        <rFont val="Arial"/>
        <family val="2"/>
      </rPr>
      <t xml:space="preserve"> Excludes CARE customers.</t>
    </r>
  </si>
  <si>
    <t>Net Benefits  $</t>
  </si>
  <si>
    <t>Program
Year</t>
  </si>
  <si>
    <t>ESACET</t>
  </si>
  <si>
    <t>Resource
TRC</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</si>
  <si>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</si>
  <si>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</si>
  <si>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</si>
  <si>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</si>
  <si>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34 of D.14-08-030 adopts the 2013 ESA Impact Evaluation. The results from that study were used in this Annual Report.</t>
  </si>
  <si>
    <t>[1] Based on Appendix J.1 and J.2 in D.12-08-044 and D.14-08-030.</t>
  </si>
  <si>
    <t>(mTherm)</t>
  </si>
  <si>
    <t>Program Bill Savings/ Cost Ratio</t>
  </si>
  <si>
    <r>
      <t xml:space="preserve">CPUC Energy Division  </t>
    </r>
    <r>
      <rPr>
        <vertAlign val="superscript"/>
        <sz val="11"/>
        <rFont val="Arial"/>
        <family val="2"/>
      </rPr>
      <t>3</t>
    </r>
  </si>
  <si>
    <r>
      <t xml:space="preserve">Pilot </t>
    </r>
    <r>
      <rPr>
        <vertAlign val="superscript"/>
        <sz val="11"/>
        <rFont val="Arial"/>
        <family val="2"/>
      </rPr>
      <t>3</t>
    </r>
  </si>
  <si>
    <r>
      <t>Date</t>
    </r>
    <r>
      <rPr>
        <vertAlign val="superscript"/>
        <sz val="9"/>
        <rFont val="Arial"/>
        <family val="2"/>
      </rPr>
      <t xml:space="preserve"> </t>
    </r>
    <r>
      <rPr>
        <vertAlign val="superscript"/>
        <sz val="11"/>
        <rFont val="Arial"/>
        <family val="2"/>
      </rPr>
      <t>5</t>
    </r>
  </si>
  <si>
    <r>
      <t>Budget</t>
    </r>
    <r>
      <rPr>
        <b/>
        <vertAlign val="superscript"/>
        <sz val="9"/>
        <rFont val="Arial"/>
        <family val="2"/>
      </rPr>
      <t xml:space="preserve"> </t>
    </r>
    <r>
      <rPr>
        <b/>
        <vertAlign val="superscript"/>
        <sz val="11"/>
        <rFont val="Arial"/>
        <family val="2"/>
      </rPr>
      <t>1</t>
    </r>
  </si>
  <si>
    <r>
      <t>Total Shifted  Gas/ Electric</t>
    </r>
    <r>
      <rPr>
        <b/>
        <vertAlign val="superscript"/>
        <sz val="11"/>
        <rFont val="Arial"/>
        <family val="2"/>
      </rPr>
      <t xml:space="preserve"> 4 </t>
    </r>
  </si>
  <si>
    <t>[3] Ordering Paragraph 34 of D.14-08-030 adopts the 2013 ESA Impact Evaluation. The results from that study were used in this Annual Report.</t>
  </si>
  <si>
    <r>
      <t xml:space="preserve">In Home Education </t>
    </r>
    <r>
      <rPr>
        <vertAlign val="superscript"/>
        <sz val="11"/>
        <rFont val="Arial"/>
        <family val="2"/>
      </rPr>
      <t>3,4</t>
    </r>
  </si>
  <si>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</si>
  <si>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</si>
  <si>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t>Targeted Self Certification</t>
  </si>
  <si>
    <r>
      <rPr>
        <vertAlign val="superscript"/>
        <sz val="10"/>
        <rFont val="Arial"/>
        <family val="2"/>
      </rPr>
      <t>5</t>
    </r>
    <r>
      <rPr>
        <sz val="10"/>
        <rFont val="Arial"/>
        <family val="2"/>
      </rPr>
      <t xml:space="preserve">  High usage is defined as a customer that exceeds 400% or 600% of baseline.</t>
    </r>
  </si>
  <si>
    <r>
      <t>CARE High Usage Verification Results</t>
    </r>
    <r>
      <rPr>
        <b/>
        <vertAlign val="superscript"/>
        <sz val="12"/>
        <color theme="1"/>
        <rFont val="Arial"/>
        <family val="2"/>
      </rPr>
      <t>5</t>
    </r>
  </si>
  <si>
    <r>
      <t xml:space="preserve">Fund Shifting Offset </t>
    </r>
    <r>
      <rPr>
        <vertAlign val="superscript"/>
        <sz val="9"/>
        <rFont val="Arial"/>
        <family val="2"/>
      </rPr>
      <t>2</t>
    </r>
  </si>
  <si>
    <r>
      <t>2</t>
    </r>
    <r>
      <rPr>
        <sz val="10"/>
        <rFont val="Arial"/>
        <family val="2"/>
      </rPr>
      <t xml:space="preserve"> Includes new enrollments and recertification applications approved.</t>
    </r>
  </si>
  <si>
    <t>Income Verified and Referred to ESA</t>
  </si>
  <si>
    <t>Labor</t>
  </si>
  <si>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</si>
  <si>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t>[1] Bulb cost and admin cost were combined effective 2013.</t>
  </si>
  <si>
    <t xml:space="preserve">[2]  Compliant in regards to: 1) Do bulbs meet or exceed CEC energy efficiency standards for general purpose lighting?  </t>
  </si>
  <si>
    <t xml:space="preserve">      Do all models comply with Europe's RoHS standards on toxicity?   </t>
  </si>
  <si>
    <t>Total Enrollments and Expenditures</t>
  </si>
  <si>
    <t>Outreach</t>
  </si>
  <si>
    <r>
      <t>2</t>
    </r>
    <r>
      <rPr>
        <sz val="10"/>
        <rFont val="Arial"/>
        <family val="2"/>
      </rPr>
      <t xml:space="preserve"> Includes customers verified as over income or who requested to be de-enrolled.</t>
    </r>
  </si>
  <si>
    <r>
      <rPr>
        <vertAlign val="superscript"/>
        <sz val="10"/>
        <rFont val="Arial"/>
        <family val="2"/>
      </rPr>
      <t>3</t>
    </r>
    <r>
      <rPr>
        <sz val="10"/>
        <rFont val="Arial"/>
        <family val="2"/>
      </rPr>
      <t xml:space="preserve"> Verification results are tied to the month initiated and the verification process allows customers 90 days to respond to the verification request.  Results may be pending due to the time permitted for a participant to respond.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</si>
  <si>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</si>
  <si>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r>
      <t>2</t>
    </r>
    <r>
      <rPr>
        <sz val="10"/>
        <rFont val="Arial"/>
        <family val="2"/>
      </rPr>
      <t xml:space="preserve"> Includes customers verified as over income, who requested to be de-enrolled, did not reduce usage, or did not agree to be weatherized.</t>
    </r>
  </si>
  <si>
    <t>Per Measure 
Electric 
Impact  
(kWh)</t>
  </si>
  <si>
    <t>Resouce TRC</t>
  </si>
  <si>
    <t>Lifecycle Bill Savings Impact</t>
  </si>
  <si>
    <t>- Ordering Paragraph 43 of D.14-08-030 directs the application of the two new cost effectiveness tests, ESACET and Resource TRC.</t>
  </si>
  <si>
    <t>Total Expenditures</t>
  </si>
  <si>
    <t>Non-Labor</t>
  </si>
  <si>
    <t>³ Ineligible &amp; Unwilling defined in ESA Table 8.</t>
  </si>
  <si>
    <t>2017 Energy Savings Assistance Program Summary</t>
  </si>
  <si>
    <t xml:space="preserve">2017 CARE Program Summary </t>
  </si>
  <si>
    <t>2017 CARE Penetration</t>
  </si>
  <si>
    <t>Funded from 2009-2016 Unspent Funds</t>
  </si>
  <si>
    <t xml:space="preserve">Energy Savings Assistance Program </t>
  </si>
  <si>
    <t>And</t>
  </si>
  <si>
    <t>California Alternate Rates for Energy Program</t>
  </si>
  <si>
    <r>
      <t>2017 CARE New Enrollments</t>
    </r>
    <r>
      <rPr>
        <b/>
        <vertAlign val="superscript"/>
        <sz val="11"/>
        <rFont val="Calibri"/>
        <family val="2"/>
      </rPr>
      <t xml:space="preserve"> </t>
    </r>
  </si>
  <si>
    <r>
      <t>2017 Authorized Budget</t>
    </r>
    <r>
      <rPr>
        <b/>
        <vertAlign val="superscript"/>
        <sz val="10"/>
        <rFont val="Arial"/>
        <family val="2"/>
      </rPr>
      <t>1,2</t>
    </r>
  </si>
  <si>
    <t>2017 Annual Expenses</t>
  </si>
  <si>
    <t>Multi-Family Common Area Measures</t>
  </si>
  <si>
    <t>Leveraging - CSD</t>
  </si>
  <si>
    <t>TOTAL UNSPENT PROGRAM COSTS[1]</t>
  </si>
  <si>
    <t>[1] D.16-11-022 specifically directed funding for new initiatives to come from unspent 2009-2016 ESA Program funds.</t>
  </si>
  <si>
    <t>ESA Program (Summary)Total</t>
  </si>
  <si>
    <t>ESA Program (First Touch Homes Treated)</t>
  </si>
  <si>
    <t>ESA Program (Re-Treated Homes/Go Backs)</t>
  </si>
  <si>
    <t>ESA Program (Aliso Canyon - SCG &amp; SCE) [6]</t>
  </si>
  <si>
    <t>Year-To-Date Completed &amp; Expensed Installation</t>
  </si>
  <si>
    <t>kWh [4] (Annual)</t>
  </si>
  <si>
    <t>kW [4] (Annual)</t>
  </si>
  <si>
    <t>Therms [4] (Annual)</t>
  </si>
  <si>
    <t xml:space="preserve"> (K+S)</t>
  </si>
  <si>
    <t>(L+T)</t>
  </si>
  <si>
    <t>(M+U)</t>
  </si>
  <si>
    <t>(N+V)</t>
  </si>
  <si>
    <t>(O+W)</t>
  </si>
  <si>
    <t xml:space="preserve">Refrigerators </t>
  </si>
  <si>
    <t>Microwaves [5]</t>
  </si>
  <si>
    <t>New - Combined Showerhead/TSV</t>
  </si>
  <si>
    <t>New - Heat Pump Water Heater</t>
  </si>
  <si>
    <t>New - Tub Diverter/ Tub Spout</t>
  </si>
  <si>
    <t>New - Thermostat-controlled Shower Valve</t>
  </si>
  <si>
    <t>Air Sealing / Envelope [1]</t>
  </si>
  <si>
    <t>Caulking</t>
  </si>
  <si>
    <t xml:space="preserve">Attic Insulation </t>
  </si>
  <si>
    <t>FAU Standing Pilot Conversion</t>
  </si>
  <si>
    <t>Central A/C replacement</t>
  </si>
  <si>
    <t>Evaporative Cooler (Replacement)</t>
  </si>
  <si>
    <t>Evaporative Cooler (Installation)</t>
  </si>
  <si>
    <t>New - Energy Efficient Fan Control</t>
  </si>
  <si>
    <t>New - Prescriptive Duct Sealing</t>
  </si>
  <si>
    <t>New - High Efficiency Forced Air Unit (HE FAU)</t>
  </si>
  <si>
    <t>New - A/C Time Delay</t>
  </si>
  <si>
    <t>Central A/C Tune up</t>
  </si>
  <si>
    <t xml:space="preserve">Lighting </t>
  </si>
  <si>
    <t>Compact Fluorescent Lights (CFL)</t>
  </si>
  <si>
    <t>New - LED Diffuse Bulb (60W Replacement)</t>
  </si>
  <si>
    <t>New - LED Reflector Bulb</t>
  </si>
  <si>
    <t>New - LED Reflector Downlight Retrofit Kits</t>
  </si>
  <si>
    <t>New - LED A-Lamps</t>
  </si>
  <si>
    <t>Smart Power Strips - Tier 1</t>
  </si>
  <si>
    <t>New - Smart Power Strips - Tier 2</t>
  </si>
  <si>
    <t>Total Savings/Expenditures</t>
  </si>
  <si>
    <t>Total Households Weatherized [2]</t>
  </si>
  <si>
    <t xml:space="preserve">Households Treated </t>
  </si>
  <si>
    <t>Total (K+S)</t>
  </si>
  <si>
    <t>First Touches</t>
  </si>
  <si>
    <t>Re-treated Homes/Go-Backs</t>
  </si>
  <si>
    <t>Aliso Canyon</t>
  </si>
  <si>
    <t xml:space="preserve"> - Single Family Households Treated</t>
  </si>
  <si>
    <t xml:space="preserve"> - Multi-family Households Treated</t>
  </si>
  <si>
    <t>Total Number of Households Treated</t>
  </si>
  <si>
    <t># Eligible Households to be Treated for PY [3]</t>
  </si>
  <si>
    <t>% of Households Treated</t>
  </si>
  <si>
    <t xml:space="preserve"> - Master-Meter Households Treated</t>
  </si>
  <si>
    <t>[1]  Envelope and Air Sealing Measures may include outlet cover plate gaskets, attic access weatherization, weatherstripping - door, caulking and</t>
  </si>
  <si>
    <t xml:space="preserve">      minor home repairs.  Minor home repairs predominantly are door jamb repair / replacement, door repair, and window putty.</t>
  </si>
  <si>
    <t>[2]  Weatherization may consist of attic insulation, attic access weatherization, weatherstripping - door, caulking, &amp; minor home repairs</t>
  </si>
  <si>
    <t>[3]  Based on OP 79 of D.16-11-022.</t>
  </si>
  <si>
    <t>[4]  All savings are calculated based on the following sources:</t>
  </si>
  <si>
    <t>Evergreen Economics  “Impact Evaluation of the 2011 CA Low Income Energy Efficiency Program, Final Report.”  August 30, 2013</t>
  </si>
  <si>
    <t>[5] Microwave savings are from ECONorthWest Studies received in December of 2011</t>
  </si>
  <si>
    <t xml:space="preserve">[6] Data for Aliso Canyon includes "First Touches and Re-Treatments".  </t>
  </si>
  <si>
    <t>ESAP Table 2</t>
  </si>
  <si>
    <t>ESAP Expenses and Energy Savings by Measures Installed</t>
  </si>
  <si>
    <t>ESA Program - CSD Leveraging</t>
  </si>
  <si>
    <t>Expenses ($)</t>
  </si>
  <si>
    <t>Ancillary Services</t>
  </si>
  <si>
    <t xml:space="preserve">Commissioning </t>
  </si>
  <si>
    <t>Audit</t>
  </si>
  <si>
    <t xml:space="preserve">Administration </t>
  </si>
  <si>
    <t>`</t>
  </si>
  <si>
    <t>CSD MF Buildings Treated</t>
  </si>
  <si>
    <t xml:space="preserve"> - Multifamily</t>
  </si>
  <si>
    <t>[2]  Weatherization may consist of attic insulation, attic access weatherization, weatherstripping - door, caulking, &amp; minor home repairs.</t>
  </si>
  <si>
    <t>ESAP Table 2A</t>
  </si>
  <si>
    <t>Administration [6]</t>
  </si>
  <si>
    <t>Total Multifamily Buildings Weatherized [2]</t>
  </si>
  <si>
    <t>Multifamily Buildings Treated</t>
  </si>
  <si>
    <t>ESAP Table 2B</t>
  </si>
  <si>
    <t xml:space="preserve">[2] Please indicate whether authorized budget includes shifted funds from previous year and/or program cycle, and/or 2009-2016 program years.  (Yes or No )  If yes, please specify amount, date fund-shifting activity occurred, date of fund-shifting request and related approval is applicable. </t>
  </si>
  <si>
    <r>
      <t>2017 Energy Savings</t>
    </r>
    <r>
      <rPr>
        <b/>
        <vertAlign val="superscript"/>
        <sz val="11"/>
        <rFont val="Arial"/>
        <family val="2"/>
      </rPr>
      <t>5</t>
    </r>
  </si>
  <si>
    <t>2017 Annual 
Expenditures</t>
  </si>
  <si>
    <t xml:space="preserve">Households </t>
  </si>
  <si>
    <t>Customer Unwilling/Declined Program Measures</t>
  </si>
  <si>
    <t>Landlord Refused to Authorize Participation</t>
  </si>
  <si>
    <t>Other Infeasible/ Ineligible</t>
  </si>
  <si>
    <t>2017
Number 
Installed</t>
  </si>
  <si>
    <t xml:space="preserve">2017
Total 
Measure 
Life Cycle 
Bill Savings </t>
  </si>
  <si>
    <t>2017 Program Total</t>
  </si>
  <si>
    <t>% of Budget Expensed</t>
  </si>
  <si>
    <t>Programmable Controllable Thermostat</t>
  </si>
  <si>
    <t>Total Pilots</t>
  </si>
  <si>
    <t>Studies</t>
  </si>
  <si>
    <t>Rapid Feedback Research and Analysis</t>
  </si>
  <si>
    <t>2017 Potential and Goals Study</t>
  </si>
  <si>
    <t xml:space="preserve">Total Studies </t>
  </si>
  <si>
    <t>Expenditures for Pilots and Studies</t>
  </si>
  <si>
    <t>2017 Expenses</t>
  </si>
  <si>
    <t>Received Refrigerator</t>
  </si>
  <si>
    <t>Second Refrigerators</t>
  </si>
  <si>
    <t>Households for My Energy/My Account Platform</t>
  </si>
  <si>
    <t>Opt-Out</t>
  </si>
  <si>
    <t>Already Enrolled</t>
  </si>
  <si>
    <t>Opt-In</t>
  </si>
  <si>
    <t>Households that Received  ESA Program Measures and Elect to:</t>
  </si>
  <si>
    <t>ESAP Table 18</t>
  </si>
  <si>
    <t>ESAP Table 17</t>
  </si>
  <si>
    <t>Opt-In to a New Program (DR or alternative tariff)</t>
  </si>
  <si>
    <t># of Households Received Measures from one Utility, but not other Utility or Partnering Agency</t>
  </si>
  <si>
    <t>Not eligible for Refrigerator due to Less than Six Occupants</t>
  </si>
  <si>
    <t>[1]  Summary data which includes ESA Program, CSD Leveraging, and MF efforts.</t>
  </si>
  <si>
    <t>2017
Expenses</t>
  </si>
  <si>
    <t>Microwaves [2]</t>
  </si>
  <si>
    <t>[2]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</si>
  <si>
    <t>[1]  Summary data which includes ESA Program and CSD Leveraging efforts.</t>
  </si>
  <si>
    <t>[4]  Summary data which includes ESA Program, CSD Leveraging, and MF efforts.</t>
  </si>
  <si>
    <t>Households that Only Received Education</t>
  </si>
  <si>
    <t>Processing, Certification, Recertification</t>
  </si>
  <si>
    <t>CARE Table 3A - Post-Enrollment Verification Results (Model) 2017</t>
  </si>
  <si>
    <t>Attrition (Drop Offs)</t>
  </si>
  <si>
    <t xml:space="preserve">Estimated CARE Eligible </t>
  </si>
  <si>
    <t>Total New Enrollment
(E+J)</t>
  </si>
  <si>
    <t>Non-Scheduled (Duplicates)</t>
  </si>
  <si>
    <r>
      <t xml:space="preserve">No 
Response </t>
    </r>
    <r>
      <rPr>
        <b/>
        <vertAlign val="superscript"/>
        <sz val="8"/>
        <rFont val="Arial"/>
        <family val="2"/>
      </rPr>
      <t>4</t>
    </r>
  </si>
  <si>
    <t xml:space="preserve">Other </t>
  </si>
  <si>
    <t>Net Adjusted
(K-T)</t>
  </si>
  <si>
    <r>
      <t xml:space="preserve">Inter-Utility </t>
    </r>
    <r>
      <rPr>
        <b/>
        <vertAlign val="superscript"/>
        <sz val="9"/>
        <rFont val="Arial"/>
        <family val="2"/>
      </rPr>
      <t>1</t>
    </r>
  </si>
  <si>
    <r>
      <t xml:space="preserve">Intra-Utility </t>
    </r>
    <r>
      <rPr>
        <b/>
        <vertAlign val="superscript"/>
        <sz val="9"/>
        <rFont val="Arial"/>
        <family val="2"/>
      </rPr>
      <t>2</t>
    </r>
  </si>
  <si>
    <r>
      <t xml:space="preserve">Leveraging </t>
    </r>
    <r>
      <rPr>
        <b/>
        <vertAlign val="superscript"/>
        <sz val="9"/>
        <rFont val="Arial"/>
        <family val="2"/>
      </rPr>
      <t>3</t>
    </r>
  </si>
  <si>
    <t>Combined (F+G+H+I)</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</si>
  <si>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</si>
  <si>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</si>
  <si>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</si>
  <si>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r>
      <t xml:space="preserve">4 </t>
    </r>
    <r>
      <rPr>
        <sz val="10"/>
        <rFont val="Arial"/>
        <family val="2"/>
      </rPr>
      <t>No response includes no response to both Recertification and Verification.</t>
    </r>
  </si>
  <si>
    <t>Month</t>
  </si>
  <si>
    <r>
      <t>Households Requested to Verify</t>
    </r>
    <r>
      <rPr>
        <b/>
        <vertAlign val="superscript"/>
        <sz val="10"/>
        <rFont val="Arial"/>
        <family val="2"/>
      </rPr>
      <t>1</t>
    </r>
  </si>
  <si>
    <t>% of CARE Enrolled Requested to Verify Total</t>
  </si>
  <si>
    <t>CARE  Households De-enrolled (Due to no response)</t>
  </si>
  <si>
    <r>
      <t>CARE Households De-enrolled (Verified as Ineligible)</t>
    </r>
    <r>
      <rPr>
        <b/>
        <vertAlign val="superscript"/>
        <sz val="10"/>
        <rFont val="Arial"/>
        <family val="2"/>
      </rPr>
      <t>2</t>
    </r>
  </si>
  <si>
    <r>
      <t>Total Households De-enrolled</t>
    </r>
    <r>
      <rPr>
        <b/>
        <vertAlign val="superscript"/>
        <sz val="10"/>
        <rFont val="Arial"/>
        <family val="2"/>
      </rPr>
      <t>3</t>
    </r>
  </si>
  <si>
    <r>
      <t>% De-enrolled through Post Enrollment Verification</t>
    </r>
    <r>
      <rPr>
        <b/>
        <vertAlign val="superscript"/>
        <sz val="10"/>
        <rFont val="Arial"/>
        <family val="2"/>
      </rPr>
      <t>4</t>
    </r>
  </si>
  <si>
    <t>% of Total CARE Households  De-enrolled</t>
  </si>
  <si>
    <t>CARE Table 3B Post-Enrollment Verification Results (Electric only High Usage)</t>
  </si>
  <si>
    <r>
      <t xml:space="preserve">Households
Requested 
to Verify </t>
    </r>
    <r>
      <rPr>
        <b/>
        <vertAlign val="superscript"/>
        <sz val="10"/>
        <rFont val="Arial"/>
        <family val="2"/>
      </rPr>
      <t>1</t>
    </r>
  </si>
  <si>
    <t xml:space="preserve">% of 
CARE Enrolled Requested to Verify 
Total </t>
  </si>
  <si>
    <t xml:space="preserve">CARE  Households
De-enrolled
(Due to no response) </t>
  </si>
  <si>
    <r>
      <t>CARE Households 
De-enrolled 
(Verified as 
Ineligible)</t>
    </r>
    <r>
      <rPr>
        <b/>
        <vertAlign val="superscript"/>
        <sz val="10"/>
        <rFont val="Arial"/>
        <family val="2"/>
      </rPr>
      <t xml:space="preserve"> 2</t>
    </r>
  </si>
  <si>
    <r>
      <t>Total Households
De-enrolled</t>
    </r>
    <r>
      <rPr>
        <b/>
        <vertAlign val="superscript"/>
        <sz val="10"/>
        <rFont val="Arial"/>
        <family val="2"/>
      </rPr>
      <t xml:space="preserve"> 3</t>
    </r>
  </si>
  <si>
    <t xml:space="preserve">% De-enrolled through 
HUV Post Enrollment Verification  </t>
  </si>
  <si>
    <t xml:space="preserve">% of Total CARE Households  De-enrolled </t>
  </si>
  <si>
    <r>
      <t xml:space="preserve">1 </t>
    </r>
    <r>
      <rPr>
        <sz val="10"/>
        <rFont val="Arial"/>
        <family val="2"/>
      </rPr>
      <t xml:space="preserve">Includes all participants who were selected for high usage verification process. </t>
    </r>
  </si>
  <si>
    <r>
      <rPr>
        <vertAlign val="superscript"/>
        <sz val="10"/>
        <rFont val="Arial"/>
        <family val="2"/>
      </rPr>
      <t>3</t>
    </r>
    <r>
      <rPr>
        <sz val="10"/>
        <rFont val="Arial"/>
        <family val="2"/>
      </rPr>
      <t xml:space="preserve"> Medium (400%) and high usage (600%) customers are dropped at 60 days (2 or 3 bill cycles) for non-response to HUV (high usage income verification request). Additionally, 600% + users that have not reduced usage within the 60 day window (2 or 3 bill cycles) are removed from the program. Results may be pending due to the time permitted for a participant to respond.</t>
    </r>
  </si>
  <si>
    <t xml:space="preserve">Provided </t>
  </si>
  <si>
    <t xml:space="preserve">Denied </t>
  </si>
  <si>
    <t xml:space="preserve">Pending/Never Completed </t>
  </si>
  <si>
    <t xml:space="preserve">Total (Y-T-D) </t>
  </si>
  <si>
    <r>
      <rPr>
        <b/>
        <vertAlign val="superscript"/>
        <sz val="10"/>
        <rFont val="Arial"/>
        <family val="2"/>
      </rPr>
      <t xml:space="preserve">1 </t>
    </r>
    <r>
      <rPr>
        <sz val="10"/>
        <rFont val="Arial"/>
        <family val="2"/>
      </rPr>
      <t>Includes sub-metered customers.</t>
    </r>
  </si>
  <si>
    <t>Total CARE Households</t>
  </si>
  <si>
    <r>
      <t xml:space="preserve">Households Requested to Recertify </t>
    </r>
    <r>
      <rPr>
        <b/>
        <vertAlign val="superscript"/>
        <sz val="10"/>
        <rFont val="Arial"/>
        <family val="2"/>
      </rPr>
      <t xml:space="preserve"> 1</t>
    </r>
  </si>
  <si>
    <t>% of Households Total
 (C/B)</t>
  </si>
  <si>
    <r>
      <t xml:space="preserve">Households Recertified </t>
    </r>
    <r>
      <rPr>
        <b/>
        <vertAlign val="superscript"/>
        <sz val="10"/>
        <rFont val="Arial"/>
        <family val="2"/>
      </rPr>
      <t>2</t>
    </r>
  </si>
  <si>
    <r>
      <t>Households   De-enrolled</t>
    </r>
    <r>
      <rPr>
        <b/>
        <vertAlign val="superscript"/>
        <sz val="10"/>
        <rFont val="Arial"/>
        <family val="2"/>
      </rPr>
      <t xml:space="preserve"> 3</t>
    </r>
  </si>
  <si>
    <r>
      <t xml:space="preserve">Recertification Rate %  </t>
    </r>
    <r>
      <rPr>
        <b/>
        <vertAlign val="superscript"/>
        <sz val="10"/>
        <rFont val="Arial"/>
        <family val="2"/>
      </rPr>
      <t>4</t>
    </r>
    <r>
      <rPr>
        <b/>
        <sz val="10"/>
        <rFont val="Arial"/>
        <family val="2"/>
      </rPr>
      <t xml:space="preserve">
(E/C)</t>
    </r>
  </si>
  <si>
    <t>% of Total Households De-enrolled 
(F/B)</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</si>
  <si>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</si>
  <si>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</si>
  <si>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2</t>
    </r>
    <r>
      <rPr>
        <sz val="10"/>
        <rFont val="Arial"/>
        <family val="2"/>
      </rPr>
      <t xml:space="preserve"> Recertification results are tied to the month initiated and the recertification process allows customers 90 days (3 or 4 bill cycles) to respond to the recertification request.  Results may be pending due to the time permitted for a participant to respond.  </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</si>
  <si>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</si>
  <si>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</si>
  <si>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 kWh Saved</t>
  </si>
  <si>
    <t>- kW Demand Reduced</t>
  </si>
  <si>
    <t>- Therms Saved</t>
  </si>
  <si>
    <t>Gas and Electric Total</t>
  </si>
  <si>
    <t>Multifamly Common Area Bldgs - Total</t>
  </si>
  <si>
    <t>[1]  Summary data which includes ESA Program, CSD Leveraging, and MF Common Area efforts.</t>
  </si>
  <si>
    <t>Note: The applicable MF common area measures will need to be reflected in the appropriate subsections above.</t>
  </si>
  <si>
    <t>[1]  Summary data which includes ESA Program, CSD Leveraging, and MF commona area efforts.</t>
  </si>
  <si>
    <t xml:space="preserve">[3] Ordering Paragraph 34 of D.14-08-030 adopts the 2013 ESA Impact Evaluation. The results from that study were used in this Annual Report. </t>
  </si>
  <si>
    <t>Program Year 2017</t>
  </si>
  <si>
    <t>Carry Forward from 2016</t>
  </si>
  <si>
    <t>Carry Back from 2018</t>
  </si>
  <si>
    <t xml:space="preserve">Note:  Numbers reported in standard accounting format, with negative amounts displayed in parentheses ($xxx). </t>
  </si>
  <si>
    <t>[3] Annual Energy savings/benefits for measures installation in 2017. Leveraging efforts are measurable and quantifiable in terms of home energy benefits/ savings to the eligible households.</t>
  </si>
  <si>
    <t>[6]  Summary data which includes ESA Program, CSD Leveraging, and MF common area efforts.</t>
  </si>
  <si>
    <t>[2]  Summary data which includes ESA Program, CSD Leveraging, and MF Common Area efforts.</t>
  </si>
  <si>
    <t>Households Received A/C Cycling Controls when A/C Installed</t>
  </si>
  <si>
    <t>A/C Cycling controls</t>
  </si>
  <si>
    <t># Installed</t>
  </si>
  <si>
    <t>CARE Table 13A</t>
  </si>
  <si>
    <t># of Enrollments led to ESA Program measure Installations</t>
  </si>
  <si>
    <t># of Long-Term tenancy CARE customers who have Not applied for ESA Program</t>
  </si>
  <si>
    <t>Energy Usage before ESA Program treatment</t>
  </si>
  <si>
    <t>Energy Usage within 12-months of ESA Program treatment</t>
  </si>
  <si>
    <t>Energy Usage of CARE customers who do Not accept ESA Program treatment</t>
  </si>
  <si>
    <t>Energy Usage of Long-Term Tenancy CARE Customers
 who Accept ESA Program Treatment</t>
  </si>
  <si>
    <t>Energy Usage within
 3-months of ESA Program treatment</t>
  </si>
  <si>
    <t>Energy Usage within
 6-months of ESA Program treatment</t>
  </si>
  <si>
    <t>ESAP Coordinated Treatment (SCE and SCG only)</t>
  </si>
  <si>
    <t># of Customer Unwilling/Declined Program Measures</t>
  </si>
  <si>
    <t># of Customer Unavailable -Scheduling Conflicts</t>
  </si>
  <si>
    <t># of Hazardous Environment (unsafe/unclean)</t>
  </si>
  <si>
    <t># of Landlord Refused to Authorize Participation</t>
  </si>
  <si>
    <t># of Other Infeasible/ Ineligible</t>
  </si>
  <si>
    <t>Reason Why Household did not Receive Additional Measures from one Utility or Partnering Agency [1]</t>
  </si>
  <si>
    <t>[3]  All savings are calculated based on the following sources:</t>
  </si>
  <si>
    <t>[4] Microwave savings are from ECONorthWest Studies received in December of 2011.</t>
  </si>
  <si>
    <t>Microwaves [4]</t>
  </si>
  <si>
    <t>kWh [3] (Annual)</t>
  </si>
  <si>
    <t>kW [3] (Annual)</t>
  </si>
  <si>
    <t>Therms [3] (Annual)</t>
  </si>
  <si>
    <t>[4] Microwave savings are from ECONorthWest Studies received in December of 2011</t>
  </si>
  <si>
    <t>[7] Applicable to Deed-Restricted, government and non-profit owned multi-family buildings described in D.16-11-022 where 65% of tenants are income eligible based on CPUC  income requirements of at or below 200% of the Federal Poverty Guidelines.</t>
  </si>
  <si>
    <t>Summary Homes Treated</t>
  </si>
  <si>
    <t>Summary kWh Saved</t>
  </si>
  <si>
    <t>Summary kW Demand Reduced</t>
  </si>
  <si>
    <t>Summary Therms Saved</t>
  </si>
  <si>
    <t>Categorical and Other Enrollment [1]</t>
  </si>
  <si>
    <t>Number of  Homes Treated</t>
  </si>
  <si>
    <t>Measure [1][2]</t>
  </si>
  <si>
    <r>
      <t># of CARE customers at or above 90th Percentile of Usage Not subject to High Usage PEV</t>
    </r>
    <r>
      <rPr>
        <vertAlign val="superscript"/>
        <sz val="10"/>
        <rFont val="Arial"/>
        <family val="2"/>
      </rPr>
      <t>1</t>
    </r>
  </si>
  <si>
    <r>
      <t>Percent of those CARE customers Not served by ESA Program</t>
    </r>
    <r>
      <rPr>
        <vertAlign val="superscript"/>
        <sz val="10"/>
        <rFont val="Arial"/>
        <family val="2"/>
      </rPr>
      <t>2</t>
    </r>
  </si>
  <si>
    <t>Shifted from General Administration</t>
  </si>
  <si>
    <t>Shifted to Processing, Certification, Recertification and Regulatory Compliance</t>
  </si>
  <si>
    <t>211 SAN DIEGO</t>
  </si>
  <si>
    <t>X</t>
  </si>
  <si>
    <t>ALLIANCE FOR AFRICAN ASSISTANCE</t>
  </si>
  <si>
    <t>AMERICAN RED CROSS</t>
  </si>
  <si>
    <t>CATHOLIC CHARITIES</t>
  </si>
  <si>
    <t>CHILDREN'S INITIATIVE</t>
  </si>
  <si>
    <t>CHULA VISTA COMMUNITY COLLABORATIVE</t>
  </si>
  <si>
    <t>COMMUNITY RESOURCE CENTER</t>
  </si>
  <si>
    <t>CRISIS HOUSE</t>
  </si>
  <si>
    <t>DEAF COMMUNITY SERVICES</t>
  </si>
  <si>
    <t>FAMILY HEALTH CENTERS OF SAN DIEGO</t>
  </si>
  <si>
    <t>HEARTS AND HANDS TOGETHER</t>
  </si>
  <si>
    <t>HORN OF AFRICA</t>
  </si>
  <si>
    <t>INTERFAITH COMMUNITY</t>
  </si>
  <si>
    <t>LA MAESTRA FAMILY CLINIC</t>
  </si>
  <si>
    <t>MAAC PROJECT - CARE</t>
  </si>
  <si>
    <t>NEIGHBORHOOD HEALTH CARE</t>
  </si>
  <si>
    <t>NEIGHBORHOOD HEALTH INSURANCE CENTER</t>
  </si>
  <si>
    <t>NORTH COUNTY HEALTH SERVICES</t>
  </si>
  <si>
    <t>SAN DIEGO STATE UNIVERSITY WIC</t>
  </si>
  <si>
    <t>SAN YSIDRO HEALTH CENTERS</t>
  </si>
  <si>
    <t>SCRIPPS HEALTH WIC (SHW)</t>
  </si>
  <si>
    <t>VISTA COMMUNITY CLINIC</t>
  </si>
  <si>
    <t>SDG&amp;E 2017 Energy Savings Assistance Program Annual Report</t>
  </si>
  <si>
    <t xml:space="preserve">SDG&amp;E PY 2017  Energy Savings Assistance Program Annual Report
ESAP Table 3
Program Cost Effectiveness                                                                                                                                                                                                            </t>
  </si>
  <si>
    <t xml:space="preserve">SDG&amp;E PY 2017  Energy Savings Assistance Program Annual Report
ESAP Table 4
Detail by Housing Type and Source[1]                                                                                                                                                                                                            </t>
  </si>
  <si>
    <t>SDG&amp;E PY 2017 Energy Savings Assistance Program Annual Report
ESAP Table 5
ESAP Direct Purchases &amp; Installation Contractors [1]</t>
  </si>
  <si>
    <t>SDG&amp;E PY 2017 Energy Savings Assistance Program Annual Report
ESAP Table 6
ESAP Installation Cost of Program Installation Contractors [1]</t>
  </si>
  <si>
    <t>SDG&amp;E PY 2017 Energy Savings Assistance Program Annual Report
ESAP Table 7
Expenditures Recorded by Cost Element [1]</t>
  </si>
  <si>
    <t xml:space="preserve">SDG&amp;E PY 2017 Energy Savings Assistance Program Annual Report
ESAP Table 8
ESAP Homes Unwilling / Unable to Participate                                                                                                                                                                                                                                     </t>
  </si>
  <si>
    <t>SDG&amp;E PY 2017 Energy Savings Assistance Program Annual Report</t>
  </si>
  <si>
    <r>
      <t>SDG&amp;E PY 2017 Energy Savings Assistance Program Annual Report
ESAP Table 12
Fund Shifting</t>
    </r>
    <r>
      <rPr>
        <b/>
        <vertAlign val="superscript"/>
        <sz val="14"/>
        <rFont val="Arial"/>
        <family val="2"/>
      </rPr>
      <t>1</t>
    </r>
    <r>
      <rPr>
        <b/>
        <sz val="14"/>
        <rFont val="Arial"/>
        <family val="2"/>
      </rPr>
      <t xml:space="preserve"> </t>
    </r>
  </si>
  <si>
    <t>SDG&amp;E PY 2017 CARE Annual Report</t>
  </si>
  <si>
    <t xml:space="preserve">SDG&amp;E PY 2017 CARE Annual Report </t>
  </si>
  <si>
    <t>Reallocation (ME&amp;O budget reduced from $1.2M)</t>
  </si>
  <si>
    <t>American Insulation</t>
  </si>
  <si>
    <t>Ameri-Mex Plumbing</t>
  </si>
  <si>
    <t>CAMPESINOS UNIDOS INC</t>
  </si>
  <si>
    <t>Capital State Construction</t>
  </si>
  <si>
    <t>Eagle Systems International Inc.</t>
  </si>
  <si>
    <t>Jerry’s Heating &amp; Air Conditioning, Inc.</t>
  </si>
  <si>
    <t>MAAC Project</t>
  </si>
  <si>
    <t>R&amp;B Wholesale Distributor</t>
  </si>
  <si>
    <t>Rancho Energy Services</t>
  </si>
  <si>
    <t>Reliable Energy Management Inc.</t>
  </si>
  <si>
    <t>Richard Heath &amp; Associates Inc.</t>
  </si>
  <si>
    <t>THA Heating and Air Conditioning Inc.</t>
  </si>
  <si>
    <t>SAN DIEGO</t>
  </si>
  <si>
    <t>ORANGE</t>
  </si>
  <si>
    <t>San Diego, Orange</t>
  </si>
  <si>
    <t>x</t>
  </si>
  <si>
    <t>In Home Education [2]</t>
  </si>
  <si>
    <t xml:space="preserve">[1] Reflects the funding authorized in D.16-11-022 per year and updated in Commission Resolution E-4884 dated December 18, 2017 which addressed San Diego Gas &amp; Electric's Conforming Advice Letter 3065-E/2568-G filed on April 3, 2017.  </t>
  </si>
  <si>
    <t>14 Watt CFL</t>
  </si>
  <si>
    <t>19 Watt CFL</t>
  </si>
  <si>
    <t>23 Watt CFL</t>
  </si>
  <si>
    <r>
      <rPr>
        <vertAlign val="superscript"/>
        <sz val="10"/>
        <rFont val="Arial"/>
        <family val="2"/>
      </rPr>
      <t>5</t>
    </r>
    <r>
      <rPr>
        <sz val="10"/>
        <rFont val="Arial"/>
        <family val="2"/>
      </rPr>
      <t xml:space="preserve"> In February and March of 2017, SDG&amp;E did not conduct Post Enrollment Verification but it was resumed again in April. </t>
    </r>
  </si>
  <si>
    <r>
      <t xml:space="preserve">1  </t>
    </r>
    <r>
      <rPr>
        <sz val="10"/>
        <rFont val="Arial"/>
        <family val="2"/>
      </rPr>
      <t>Includes all customers who failed SDG&amp;E's CARE eligibility probability model.</t>
    </r>
  </si>
  <si>
    <t>SASH</t>
  </si>
  <si>
    <t>CARE/ESA Program combined message in all marketing material</t>
  </si>
  <si>
    <t>EUC MIDI Program</t>
  </si>
  <si>
    <t>Lead Sharing between ESA Program and MIDI</t>
  </si>
  <si>
    <t>CARE/Medical Baseline</t>
  </si>
  <si>
    <t>Marketing to customers enrolled in CARE and/or Medical Baseline</t>
  </si>
  <si>
    <t>CARE High Usage</t>
  </si>
  <si>
    <t>Automated Lead Generation for CARE High Usage Verification Process</t>
  </si>
  <si>
    <t>SDG&amp;E’s partners with local CSD agencies to enroll eligible LIHEAP bill assistance customers in the ESA Program. ESA expanded efforts which allowed LIHEAP agencies to preform outreach and assesment services.</t>
  </si>
  <si>
    <t>Contract</t>
  </si>
  <si>
    <t>CSD</t>
  </si>
  <si>
    <t>Data sharing effort providing CSD with customer usage information for CSD client receiving weatherization service and payment assistance</t>
  </si>
  <si>
    <t xml:space="preserve">Continued to work closely with Grid Alternatives to efficiently identify and serve any ESA Program eligible customers with all feasible measures.  Provide GRID with information for CARE High Usage customers receiving weatherizaiton services through ESA. </t>
  </si>
  <si>
    <t>No</t>
  </si>
  <si>
    <t>SoCalGas</t>
  </si>
  <si>
    <r>
      <t>Totals not available for fund shift w/out prior written authorization</t>
    </r>
    <r>
      <rPr>
        <vertAlign val="superscript"/>
        <sz val="10"/>
        <rFont val="Arial"/>
        <family val="2"/>
      </rPr>
      <t>3</t>
    </r>
  </si>
  <si>
    <t>Total Unspent Funds Carry forward into 2017</t>
  </si>
  <si>
    <t>Total Shifted during 2017</t>
  </si>
  <si>
    <t>Remaining Carryforward from 2016 after fund shift for 2017</t>
  </si>
  <si>
    <t xml:space="preserve">2017 Unspent Funds </t>
  </si>
  <si>
    <t>[5] This is the month in which the category was over budget.  However, SDG&amp;E did not shift any funds until year-end 2017.</t>
  </si>
  <si>
    <t>[7] Total unspent funds are based on Authorized budgets less expenditures.  The unspent amount is not the same as the amounts (over/under collection) in the Balancing Accounts which are based on the annual collections minus the annual expenditures.</t>
  </si>
  <si>
    <r>
      <t>Total Unspent Funds Carry forward into 2018</t>
    </r>
    <r>
      <rPr>
        <b/>
        <vertAlign val="superscript"/>
        <sz val="11"/>
        <color theme="1"/>
        <rFont val="Calibri"/>
        <family val="2"/>
        <scheme val="minor"/>
      </rPr>
      <t>7</t>
    </r>
  </si>
  <si>
    <t>None</t>
  </si>
  <si>
    <t>SDG&amp;E PY 2017 Energy Savings Assistance Program Annual Report
ESAP Table 10
Energy Rate Used for Bill Savings Calculations [1]</t>
  </si>
  <si>
    <t>[1] For 2017, the average cost per kWh and therm paid by ESA participants is shown.  Cost is escalated 3% annually for remaining years. These values do not include adjustments for TOU rates.</t>
  </si>
  <si>
    <t>1.
2.   Carry Forward
3.</t>
  </si>
  <si>
    <t>Equity Criteria and Non Energy Benefits Evaluation (NEB's)</t>
  </si>
  <si>
    <t>Authorized 2017 Funding[1]</t>
  </si>
  <si>
    <t>Low Income Needs Assessment Study[2]</t>
  </si>
  <si>
    <r>
      <rPr>
        <vertAlign val="superscript"/>
        <sz val="10"/>
        <rFont val="Arial"/>
        <family val="2"/>
      </rPr>
      <t>2</t>
    </r>
    <r>
      <rPr>
        <sz val="10"/>
        <rFont val="Arial"/>
        <family val="2"/>
      </rPr>
      <t xml:space="preserve"> Those CARE customers who have not participated in the ESA Program prior to receiving targeted marketing.</t>
    </r>
  </si>
  <si>
    <r>
      <rPr>
        <vertAlign val="superscript"/>
        <sz val="10"/>
        <rFont val="Arial"/>
        <family val="2"/>
      </rPr>
      <t xml:space="preserve">1 </t>
    </r>
    <r>
      <rPr>
        <sz val="10"/>
        <rFont val="Arial"/>
        <family val="2"/>
      </rPr>
      <t>Those CARE customers who have been on CARE rate at the same meter for a least six years.</t>
    </r>
  </si>
  <si>
    <r>
      <t xml:space="preserve">CARE Customer Usage and ESA Program Treatment </t>
    </r>
    <r>
      <rPr>
        <b/>
        <vertAlign val="superscript"/>
        <sz val="12"/>
        <rFont val="Arial"/>
        <family val="2"/>
      </rPr>
      <t>3</t>
    </r>
  </si>
  <si>
    <t xml:space="preserve"> 62,871 kWh
 7.1 kW
5,363 therms</t>
  </si>
  <si>
    <t>0 kWh
0 kW
0 therms</t>
  </si>
  <si>
    <t>686,794 kWh
 72.9 kW
41,853 therms</t>
  </si>
  <si>
    <t>82,632 kWh
9.2 kW
3,121 therms</t>
  </si>
  <si>
    <t>101,805 kWh
10.9 kW
2,964 therms</t>
  </si>
  <si>
    <t>Average savings per home x Enrollments</t>
  </si>
  <si>
    <t>Sum of savings per treated homes identified as having CARE or Medical Baseline as lead source.</t>
  </si>
  <si>
    <t>Sum of savings per treated homes identified as having CARE High Usage as lead source.</t>
  </si>
  <si>
    <t>Sum of savings per treated homes identified as having LIHEAP as lead source.</t>
  </si>
  <si>
    <r>
      <t>M&amp;E Studies</t>
    </r>
    <r>
      <rPr>
        <vertAlign val="superscript"/>
        <sz val="11"/>
        <rFont val="Arial"/>
        <family val="2"/>
      </rPr>
      <t xml:space="preserve"> 3, 8</t>
    </r>
  </si>
  <si>
    <t>SDG&amp;E 2017 Summary Highlights</t>
  </si>
  <si>
    <r>
      <rPr>
        <vertAlign val="superscript"/>
        <sz val="10"/>
        <rFont val="Arial"/>
        <family val="2"/>
      </rPr>
      <t xml:space="preserve">2  </t>
    </r>
    <r>
      <rPr>
        <sz val="10"/>
        <rFont val="Arial"/>
        <family val="2"/>
      </rPr>
      <t>Average Monthly Gas/Electric Bill reflects residential Non-CARE (CARE) 2017 total billed.</t>
    </r>
  </si>
  <si>
    <r>
      <t>Miscellaneous (2nd Refrigerators, Education Only, A/C Cycling, etc.)</t>
    </r>
    <r>
      <rPr>
        <sz val="14"/>
        <rFont val="Times New Roman"/>
        <family val="1"/>
      </rPr>
      <t xml:space="preserve"> </t>
    </r>
  </si>
  <si>
    <t>CFL Lighting [4]</t>
  </si>
  <si>
    <t>SDG&amp;E PY 2017 Energy Savings Assistance Program Annual Report
 ESAP Table 14
Leveraging &amp; Integration [6]</t>
  </si>
  <si>
    <t>Note: Does not include MF common area efforts.</t>
  </si>
  <si>
    <t>SDG&amp;E PY 2017 Energy Savings Assistance Program Annual Report
ESAP Table 11
Bill Savings Calculations by Program Year [1]</t>
  </si>
  <si>
    <t>SDG&amp;E PY 2017 Energy Savings Assistance Program Annual Report
ESAP Table 9
Life Cycle Bill Savings by Measure [1][3]</t>
  </si>
  <si>
    <t>² Homes treated since 2002 are reported to track progress toward meeting the 2020 Programmatic Initiative. It includes first touches and CSD leveraging authorized in D.16-11-022 and D.17-12-009. It does not include go-backs/retreatments.</t>
  </si>
  <si>
    <r>
      <rPr>
        <vertAlign val="superscript"/>
        <sz val="11"/>
        <rFont val="Arial"/>
        <family val="2"/>
      </rPr>
      <t>5</t>
    </r>
    <r>
      <rPr>
        <sz val="11"/>
        <rFont val="Arial"/>
        <family val="2"/>
      </rPr>
      <t xml:space="preserve"> Ordering Paragraph 34 of D.14-08-030 adopts the 2013 ESA Impact Evaluation. The results from that study were used in this Annual Report.</t>
    </r>
  </si>
  <si>
    <t>Evergreen Economics  “Impact Evaluation of the 2011 CA Low Income Energy Efficiency Program, Final Report.”  August 30, 2013.</t>
  </si>
  <si>
    <r>
      <t>SDG&amp;E PY 2017 Energy Savings Assistance Program Annual Report
ESAP Table 1A
Expenses Funded from 2009-2016 Unspent Program Funds</t>
    </r>
    <r>
      <rPr>
        <b/>
        <sz val="12"/>
        <rFont val="Arial"/>
        <family val="2"/>
      </rPr>
      <t xml:space="preserve">
                                                                                                                                                                                                                                 </t>
    </r>
  </si>
  <si>
    <t xml:space="preserve">[1] Reflects the funding authorized in D.16-11-022 per year and updated in Commission Resolution E-4884 dated December 18, 2017 which addressed SDG&amp;E's Conforming Advice Letter 3065-E/2568-G filed on April 3, 2017.  </t>
  </si>
  <si>
    <r>
      <t>SDG&amp;E PY 2017 Energy Savings Assistance Program Annual Report
ESAP Table 1
ESAP Overall Program Expenses</t>
    </r>
    <r>
      <rPr>
        <b/>
        <sz val="12"/>
        <color rgb="FF00B0F0"/>
        <rFont val="Arial"/>
        <family val="2"/>
      </rPr>
      <t xml:space="preserve">        </t>
    </r>
    <r>
      <rPr>
        <b/>
        <sz val="12"/>
        <rFont val="Arial"/>
        <family val="2"/>
      </rPr>
      <t xml:space="preserve">                                                                                                                                                                                                                    </t>
    </r>
  </si>
  <si>
    <t xml:space="preserve">Note: The authorized budget and values shown for planning assumptions are from SDG&amp;E's Conforming Advice Letter 3065-E-A/2568-G-A and authorized by Commission Resolution E-4884 approved on December 14, 2017.  </t>
  </si>
  <si>
    <r>
      <t>Carryforward from 2016 and prior years</t>
    </r>
    <r>
      <rPr>
        <vertAlign val="superscript"/>
        <sz val="9"/>
        <rFont val="Arial"/>
        <family val="2"/>
      </rPr>
      <t>6</t>
    </r>
  </si>
  <si>
    <t xml:space="preserve">[6] Carryforward from 2016 and prior years includes approved carryforward fundshifting in D.14-08-030 of $9,398,216 and a budget augmentation for gas in the amount of $3,769,897
</t>
  </si>
  <si>
    <t>2016 M&amp;E (LINA) Studies</t>
  </si>
  <si>
    <t>Net Unspent/Over-collected (2009-2016) avilable to offset rates</t>
  </si>
  <si>
    <t>Unspent/Over-collected Funds from 2017</t>
  </si>
  <si>
    <t>Total Unspent/Overcollected Funds Available to Offset Future Rates</t>
  </si>
  <si>
    <r>
      <t>Total Unspent/Over-collected Funds from 2016</t>
    </r>
    <r>
      <rPr>
        <b/>
        <vertAlign val="superscript"/>
        <sz val="11"/>
        <color theme="1"/>
        <rFont val="Calibri"/>
        <family val="2"/>
        <scheme val="minor"/>
      </rPr>
      <t>9</t>
    </r>
  </si>
  <si>
    <t>Approved Budget for Unspent Funds in 2017</t>
  </si>
  <si>
    <t>[4]  SDG&amp;E shifted funds in accordance with Section 20 of Funding Shifting Rules set forth in D.08-11-031, as modified by D.10-10-008, D.12-08-044 and D.14-08-030.</t>
  </si>
  <si>
    <t xml:space="preserve">[9] SDG&amp;E's unspent/over-collected funds at the end of 2016 totalled $23,322,672. D.16-11-022 authorized $12,999,109 to be used in the 2017-2020 budget cycle.    </t>
  </si>
  <si>
    <t>Attic Insulation,Gas,MF,10</t>
  </si>
  <si>
    <t>Attic Insulation,Gas,MF,7</t>
  </si>
  <si>
    <t>Duct Testing and Sealing,Gas,MF,10</t>
  </si>
  <si>
    <t>Duct Testing and Sealing,Gas,MH,10</t>
  </si>
  <si>
    <t>Duct Testing and Sealing,Gas,MH,7</t>
  </si>
  <si>
    <t>Duct Testing and Sealing,Gas,SF,10</t>
  </si>
  <si>
    <t>Duct Testing and Sealing,Gas,SF,7</t>
  </si>
  <si>
    <t>Furnace Repair/Replacement,Gas,MF,10</t>
  </si>
  <si>
    <t>Furnace Repair/Replacement,Gas,MF,7</t>
  </si>
  <si>
    <t>Furnace Repair/Replacement,Gas,MH,10</t>
  </si>
  <si>
    <t>Furnace Repair/Replacement,Gas,MH,15</t>
  </si>
  <si>
    <t>Furnace Repair/Replacement,Gas,MH,7</t>
  </si>
  <si>
    <t>Furnace Repair/Replacement,Gas,SF,10</t>
  </si>
  <si>
    <t>Furnace Repair/Replacement,Gas,SF,7</t>
  </si>
  <si>
    <t>Room A/C Replacement,Electric,MF,10</t>
  </si>
  <si>
    <t>Room A/C Replacement,Electric,MH,10</t>
  </si>
  <si>
    <t>Room A/C Replacement,Electric,SF,10</t>
  </si>
  <si>
    <t>Water Heater Repair/Replacement,Gas,MF,10</t>
  </si>
  <si>
    <t>Water Heater Repair/Replacement,Gas,MF,7</t>
  </si>
  <si>
    <t>Water Heater Repair/Replacement,Gas,MH,10</t>
  </si>
  <si>
    <t>Water Heater Repair/Replacement,Gas,MH,7</t>
  </si>
  <si>
    <t>Water Heater Repair/Replacement,Gas,SF,10</t>
  </si>
  <si>
    <t>Water Heater Repair/Replacement,Gas,SF,7</t>
  </si>
  <si>
    <t>n/a</t>
  </si>
  <si>
    <t>1. 
2. 2009-2016
3.</t>
  </si>
  <si>
    <t>1.
2. Request to use 2009-2016 unspent funds. Exceeded goal for homes treated and increased homes receiving education. 
3.</t>
  </si>
  <si>
    <t>1.
2. 2016
3.</t>
  </si>
  <si>
    <t>1.
2. Study completed in 2016, not invoiced until 2017.  
3.</t>
  </si>
  <si>
    <t>1.
2. Study authorized in D.14-08-030 for 2016 Program Year.
3.</t>
  </si>
  <si>
    <t xml:space="preserve">[8] 2017 total includes $49,556 related to the Low Income Needs Assessment (LINA) Study completed in 2016, billed in 2017.  The study was authorzied in D.14-08-030 for program year 2016 in which case funds were reserved to pay for this study on completion.  </t>
  </si>
  <si>
    <r>
      <rPr>
        <sz val="9"/>
        <rFont val="Arial"/>
        <family val="2"/>
      </rPr>
      <t>[3] Prior written authorization from the Commission is required before the utilities can shift into or out of these categories.  On April 20, 2018, SDG&amp;E filed Advice Letter 3212-E/2664-G to shift ESA Program funds in the amount of $75,629 (Electric $37,814/Gas $37,814) to In-Home Education subcategory using unspent funds from 2009-2016</t>
    </r>
    <r>
      <rPr>
        <sz val="9"/>
        <color rgb="FFFF0000"/>
        <rFont val="Arial"/>
        <family val="2"/>
      </rPr>
      <t xml:space="preserve">.  </t>
    </r>
  </si>
  <si>
    <t>1.
2. AL 3212-E/2664-G filed to CPUC on April 20, 2018
3.</t>
  </si>
  <si>
    <r>
      <rPr>
        <vertAlign val="superscript"/>
        <sz val="10"/>
        <rFont val="Arial"/>
        <family val="2"/>
      </rPr>
      <t xml:space="preserve">5 </t>
    </r>
    <r>
      <rPr>
        <sz val="10"/>
        <rFont val="Arial"/>
        <family val="2"/>
      </rPr>
      <t>There were 1,878 accounts that were excluded from Households Recertified or De-Enrolled process due to any one of the following reasons: account was selected for high usage, account was selected for PEV (show proof of eligibility), or account terminated.</t>
    </r>
  </si>
  <si>
    <t xml:space="preserve">[2] Reflects the funding authorized in D.16-11-022 per year and updated in Commission Resolution E-4884 dated December 18, 2017 which addressed SDG&amp;E's Conforming Advice Letter 3065-E/2568-G filed on April 3, 2017.  </t>
  </si>
  <si>
    <t>[1] Budget authorized in D.16-11-022.</t>
  </si>
  <si>
    <t>Measurement and Evaluation  Studies [3]</t>
  </si>
  <si>
    <t>Total [3]</t>
  </si>
  <si>
    <t xml:space="preserve">[3] Includes expense related to unspent funds which were authorized in Commission Resolution E-4884 dated December 18, 2017 which addressed SDG&amp;E's Conforming Advice Letter 3065-E/2568-G filed on April 3, 2017.  </t>
  </si>
  <si>
    <t>[2] In Home Education includes $44,117 that is relfected in ESA Table 1A.</t>
  </si>
  <si>
    <t>N/A = Data not available</t>
  </si>
  <si>
    <t>First Touches Homes Treated *</t>
  </si>
  <si>
    <t>Go-Backs/Retreated Homes *</t>
  </si>
  <si>
    <t>* SDG&amp;E's authorized forecast included number of homes treated for first touches versus go-backs; measures and savings were not included in the forecast.</t>
  </si>
  <si>
    <r>
      <rPr>
        <vertAlign val="superscript"/>
        <sz val="11"/>
        <rFont val="Arial"/>
        <family val="2"/>
      </rPr>
      <t>4</t>
    </r>
    <r>
      <rPr>
        <sz val="11"/>
        <rFont val="Arial"/>
        <family val="2"/>
      </rPr>
      <t xml:space="preserve"> For years prior to 2017, this value is based on Attachment F of D.12-08-044 and D.14-08-030.  For 2017, this is based on the calculation of remaining eligible households as described on pages 5 and 6 of SDG&amp;E's Conforming Advice Letter filed April 3, 2017 and as ordered in Ordering Paragraph 80 of D.17-12-009.</t>
    </r>
  </si>
  <si>
    <t>Data in pie chart below is linked to Table 1 under the Annual Expenses section and does not include unspent funds from ESA Table 1A.</t>
  </si>
  <si>
    <r>
      <rPr>
        <vertAlign val="superscript"/>
        <sz val="10"/>
        <rFont val="Arial"/>
        <family val="2"/>
      </rPr>
      <t>3</t>
    </r>
    <r>
      <rPr>
        <sz val="10"/>
        <rFont val="Arial"/>
        <family val="2"/>
      </rPr>
      <t xml:space="preserve"> SDG&amp;E will implement "targeted marketing" to this group 2nd quarter 2018.</t>
    </r>
  </si>
  <si>
    <t>Unspent Funds Approved for Use in Resolution E-4884</t>
  </si>
  <si>
    <t>Less funds spent in 2017 per E-4884 (See Table 1a)</t>
  </si>
  <si>
    <t>[2] The authorized budget does not include shifted funds from previous year and/or program cycle, and/or 2009-2016 program years. Shifted funds are reflected in ESA Table 1A.</t>
  </si>
  <si>
    <t xml:space="preserve">[3] Year end total of $49,556 is related to the Low Income Needs Assessment (LINA) Study completed in 2016, billed in 2017.  The study was authorized in D.14-08-030 for program year 2016 in which case funds were reserved to pay for this study on completion.  </t>
  </si>
  <si>
    <t>Commissioning [5]</t>
  </si>
  <si>
    <t>[5] Refers to optimizing the installation of the measure installed such as retrofitting pipes, etc.</t>
  </si>
  <si>
    <t>ESA Program - Multifamily Common Area [7]</t>
  </si>
  <si>
    <t>[6] Per D.16-11-022 at p.210, the CPUC imposes a cap of 10% of ESA Program funds for administrative activities and a ceiling of 20% for direct implementation non-incentive costs.</t>
  </si>
  <si>
    <t>1.  Budget authorized in D.16-11-022.</t>
  </si>
  <si>
    <t>Load Impact Evaluation Study [3]</t>
  </si>
  <si>
    <t>[4] Unallocated funds represent the amount of funds originally requested for the Energy Education Phase II Study which was subsequently not authorized in D.16-11-022, however the budget was authorized and is now unallocated to any specific study.</t>
  </si>
  <si>
    <t>Unallocated Funds[4]</t>
  </si>
  <si>
    <t xml:space="preserve">[2] Year end total of $49,556 is related to the Low Income Needs Assessment (LINA) Study completed in 2016, billed in 2017.  The study was authorized in D.14-08-030 for program year 2016 in which case funds were reserved to pay for this study on completion.  </t>
  </si>
  <si>
    <r>
      <t>Authorized Budget</t>
    </r>
    <r>
      <rPr>
        <b/>
        <vertAlign val="superscript"/>
        <sz val="10"/>
        <rFont val="Arial"/>
        <family val="2"/>
      </rPr>
      <t>1</t>
    </r>
  </si>
  <si>
    <r>
      <t>Regulatory Compliance</t>
    </r>
    <r>
      <rPr>
        <vertAlign val="superscript"/>
        <sz val="10"/>
        <rFont val="Arial"/>
        <family val="2"/>
      </rPr>
      <t>2</t>
    </r>
  </si>
  <si>
    <t>2.  Under Regulatory Compliance, it includes manual adjustment of $30,608.66 (90% Elec; 10% Gas) for 2017 Low Income Program fees that were posted in January 2018.</t>
  </si>
  <si>
    <t>3.  Total Shifted nets to $0.</t>
  </si>
  <si>
    <r>
      <t>Total Shifted</t>
    </r>
    <r>
      <rPr>
        <b/>
        <vertAlign val="superscript"/>
        <sz val="10"/>
        <rFont val="Arial"/>
        <family val="2"/>
      </rPr>
      <t>3</t>
    </r>
  </si>
  <si>
    <t xml:space="preserve">[3] Total authorized study budget is 550,000 and SDG&amp;E's portion is $82,500 for the 2017-2020 cycle.  SDG&amp;E will not exceed the budget authorized for the cycle.  The study expenditures have been accelerated from SDG&amp;E's 2017 forecast based on invoices received from SCG.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</si>
</sst>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7">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0.0"/>
    <numFmt numFmtId="176" formatCode="_(* #,##0.0_);_(* \(#,##0.0\);_(* &quot;-&quot;??_);_(@_)"/>
    <numFmt numFmtId="177" formatCode="General_)"/>
    <numFmt numFmtId="178" formatCode="[$-409]mmmm\ d\,\ yyyy;@"/>
    <numFmt numFmtId="179" formatCode="_-* #,##0.00\ _D_M_-;\-* #,##0.00\ _D_M_-;_-* &quot;-&quot;??\ _D_M_-;_-@_-"/>
    <numFmt numFmtId="180" formatCode="_-* #,##0.00\ &quot;DM&quot;_-;\-* #,##0.00\ &quot;DM&quot;_-;_-* &quot;-&quot;??\ &quot;DM&quot;_-;_-@_-"/>
    <numFmt numFmtId="181" formatCode="_(* #,##0.000_);_(* \(#,##0.000\);_(* &quot;-&quot;??_);_(@_)"/>
    <numFmt numFmtId="182" formatCode="_(* #,##0.0000_);_(* \(#,##0.0000\);_(* &quot;-&quot;??_);_(@_)"/>
    <numFmt numFmtId="183" formatCode="_([$$-409]* #,##0_);_([$$-409]* \(#,##0\);_([$$-409]* &quot;-&quot;??_);_(@_)"/>
  </numFmts>
  <fonts count="18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sz val="12"/>
      <name val="Calibri"/>
      <family val="2"/>
    </font>
    <font>
      <b/>
      <sz val="12"/>
      <name val="Calibri"/>
      <family val="2"/>
    </font>
    <font>
      <b/>
      <sz val="11"/>
      <name val="Calibri"/>
      <family val="2"/>
    </font>
    <font>
      <sz val="10"/>
      <name val="Calibri"/>
      <family val="2"/>
    </font>
    <font>
      <b/>
      <sz val="10"/>
      <name val="Calibri"/>
      <family val="2"/>
    </font>
    <font>
      <b/>
      <sz val="12"/>
      <color theme="1"/>
      <name val="Arial"/>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b/>
      <sz val="9"/>
      <color theme="0" tint="-0.499984740745262"/>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vertAlign val="superscript"/>
      <sz val="8"/>
      <name val="Arial"/>
      <family val="2"/>
    </font>
    <font>
      <sz val="11"/>
      <color indexed="8"/>
      <name val="Arial"/>
      <family val="2"/>
    </font>
    <font>
      <sz val="11"/>
      <color theme="1"/>
      <name val="Arial"/>
      <family val="2"/>
    </font>
    <font>
      <sz val="11"/>
      <color rgb="FF000000"/>
      <name val="Arial"/>
      <family val="2"/>
    </font>
    <font>
      <sz val="10"/>
      <name val="Arial"/>
      <family val="2"/>
    </font>
    <font>
      <b/>
      <vertAlign val="superscript"/>
      <sz val="10"/>
      <color indexed="8"/>
      <name val="Arial"/>
      <family val="2"/>
    </font>
    <font>
      <vertAlign val="superscript"/>
      <sz val="11"/>
      <color indexed="8"/>
      <name val="Arial"/>
      <family val="2"/>
    </font>
    <font>
      <sz val="10"/>
      <name val="Calibri"/>
      <family val="2"/>
      <scheme val="minor"/>
    </font>
    <font>
      <b/>
      <vertAlign val="superscript"/>
      <sz val="14"/>
      <name val="Arial"/>
      <family val="2"/>
    </font>
    <font>
      <sz val="10"/>
      <color rgb="FFFF0000"/>
      <name val="Arial"/>
      <family val="2"/>
    </font>
    <font>
      <b/>
      <vertAlign val="superscript"/>
      <sz val="12"/>
      <color theme="1"/>
      <name val="Arial"/>
      <family val="2"/>
    </font>
    <font>
      <sz val="10"/>
      <color theme="1"/>
      <name val="Calibri"/>
      <family val="2"/>
      <scheme val="minor"/>
    </font>
    <font>
      <b/>
      <sz val="14"/>
      <color rgb="FF0070C0"/>
      <name val="Calibri"/>
      <family val="2"/>
    </font>
    <font>
      <sz val="10"/>
      <color theme="0"/>
      <name val="Arial"/>
      <family val="2"/>
    </font>
    <font>
      <sz val="16"/>
      <name val="Arial"/>
      <family val="2"/>
    </font>
    <font>
      <sz val="11"/>
      <color rgb="FFFF0000"/>
      <name val="Arial"/>
      <family val="2"/>
    </font>
    <font>
      <b/>
      <vertAlign val="superscript"/>
      <sz val="11"/>
      <name val="Calibri"/>
      <family val="2"/>
    </font>
    <font>
      <b/>
      <sz val="14"/>
      <color rgb="FFFF0000"/>
      <name val="Arial"/>
      <family val="2"/>
    </font>
    <font>
      <strike/>
      <sz val="11"/>
      <name val="Arial"/>
      <family val="2"/>
    </font>
    <font>
      <b/>
      <strike/>
      <sz val="11"/>
      <name val="Arial"/>
      <family val="2"/>
    </font>
    <font>
      <b/>
      <sz val="16"/>
      <name val="Arial"/>
      <family val="2"/>
    </font>
    <font>
      <b/>
      <sz val="14"/>
      <name val="Calibri"/>
      <family val="2"/>
    </font>
    <font>
      <b/>
      <vertAlign val="superscript"/>
      <sz val="8"/>
      <name val="Arial"/>
      <family val="2"/>
    </font>
    <font>
      <strike/>
      <sz val="10"/>
      <name val="Arial"/>
      <family val="2"/>
    </font>
    <font>
      <b/>
      <sz val="10"/>
      <color rgb="FF0070C0"/>
      <name val="Arial"/>
      <family val="2"/>
    </font>
    <font>
      <b/>
      <sz val="12"/>
      <color rgb="FF00B0F0"/>
      <name val="Arial"/>
      <family val="2"/>
    </font>
    <font>
      <b/>
      <sz val="11"/>
      <color rgb="FF0070C0"/>
      <name val="Arial"/>
      <family val="2"/>
    </font>
    <font>
      <b/>
      <sz val="11"/>
      <color rgb="FF00B0F0"/>
      <name val="Arial"/>
      <family val="2"/>
    </font>
    <font>
      <b/>
      <sz val="10"/>
      <color rgb="FF00B0F0"/>
      <name val="Arial"/>
      <family val="2"/>
    </font>
    <font>
      <b/>
      <sz val="16"/>
      <color rgb="FF00B0F0"/>
      <name val="Arial"/>
      <family val="2"/>
    </font>
    <font>
      <sz val="11"/>
      <color indexed="8"/>
      <name val="Calibri"/>
      <family val="2"/>
      <scheme val="minor"/>
    </font>
    <font>
      <sz val="11"/>
      <name val="Calibri"/>
      <family val="2"/>
      <scheme val="minor"/>
    </font>
    <font>
      <sz val="9"/>
      <color rgb="FFFF0000"/>
      <name val="Arial"/>
      <family val="2"/>
    </font>
    <font>
      <b/>
      <vertAlign val="superscript"/>
      <sz val="11"/>
      <color theme="1"/>
      <name val="Calibri"/>
      <family val="2"/>
      <scheme val="minor"/>
    </font>
    <font>
      <sz val="10"/>
      <color rgb="FF0070C0"/>
      <name val="Arial"/>
      <family val="2"/>
    </font>
    <font>
      <b/>
      <vertAlign val="superscript"/>
      <sz val="12"/>
      <name val="Arial"/>
      <family val="2"/>
    </font>
    <font>
      <sz val="14"/>
      <name val="Times New Roman"/>
      <family val="1"/>
    </font>
  </fonts>
  <fills count="11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s>
  <borders count="124">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medium">
        <color indexed="64"/>
      </bottom>
      <diagonal/>
    </border>
    <border>
      <left style="medium">
        <color indexed="64"/>
      </left>
      <right style="medium">
        <color indexed="64"/>
      </right>
      <top/>
      <bottom style="thin">
        <color indexed="64"/>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right style="medium">
        <color indexed="64"/>
      </right>
      <top style="thin">
        <color indexed="64"/>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n">
        <color indexed="64"/>
      </left>
      <right style="thick">
        <color indexed="64"/>
      </right>
      <top/>
      <bottom style="medium">
        <color indexed="64"/>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medium">
        <color indexed="64"/>
      </top>
      <bottom style="thin">
        <color indexed="64"/>
      </bottom>
      <diagonal/>
    </border>
    <border>
      <left/>
      <right style="thin">
        <color indexed="64"/>
      </right>
      <top style="medium">
        <color indexed="64"/>
      </top>
      <bottom/>
      <diagonal/>
    </border>
    <border>
      <left/>
      <right style="medium">
        <color indexed="64"/>
      </right>
      <top/>
      <bottom style="thin">
        <color indexed="64"/>
      </bottom>
      <diagonal/>
    </border>
  </borders>
  <cellStyleXfs count="47406">
    <xf numFmtId="0" fontId="0"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5" fillId="18"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9" borderId="0" applyNumberFormat="0" applyBorder="0" applyAlignment="0" applyProtection="0"/>
    <xf numFmtId="169" fontId="22" fillId="20" borderId="1">
      <alignment horizontal="center" vertical="center"/>
    </xf>
    <xf numFmtId="169" fontId="22" fillId="20" borderId="1">
      <alignment horizontal="center" vertical="center"/>
    </xf>
    <xf numFmtId="169" fontId="22" fillId="20" borderId="1">
      <alignment horizontal="center" vertical="center"/>
    </xf>
    <xf numFmtId="0" fontId="36" fillId="3" borderId="0" applyNumberFormat="0" applyBorder="0" applyAlignment="0" applyProtection="0"/>
    <xf numFmtId="0" fontId="37" fillId="21" borderId="2" applyNumberFormat="0" applyAlignment="0" applyProtection="0"/>
    <xf numFmtId="0" fontId="38" fillId="22" borderId="3" applyNumberFormat="0" applyAlignment="0" applyProtection="0"/>
    <xf numFmtId="43" fontId="10" fillId="0" borderId="0" applyFont="0" applyFill="0" applyBorder="0" applyAlignment="0" applyProtection="0"/>
    <xf numFmtId="41" fontId="13" fillId="0" borderId="0" applyFont="0" applyFill="0" applyBorder="0" applyAlignment="0" applyProtection="0"/>
    <xf numFmtId="43" fontId="50"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50"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3" fontId="10" fillId="0" borderId="0" applyFont="0" applyFill="0" applyBorder="0" applyAlignment="0" applyProtection="0"/>
    <xf numFmtId="3" fontId="50"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50"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0"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44" fontId="13" fillId="0" borderId="0" applyFont="0" applyFill="0" applyBorder="0" applyAlignment="0" applyProtection="0"/>
    <xf numFmtId="0" fontId="10" fillId="0" borderId="0" applyFont="0" applyFill="0" applyBorder="0" applyAlignment="0" applyProtection="0"/>
    <xf numFmtId="0" fontId="50"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50"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4" fontId="10" fillId="0" borderId="0" applyFont="0" applyFill="0" applyBorder="0" applyAlignment="0" applyProtection="0"/>
    <xf numFmtId="14" fontId="50"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50"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0" fontId="39" fillId="0" borderId="0" applyNumberFormat="0" applyFill="0" applyBorder="0" applyAlignment="0" applyProtection="0"/>
    <xf numFmtId="2" fontId="10" fillId="0" borderId="0" applyFont="0" applyFill="0" applyBorder="0" applyAlignment="0" applyProtection="0"/>
    <xf numFmtId="2" fontId="50"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50"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0" fontId="40" fillId="4" borderId="0" applyNumberFormat="0" applyBorder="0" applyAlignment="0" applyProtection="0"/>
    <xf numFmtId="38" fontId="14" fillId="23" borderId="0" applyNumberFormat="0" applyBorder="0" applyAlignment="0" applyProtection="0"/>
    <xf numFmtId="38" fontId="11" fillId="23" borderId="0" applyNumberFormat="0" applyBorder="0" applyAlignment="0" applyProtection="0"/>
    <xf numFmtId="38" fontId="11" fillId="23" borderId="0" applyNumberFormat="0" applyBorder="0" applyAlignment="0" applyProtection="0"/>
    <xf numFmtId="0" fontId="24" fillId="0" borderId="0" applyNumberFormat="0" applyFill="0" applyBorder="0" applyAlignment="0" applyProtection="0"/>
    <xf numFmtId="0" fontId="12" fillId="0" borderId="4" applyNumberFormat="0" applyAlignment="0" applyProtection="0">
      <alignment horizontal="left" vertical="center"/>
    </xf>
    <xf numFmtId="0" fontId="12" fillId="0" borderId="5">
      <alignment horizontal="left" vertical="center"/>
    </xf>
    <xf numFmtId="0" fontId="25" fillId="0" borderId="0" applyNumberFormat="0" applyFont="0" applyFill="0" applyBorder="0" applyProtection="0"/>
    <xf numFmtId="0" fontId="25" fillId="0" borderId="0" applyNumberFormat="0" applyFont="0" applyFill="0" applyBorder="0" applyProtection="0"/>
    <xf numFmtId="0" fontId="20"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41" fillId="0" borderId="6" applyNumberFormat="0" applyFill="0" applyAlignment="0" applyProtection="0"/>
    <xf numFmtId="0" fontId="41" fillId="0" borderId="0" applyNumberFormat="0" applyFill="0" applyBorder="0" applyAlignment="0" applyProtection="0"/>
    <xf numFmtId="170" fontId="10" fillId="0" borderId="0">
      <protection locked="0"/>
    </xf>
    <xf numFmtId="170" fontId="50" fillId="0" borderId="0">
      <protection locked="0"/>
    </xf>
    <xf numFmtId="170" fontId="13" fillId="0" borderId="0">
      <protection locked="0"/>
    </xf>
    <xf numFmtId="170" fontId="13" fillId="0" borderId="0">
      <protection locked="0"/>
    </xf>
    <xf numFmtId="170" fontId="50" fillId="0" borderId="0">
      <protection locked="0"/>
    </xf>
    <xf numFmtId="170" fontId="13" fillId="0" borderId="0">
      <protection locked="0"/>
    </xf>
    <xf numFmtId="170" fontId="13" fillId="0" borderId="0">
      <protection locked="0"/>
    </xf>
    <xf numFmtId="170" fontId="13" fillId="0" borderId="0">
      <protection locked="0"/>
    </xf>
    <xf numFmtId="170" fontId="10" fillId="0" borderId="0">
      <protection locked="0"/>
    </xf>
    <xf numFmtId="170" fontId="50" fillId="0" borderId="0">
      <protection locked="0"/>
    </xf>
    <xf numFmtId="170" fontId="13" fillId="0" borderId="0">
      <protection locked="0"/>
    </xf>
    <xf numFmtId="170" fontId="13" fillId="0" borderId="0">
      <protection locked="0"/>
    </xf>
    <xf numFmtId="170" fontId="50" fillId="0" borderId="0">
      <protection locked="0"/>
    </xf>
    <xf numFmtId="170" fontId="13" fillId="0" borderId="0">
      <protection locked="0"/>
    </xf>
    <xf numFmtId="170" fontId="13" fillId="0" borderId="0">
      <protection locked="0"/>
    </xf>
    <xf numFmtId="170" fontId="13" fillId="0" borderId="0">
      <protection locked="0"/>
    </xf>
    <xf numFmtId="171" fontId="13" fillId="0" borderId="0" applyFont="0" applyFill="0" applyBorder="0" applyAlignment="0" applyProtection="0">
      <alignment horizontal="center"/>
    </xf>
    <xf numFmtId="0" fontId="26" fillId="0" borderId="7" applyNumberFormat="0" applyFill="0" applyAlignment="0" applyProtection="0"/>
    <xf numFmtId="0" fontId="42" fillId="7" borderId="2" applyNumberFormat="0" applyAlignment="0" applyProtection="0"/>
    <xf numFmtId="10" fontId="14" fillId="24" borderId="8" applyNumberFormat="0" applyBorder="0" applyAlignment="0" applyProtection="0"/>
    <xf numFmtId="10" fontId="11" fillId="24" borderId="8" applyNumberFormat="0" applyBorder="0" applyAlignment="0" applyProtection="0"/>
    <xf numFmtId="10" fontId="11" fillId="24" borderId="8" applyNumberFormat="0" applyBorder="0" applyAlignment="0" applyProtection="0"/>
    <xf numFmtId="0" fontId="43" fillId="0" borderId="9" applyNumberFormat="0" applyFill="0" applyAlignment="0" applyProtection="0"/>
    <xf numFmtId="0" fontId="44" fillId="25" borderId="0" applyNumberFormat="0" applyBorder="0" applyAlignment="0" applyProtection="0"/>
    <xf numFmtId="37" fontId="27" fillId="0" borderId="0"/>
    <xf numFmtId="37" fontId="27" fillId="0" borderId="0"/>
    <xf numFmtId="37" fontId="27" fillId="0" borderId="0"/>
    <xf numFmtId="172" fontId="16" fillId="0" borderId="0"/>
    <xf numFmtId="172" fontId="16" fillId="0" borderId="0"/>
    <xf numFmtId="172" fontId="16" fillId="0" borderId="0"/>
    <xf numFmtId="0" fontId="79" fillId="0" borderId="0"/>
    <xf numFmtId="0" fontId="60" fillId="0" borderId="0"/>
    <xf numFmtId="0" fontId="13" fillId="0" borderId="0"/>
    <xf numFmtId="0" fontId="13" fillId="0" borderId="0"/>
    <xf numFmtId="0" fontId="72" fillId="0" borderId="0"/>
    <xf numFmtId="0" fontId="72" fillId="0" borderId="0"/>
    <xf numFmtId="0" fontId="72" fillId="0" borderId="0"/>
    <xf numFmtId="0" fontId="13" fillId="0" borderId="0"/>
    <xf numFmtId="0" fontId="74" fillId="0" borderId="0"/>
    <xf numFmtId="0" fontId="74" fillId="0" borderId="0"/>
    <xf numFmtId="0" fontId="74" fillId="0" borderId="0"/>
    <xf numFmtId="0" fontId="18" fillId="0" borderId="0"/>
    <xf numFmtId="0" fontId="10" fillId="26" borderId="10" applyNumberFormat="0" applyFont="0" applyAlignment="0" applyProtection="0"/>
    <xf numFmtId="0" fontId="50" fillId="26" borderId="10" applyNumberFormat="0" applyFont="0" applyAlignment="0" applyProtection="0"/>
    <xf numFmtId="0" fontId="45" fillId="21" borderId="11" applyNumberFormat="0" applyAlignment="0" applyProtection="0"/>
    <xf numFmtId="9" fontId="10" fillId="0" borderId="0" applyFont="0" applyFill="0" applyBorder="0" applyAlignment="0" applyProtection="0"/>
    <xf numFmtId="10" fontId="10" fillId="0" borderId="0" applyFont="0" applyFill="0" applyBorder="0" applyAlignment="0" applyProtection="0"/>
    <xf numFmtId="10" fontId="50"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50"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5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5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 fontId="23" fillId="27" borderId="11" applyNumberFormat="0" applyProtection="0">
      <alignment vertical="center"/>
    </xf>
    <xf numFmtId="4" fontId="23" fillId="27" borderId="11" applyNumberFormat="0" applyProtection="0">
      <alignment vertical="center"/>
    </xf>
    <xf numFmtId="4" fontId="73" fillId="28" borderId="8" applyNumberFormat="0" applyProtection="0">
      <alignment horizontal="right" vertical="center" wrapText="1"/>
    </xf>
    <xf numFmtId="4" fontId="23" fillId="27" borderId="11" applyNumberFormat="0" applyProtection="0">
      <alignment vertical="center"/>
    </xf>
    <xf numFmtId="4" fontId="77" fillId="29" borderId="8" applyNumberFormat="0" applyProtection="0">
      <alignment horizontal="right" vertical="center" wrapText="1"/>
    </xf>
    <xf numFmtId="4" fontId="73" fillId="28" borderId="8" applyNumberFormat="0" applyProtection="0">
      <alignment horizontal="right" vertical="center" wrapText="1"/>
    </xf>
    <xf numFmtId="4" fontId="52" fillId="27" borderId="12" applyNumberFormat="0" applyProtection="0">
      <alignment vertical="center"/>
    </xf>
    <xf numFmtId="4" fontId="53" fillId="30" borderId="13">
      <alignment vertical="center"/>
    </xf>
    <xf numFmtId="4" fontId="54" fillId="30" borderId="13">
      <alignment vertical="center"/>
    </xf>
    <xf numFmtId="4" fontId="53" fillId="31" borderId="13">
      <alignment vertical="center"/>
    </xf>
    <xf numFmtId="4" fontId="54" fillId="31" borderId="13">
      <alignment vertical="center"/>
    </xf>
    <xf numFmtId="4" fontId="23" fillId="27" borderId="11" applyNumberFormat="0" applyProtection="0">
      <alignment horizontal="left" vertical="center" indent="1"/>
    </xf>
    <xf numFmtId="4" fontId="23" fillId="27" borderId="11" applyNumberFormat="0" applyProtection="0">
      <alignment horizontal="left" vertical="center" indent="1"/>
    </xf>
    <xf numFmtId="4" fontId="73" fillId="28" borderId="8" applyNumberFormat="0" applyProtection="0">
      <alignment horizontal="left" vertical="center" indent="1"/>
    </xf>
    <xf numFmtId="4" fontId="23" fillId="27" borderId="11" applyNumberFormat="0" applyProtection="0">
      <alignment horizontal="left" vertical="center" indent="1"/>
    </xf>
    <xf numFmtId="4" fontId="77" fillId="29" borderId="8" applyNumberFormat="0" applyProtection="0">
      <alignment horizontal="left" vertical="center" indent="1"/>
    </xf>
    <xf numFmtId="4" fontId="73" fillId="28" borderId="8" applyNumberFormat="0" applyProtection="0">
      <alignment horizontal="left" vertical="center" indent="1"/>
    </xf>
    <xf numFmtId="0" fontId="49" fillId="27" borderId="12" applyNumberFormat="0" applyProtection="0">
      <alignment horizontal="left" vertical="top" indent="1"/>
    </xf>
    <xf numFmtId="4" fontId="55" fillId="32" borderId="8" applyNumberFormat="0" applyProtection="0">
      <alignment horizontal="left" vertical="center"/>
    </xf>
    <xf numFmtId="4" fontId="55" fillId="33" borderId="8" applyNumberFormat="0" applyProtection="0">
      <alignment horizontal="center" vertical="center"/>
    </xf>
    <xf numFmtId="4" fontId="56" fillId="34" borderId="8" applyNumberFormat="0">
      <alignment horizontal="right" vertical="center"/>
    </xf>
    <xf numFmtId="4" fontId="23" fillId="3" borderId="12" applyNumberFormat="0" applyProtection="0">
      <alignment horizontal="right" vertical="center"/>
    </xf>
    <xf numFmtId="4" fontId="23" fillId="3" borderId="12" applyNumberFormat="0" applyProtection="0">
      <alignment horizontal="right" vertical="center"/>
    </xf>
    <xf numFmtId="4" fontId="23" fillId="9" borderId="12" applyNumberFormat="0" applyProtection="0">
      <alignment horizontal="right" vertical="center"/>
    </xf>
    <xf numFmtId="4" fontId="23" fillId="9" borderId="12" applyNumberFormat="0" applyProtection="0">
      <alignment horizontal="right" vertical="center"/>
    </xf>
    <xf numFmtId="4" fontId="23" fillId="17" borderId="12" applyNumberFormat="0" applyProtection="0">
      <alignment horizontal="right" vertical="center"/>
    </xf>
    <xf numFmtId="4" fontId="23" fillId="17" borderId="12" applyNumberFormat="0" applyProtection="0">
      <alignment horizontal="right" vertical="center"/>
    </xf>
    <xf numFmtId="4" fontId="23" fillId="11" borderId="12" applyNumberFormat="0" applyProtection="0">
      <alignment horizontal="right" vertical="center"/>
    </xf>
    <xf numFmtId="4" fontId="23" fillId="11" borderId="12" applyNumberFormat="0" applyProtection="0">
      <alignment horizontal="right" vertical="center"/>
    </xf>
    <xf numFmtId="4" fontId="23" fillId="15" borderId="12" applyNumberFormat="0" applyProtection="0">
      <alignment horizontal="right" vertical="center"/>
    </xf>
    <xf numFmtId="4" fontId="23" fillId="15" borderId="12" applyNumberFormat="0" applyProtection="0">
      <alignment horizontal="right" vertical="center"/>
    </xf>
    <xf numFmtId="4" fontId="23" fillId="19" borderId="12" applyNumberFormat="0" applyProtection="0">
      <alignment horizontal="right" vertical="center"/>
    </xf>
    <xf numFmtId="4" fontId="23" fillId="19" borderId="12" applyNumberFormat="0" applyProtection="0">
      <alignment horizontal="right" vertical="center"/>
    </xf>
    <xf numFmtId="4" fontId="23" fillId="18" borderId="12" applyNumberFormat="0" applyProtection="0">
      <alignment horizontal="right" vertical="center"/>
    </xf>
    <xf numFmtId="4" fontId="23" fillId="18" borderId="12" applyNumberFormat="0" applyProtection="0">
      <alignment horizontal="right" vertical="center"/>
    </xf>
    <xf numFmtId="4" fontId="23" fillId="35" borderId="12" applyNumberFormat="0" applyProtection="0">
      <alignment horizontal="right" vertical="center"/>
    </xf>
    <xf numFmtId="4" fontId="23" fillId="35" borderId="12" applyNumberFormat="0" applyProtection="0">
      <alignment horizontal="right" vertical="center"/>
    </xf>
    <xf numFmtId="4" fontId="23" fillId="10" borderId="12" applyNumberFormat="0" applyProtection="0">
      <alignment horizontal="right" vertical="center"/>
    </xf>
    <xf numFmtId="4" fontId="23" fillId="10" borderId="12" applyNumberFormat="0" applyProtection="0">
      <alignment horizontal="right" vertical="center"/>
    </xf>
    <xf numFmtId="4" fontId="49" fillId="0" borderId="8" applyNumberFormat="0" applyProtection="0">
      <alignment horizontal="left" vertical="center" indent="1"/>
    </xf>
    <xf numFmtId="4" fontId="49" fillId="36" borderId="8" applyNumberFormat="0" applyProtection="0">
      <alignment horizontal="left" vertical="center" indent="1"/>
    </xf>
    <xf numFmtId="4" fontId="23" fillId="0" borderId="8" applyNumberFormat="0" applyProtection="0">
      <alignment horizontal="left" vertical="center" indent="1"/>
    </xf>
    <xf numFmtId="4" fontId="23" fillId="0" borderId="8" applyNumberFormat="0" applyProtection="0">
      <alignment horizontal="left" vertical="center" indent="1"/>
    </xf>
    <xf numFmtId="4" fontId="23" fillId="21" borderId="8" applyNumberFormat="0" applyProtection="0">
      <alignment horizontal="left" vertical="center" indent="1"/>
    </xf>
    <xf numFmtId="4" fontId="23" fillId="0" borderId="8" applyNumberFormat="0" applyProtection="0">
      <alignment horizontal="left" vertical="center" indent="1"/>
    </xf>
    <xf numFmtId="4" fontId="57" fillId="37" borderId="0" applyNumberFormat="0" applyProtection="0">
      <alignment horizontal="left" vertical="center" indent="1"/>
    </xf>
    <xf numFmtId="4" fontId="57" fillId="37" borderId="0" applyNumberFormat="0" applyProtection="0">
      <alignment horizontal="left" vertical="center" indent="1"/>
    </xf>
    <xf numFmtId="4" fontId="76" fillId="37" borderId="0" applyNumberFormat="0" applyProtection="0">
      <alignment horizontal="left" vertical="center" indent="1"/>
    </xf>
    <xf numFmtId="4" fontId="57" fillId="37" borderId="0" applyNumberFormat="0" applyProtection="0">
      <alignment horizontal="left" vertical="center" indent="1"/>
    </xf>
    <xf numFmtId="4" fontId="58" fillId="21" borderId="12" applyNumberFormat="0" applyProtection="0">
      <alignment horizontal="center" vertical="center"/>
    </xf>
    <xf numFmtId="4" fontId="23" fillId="38" borderId="12" applyNumberFormat="0" applyProtection="0">
      <alignment horizontal="right" vertical="center"/>
    </xf>
    <xf numFmtId="4" fontId="59" fillId="39" borderId="14">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4" fontId="74" fillId="0" borderId="0" applyNumberFormat="0" applyProtection="0">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4" fontId="78" fillId="0" borderId="0" applyNumberFormat="0" applyProtection="0">
      <alignment horizontal="left" vertical="center" indent="1"/>
    </xf>
    <xf numFmtId="4" fontId="55" fillId="0" borderId="0" applyNumberFormat="0" applyProtection="0">
      <alignment horizontal="left" vertical="center" indent="1"/>
    </xf>
    <xf numFmtId="0" fontId="55" fillId="40" borderId="8" applyNumberFormat="0" applyProtection="0">
      <alignment horizontal="left" vertical="center" indent="2"/>
    </xf>
    <xf numFmtId="0" fontId="55" fillId="40" borderId="8" applyNumberFormat="0" applyProtection="0">
      <alignment horizontal="left" vertical="center" indent="2"/>
    </xf>
    <xf numFmtId="0" fontId="55" fillId="40" borderId="8" applyNumberFormat="0" applyProtection="0">
      <alignment horizontal="left" vertical="center" indent="2"/>
    </xf>
    <xf numFmtId="0" fontId="74" fillId="0" borderId="8" applyNumberFormat="0" applyProtection="0">
      <alignment horizontal="left" vertical="center" indent="2"/>
    </xf>
    <xf numFmtId="0" fontId="55" fillId="40" borderId="8" applyNumberFormat="0" applyProtection="0">
      <alignment horizontal="left" vertical="center" indent="2"/>
    </xf>
    <xf numFmtId="0" fontId="50"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75" fillId="37"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74" fillId="0" borderId="8" applyNumberFormat="0" applyProtection="0">
      <alignment horizontal="left" vertical="center" indent="2"/>
    </xf>
    <xf numFmtId="0" fontId="60" fillId="0" borderId="8" applyNumberFormat="0" applyProtection="0">
      <alignment horizontal="left" vertical="center" indent="2"/>
    </xf>
    <xf numFmtId="0" fontId="50"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75" fillId="41"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74" fillId="0" borderId="8" applyNumberFormat="0" applyProtection="0">
      <alignment horizontal="left" vertical="center" indent="2"/>
    </xf>
    <xf numFmtId="0" fontId="60" fillId="0" borderId="8" applyNumberFormat="0" applyProtection="0">
      <alignment horizontal="left" vertical="center" indent="2"/>
    </xf>
    <xf numFmtId="0" fontId="50"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75" fillId="20"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74" fillId="0" borderId="8" applyNumberFormat="0" applyProtection="0">
      <alignment horizontal="left" vertical="center" indent="2"/>
    </xf>
    <xf numFmtId="0" fontId="60" fillId="0" borderId="8" applyNumberFormat="0" applyProtection="0">
      <alignment horizontal="left" vertical="center" indent="2"/>
    </xf>
    <xf numFmtId="0" fontId="50"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75" fillId="42" borderId="12" applyNumberFormat="0" applyProtection="0">
      <alignment horizontal="left" vertical="top" indent="1"/>
    </xf>
    <xf numFmtId="4" fontId="23" fillId="24" borderId="12" applyNumberFormat="0" applyProtection="0">
      <alignment vertical="center"/>
    </xf>
    <xf numFmtId="4" fontId="23" fillId="24" borderId="12" applyNumberFormat="0" applyProtection="0">
      <alignment vertical="center"/>
    </xf>
    <xf numFmtId="4" fontId="61" fillId="24" borderId="12" applyNumberFormat="0" applyProtection="0">
      <alignment vertical="center"/>
    </xf>
    <xf numFmtId="4" fontId="62" fillId="30" borderId="14">
      <alignment vertical="center"/>
    </xf>
    <xf numFmtId="4" fontId="63" fillId="30" borderId="14">
      <alignment vertical="center"/>
    </xf>
    <xf numFmtId="4" fontId="62" fillId="31" borderId="14">
      <alignment vertical="center"/>
    </xf>
    <xf numFmtId="4" fontId="63" fillId="31" borderId="14">
      <alignment vertical="center"/>
    </xf>
    <xf numFmtId="4" fontId="64" fillId="0" borderId="0" applyNumberFormat="0" applyProtection="0">
      <alignment horizontal="left" vertical="center" indent="1"/>
    </xf>
    <xf numFmtId="0" fontId="23" fillId="24" borderId="12" applyNumberFormat="0" applyProtection="0">
      <alignment horizontal="left" vertical="top" indent="1"/>
    </xf>
    <xf numFmtId="0" fontId="23" fillId="24" borderId="12" applyNumberFormat="0" applyProtection="0">
      <alignment horizontal="left" vertical="top" indent="1"/>
    </xf>
    <xf numFmtId="0" fontId="56" fillId="34" borderId="8" applyNumberFormat="0">
      <alignment horizontal="left" vertical="center"/>
    </xf>
    <xf numFmtId="4" fontId="11" fillId="0" borderId="8" applyNumberFormat="0" applyProtection="0">
      <alignment horizontal="left" vertical="center" indent="1"/>
    </xf>
    <xf numFmtId="4" fontId="23" fillId="43" borderId="11" applyNumberFormat="0" applyProtection="0">
      <alignment horizontal="right" vertical="center"/>
    </xf>
    <xf numFmtId="4" fontId="23" fillId="43" borderId="11" applyNumberFormat="0" applyProtection="0">
      <alignment horizontal="right" vertical="center"/>
    </xf>
    <xf numFmtId="4" fontId="72" fillId="0" borderId="8" applyNumberFormat="0" applyProtection="0">
      <alignment horizontal="right" vertical="center" wrapText="1"/>
    </xf>
    <xf numFmtId="4" fontId="23" fillId="43" borderId="11" applyNumberFormat="0" applyProtection="0">
      <alignment horizontal="right" vertical="center"/>
    </xf>
    <xf numFmtId="4" fontId="72" fillId="0" borderId="8" applyNumberFormat="0" applyProtection="0">
      <alignment horizontal="right" vertical="center" wrapText="1"/>
    </xf>
    <xf numFmtId="4" fontId="61" fillId="44" borderId="12" applyNumberFormat="0" applyProtection="0">
      <alignment horizontal="right" vertical="center"/>
    </xf>
    <xf numFmtId="4" fontId="65" fillId="30" borderId="14">
      <alignment vertical="center"/>
    </xf>
    <xf numFmtId="4" fontId="66" fillId="30" borderId="14">
      <alignment vertical="center"/>
    </xf>
    <xf numFmtId="4" fontId="65" fillId="31" borderId="14">
      <alignment vertical="center"/>
    </xf>
    <xf numFmtId="4" fontId="66" fillId="45" borderId="14">
      <alignment vertical="center"/>
    </xf>
    <xf numFmtId="0" fontId="50" fillId="46" borderId="11" applyNumberFormat="0" applyProtection="0">
      <alignment horizontal="left" vertical="center" indent="1"/>
    </xf>
    <xf numFmtId="0" fontId="13" fillId="46" borderId="11" applyNumberFormat="0" applyProtection="0">
      <alignment horizontal="left" vertical="center" indent="1"/>
    </xf>
    <xf numFmtId="4" fontId="72" fillId="0" borderId="8"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4" fontId="72" fillId="0" borderId="8" applyNumberFormat="0" applyProtection="0">
      <alignment horizontal="left" vertical="center" indent="1"/>
    </xf>
    <xf numFmtId="0" fontId="55" fillId="47" borderId="8" applyNumberFormat="0" applyProtection="0">
      <alignment horizontal="center" vertical="top" wrapText="1"/>
    </xf>
    <xf numFmtId="0" fontId="55" fillId="33" borderId="8" applyNumberFormat="0" applyProtection="0">
      <alignment horizontal="center" vertical="center" wrapText="1"/>
    </xf>
    <xf numFmtId="4" fontId="67" fillId="39" borderId="15">
      <alignment vertical="center"/>
    </xf>
    <xf numFmtId="4" fontId="68" fillId="39" borderId="15">
      <alignment vertical="center"/>
    </xf>
    <xf numFmtId="4" fontId="53" fillId="30" borderId="15">
      <alignment vertical="center"/>
    </xf>
    <xf numFmtId="4" fontId="54" fillId="30" borderId="15">
      <alignment vertical="center"/>
    </xf>
    <xf numFmtId="4" fontId="53" fillId="31" borderId="14">
      <alignment vertical="center"/>
    </xf>
    <xf numFmtId="4" fontId="54" fillId="31" borderId="14">
      <alignment vertical="center"/>
    </xf>
    <xf numFmtId="4" fontId="69" fillId="24" borderId="15">
      <alignment horizontal="left" vertical="center" indent="1"/>
    </xf>
    <xf numFmtId="4" fontId="48" fillId="0" borderId="0" applyNumberFormat="0" applyProtection="0">
      <alignment vertical="center"/>
    </xf>
    <xf numFmtId="4" fontId="70" fillId="0" borderId="12" applyNumberFormat="0" applyProtection="0">
      <alignment horizontal="right" vertical="center"/>
    </xf>
    <xf numFmtId="4" fontId="70" fillId="44" borderId="12" applyNumberFormat="0" applyProtection="0">
      <alignment horizontal="right" vertical="center"/>
    </xf>
    <xf numFmtId="0" fontId="71" fillId="39" borderId="16">
      <protection locked="0"/>
    </xf>
    <xf numFmtId="0" fontId="71" fillId="48" borderId="0"/>
    <xf numFmtId="0" fontId="51" fillId="0" borderId="0"/>
    <xf numFmtId="0" fontId="28" fillId="0" borderId="0" applyNumberFormat="0" applyFont="0" applyFill="0" applyBorder="0" applyAlignment="0" applyProtection="0"/>
    <xf numFmtId="0" fontId="28" fillId="0" borderId="0" applyNumberFormat="0" applyFont="0" applyFill="0" applyBorder="0" applyAlignment="0" applyProtection="0"/>
    <xf numFmtId="0" fontId="46" fillId="0" borderId="0" applyNumberFormat="0" applyFill="0" applyBorder="0" applyAlignment="0" applyProtection="0"/>
    <xf numFmtId="0" fontId="10" fillId="0" borderId="17" applyNumberFormat="0" applyFill="0" applyBorder="0" applyAlignment="0" applyProtection="0"/>
    <xf numFmtId="0" fontId="50"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50" fillId="0" borderId="17" applyNumberFormat="0" applyFill="0" applyBorder="0" applyAlignment="0" applyProtection="0"/>
    <xf numFmtId="0" fontId="13" fillId="0" borderId="17" applyNumberFormat="0" applyFill="0" applyBorder="0" applyAlignment="0" applyProtection="0"/>
    <xf numFmtId="37" fontId="14" fillId="27" borderId="0" applyNumberFormat="0" applyBorder="0" applyAlignment="0" applyProtection="0"/>
    <xf numFmtId="37" fontId="11" fillId="27" borderId="0" applyNumberFormat="0" applyBorder="0" applyAlignment="0" applyProtection="0"/>
    <xf numFmtId="37" fontId="11" fillId="27" borderId="0" applyNumberFormat="0" applyBorder="0" applyAlignment="0" applyProtection="0"/>
    <xf numFmtId="37" fontId="11" fillId="0" borderId="0"/>
    <xf numFmtId="37" fontId="11" fillId="0" borderId="0"/>
    <xf numFmtId="37" fontId="11" fillId="0" borderId="0"/>
    <xf numFmtId="37" fontId="11" fillId="0" borderId="0"/>
    <xf numFmtId="3" fontId="29" fillId="0" borderId="7" applyProtection="0"/>
    <xf numFmtId="0" fontId="47" fillId="0" borderId="0" applyNumberFormat="0" applyFill="0" applyBorder="0" applyAlignment="0" applyProtection="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43" fontId="10" fillId="0" borderId="0" applyFont="0" applyFill="0" applyBorder="0" applyAlignment="0" applyProtection="0"/>
    <xf numFmtId="0" fontId="10" fillId="0" borderId="0"/>
    <xf numFmtId="0" fontId="34" fillId="52" borderId="0" applyNumberFormat="0" applyBorder="0" applyAlignment="0" applyProtection="0"/>
    <xf numFmtId="0" fontId="34" fillId="53" borderId="0" applyNumberFormat="0" applyBorder="0" applyAlignment="0" applyProtection="0"/>
    <xf numFmtId="0" fontId="35" fillId="54" borderId="0" applyNumberFormat="0" applyBorder="0" applyAlignment="0" applyProtection="0"/>
    <xf numFmtId="0" fontId="34" fillId="55" borderId="0" applyNumberFormat="0" applyBorder="0" applyAlignment="0" applyProtection="0"/>
    <xf numFmtId="0" fontId="34" fillId="56" borderId="0" applyNumberFormat="0" applyBorder="0" applyAlignment="0" applyProtection="0"/>
    <xf numFmtId="0" fontId="35" fillId="57" borderId="0" applyNumberFormat="0" applyBorder="0" applyAlignment="0" applyProtection="0"/>
    <xf numFmtId="0" fontId="34" fillId="58" borderId="0" applyNumberFormat="0" applyBorder="0" applyAlignment="0" applyProtection="0"/>
    <xf numFmtId="0" fontId="34" fillId="59" borderId="0" applyNumberFormat="0" applyBorder="0" applyAlignment="0" applyProtection="0"/>
    <xf numFmtId="0" fontId="35" fillId="60" borderId="0" applyNumberFormat="0" applyBorder="0" applyAlignment="0" applyProtection="0"/>
    <xf numFmtId="0" fontId="34" fillId="59" borderId="0" applyNumberFormat="0" applyBorder="0" applyAlignment="0" applyProtection="0"/>
    <xf numFmtId="0" fontId="34" fillId="60" borderId="0" applyNumberFormat="0" applyBorder="0" applyAlignment="0" applyProtection="0"/>
    <xf numFmtId="0" fontId="35" fillId="60" borderId="0" applyNumberFormat="0" applyBorder="0" applyAlignment="0" applyProtection="0"/>
    <xf numFmtId="0" fontId="34" fillId="52" borderId="0" applyNumberFormat="0" applyBorder="0" applyAlignment="0" applyProtection="0"/>
    <xf numFmtId="0" fontId="34" fillId="53" borderId="0" applyNumberFormat="0" applyBorder="0" applyAlignment="0" applyProtection="0"/>
    <xf numFmtId="0" fontId="35" fillId="53" borderId="0" applyNumberFormat="0" applyBorder="0" applyAlignment="0" applyProtection="0"/>
    <xf numFmtId="0" fontId="34" fillId="61" borderId="0" applyNumberFormat="0" applyBorder="0" applyAlignment="0" applyProtection="0"/>
    <xf numFmtId="0" fontId="34" fillId="56" borderId="0" applyNumberFormat="0" applyBorder="0" applyAlignment="0" applyProtection="0"/>
    <xf numFmtId="0" fontId="35" fillId="62" borderId="0" applyNumberFormat="0" applyBorder="0" applyAlignment="0" applyProtection="0"/>
    <xf numFmtId="0" fontId="96" fillId="63" borderId="0" applyNumberFormat="0" applyBorder="0" applyAlignment="0" applyProtection="0"/>
    <xf numFmtId="0" fontId="96" fillId="64" borderId="0" applyNumberFormat="0" applyBorder="0" applyAlignment="0" applyProtection="0"/>
    <xf numFmtId="0" fontId="96" fillId="65" borderId="0" applyNumberFormat="0" applyBorder="0" applyAlignment="0" applyProtection="0"/>
    <xf numFmtId="0" fontId="10" fillId="66" borderId="8" applyNumberFormat="0">
      <protection locked="0"/>
    </xf>
    <xf numFmtId="0" fontId="97" fillId="0" borderId="0" applyNumberForma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1" fontId="10" fillId="0" borderId="0" applyFont="0" applyFill="0" applyBorder="0" applyAlignment="0" applyProtection="0">
      <alignment horizontal="center"/>
    </xf>
    <xf numFmtId="0" fontId="9" fillId="0" borderId="0"/>
    <xf numFmtId="0" fontId="10" fillId="0" borderId="0"/>
    <xf numFmtId="0" fontId="10" fillId="0" borderId="0"/>
    <xf numFmtId="0" fontId="10" fillId="0" borderId="0"/>
    <xf numFmtId="0" fontId="60" fillId="0" borderId="0"/>
    <xf numFmtId="0" fontId="60" fillId="0" borderId="0"/>
    <xf numFmtId="0" fontId="60" fillId="0" borderId="0"/>
    <xf numFmtId="0" fontId="10" fillId="26" borderId="10" applyNumberFormat="0" applyFont="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 fontId="57" fillId="37" borderId="0" applyNumberFormat="0" applyProtection="0">
      <alignment horizontal="left" vertical="center" indent="1"/>
    </xf>
    <xf numFmtId="4" fontId="60" fillId="0" borderId="0" applyNumberFormat="0" applyProtection="0">
      <alignment horizontal="left" vertical="center" indent="1"/>
    </xf>
    <xf numFmtId="4" fontId="55" fillId="0" borderId="0" applyNumberFormat="0" applyProtection="0">
      <alignment horizontal="left" vertical="center" indent="1"/>
    </xf>
    <xf numFmtId="0" fontId="60" fillId="0" borderId="8" applyNumberFormat="0" applyProtection="0">
      <alignment horizontal="left" vertical="center" indent="2"/>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60" fillId="0" borderId="8" applyNumberFormat="0" applyProtection="0">
      <alignment horizontal="left" vertical="center" indent="2"/>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60" fillId="0" borderId="8" applyNumberFormat="0" applyProtection="0">
      <alignment horizontal="left" vertical="center" indent="2"/>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60" fillId="0" borderId="8" applyNumberFormat="0" applyProtection="0">
      <alignment horizontal="left" vertical="center" indent="2"/>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0" fillId="0" borderId="0"/>
    <xf numFmtId="43" fontId="100" fillId="0" borderId="0" applyFont="0" applyFill="0" applyBorder="0" applyAlignment="0" applyProtection="0"/>
    <xf numFmtId="0" fontId="101" fillId="0" borderId="90" applyNumberFormat="0" applyFill="0" applyAlignment="0" applyProtection="0"/>
    <xf numFmtId="0" fontId="102" fillId="0" borderId="13" applyNumberFormat="0" applyFill="0" applyAlignment="0" applyProtection="0"/>
    <xf numFmtId="0" fontId="100" fillId="26" borderId="10" applyNumberFormat="0" applyFont="0" applyAlignment="0" applyProtection="0"/>
    <xf numFmtId="9" fontId="100" fillId="0" borderId="0" applyFont="0" applyFill="0" applyBorder="0" applyAlignment="0" applyProtection="0"/>
    <xf numFmtId="0" fontId="96" fillId="0" borderId="91" applyNumberFormat="0" applyFill="0" applyAlignment="0" applyProtection="0"/>
    <xf numFmtId="0" fontId="9" fillId="0" borderId="0"/>
    <xf numFmtId="177" fontId="104" fillId="0" borderId="0"/>
    <xf numFmtId="4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1" fontId="10" fillId="0" borderId="0" applyFont="0" applyFill="0" applyBorder="0" applyAlignment="0" applyProtection="0">
      <alignment horizontal="center"/>
    </xf>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 fontId="105" fillId="27" borderId="92" applyNumberFormat="0" applyProtection="0">
      <alignment vertical="center"/>
    </xf>
    <xf numFmtId="4" fontId="106" fillId="27" borderId="92" applyNumberFormat="0" applyProtection="0">
      <alignment vertical="center"/>
    </xf>
    <xf numFmtId="4" fontId="107" fillId="27" borderId="92" applyNumberFormat="0" applyProtection="0">
      <alignment horizontal="left" vertical="center" indent="1"/>
    </xf>
    <xf numFmtId="4" fontId="108" fillId="37" borderId="92" applyNumberFormat="0" applyProtection="0">
      <alignment horizontal="left" vertical="center" indent="1"/>
    </xf>
    <xf numFmtId="4" fontId="65" fillId="45" borderId="92" applyNumberFormat="0" applyProtection="0">
      <alignment vertical="center"/>
    </xf>
    <xf numFmtId="4" fontId="15" fillId="67" borderId="92" applyNumberFormat="0" applyProtection="0">
      <alignment vertical="center"/>
    </xf>
    <xf numFmtId="4" fontId="65" fillId="30" borderId="92" applyNumberFormat="0" applyProtection="0">
      <alignment vertical="center"/>
    </xf>
    <xf numFmtId="4" fontId="53" fillId="45" borderId="92" applyNumberFormat="0" applyProtection="0">
      <alignment vertical="center"/>
    </xf>
    <xf numFmtId="4" fontId="69" fillId="68" borderId="92" applyNumberFormat="0" applyProtection="0">
      <alignment horizontal="left" vertical="center" indent="1"/>
    </xf>
    <xf numFmtId="4" fontId="69" fillId="42" borderId="92" applyNumberFormat="0" applyProtection="0">
      <alignment horizontal="left" vertical="center" indent="1"/>
    </xf>
    <xf numFmtId="4" fontId="109" fillId="37" borderId="92" applyNumberFormat="0" applyProtection="0">
      <alignment horizontal="left" vertical="center" indent="1"/>
    </xf>
    <xf numFmtId="4" fontId="110" fillId="20" borderId="92" applyNumberFormat="0" applyProtection="0">
      <alignment vertical="center"/>
    </xf>
    <xf numFmtId="4" fontId="59" fillId="39" borderId="92" applyNumberFormat="0" applyProtection="0">
      <alignment horizontal="left" vertical="center" indent="1"/>
    </xf>
    <xf numFmtId="4" fontId="111" fillId="42" borderId="92" applyNumberFormat="0" applyProtection="0">
      <alignment horizontal="left" vertical="center" indent="1"/>
    </xf>
    <xf numFmtId="4" fontId="112" fillId="37" borderId="9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4" fontId="113" fillId="39" borderId="92" applyNumberFormat="0" applyProtection="0">
      <alignment vertical="center"/>
    </xf>
    <xf numFmtId="4" fontId="114" fillId="39" borderId="92" applyNumberFormat="0" applyProtection="0">
      <alignment vertical="center"/>
    </xf>
    <xf numFmtId="4" fontId="69" fillId="42" borderId="92" applyNumberFormat="0" applyProtection="0">
      <alignment horizontal="left" vertical="center" indent="1"/>
    </xf>
    <xf numFmtId="4" fontId="115" fillId="39" borderId="92" applyNumberFormat="0" applyProtection="0">
      <alignment vertical="center"/>
    </xf>
    <xf numFmtId="4" fontId="116" fillId="39" borderId="92" applyNumberFormat="0" applyProtection="0">
      <alignment vertical="center"/>
    </xf>
    <xf numFmtId="4" fontId="69" fillId="42" borderId="92" applyNumberFormat="0" applyProtection="0">
      <alignment horizontal="left" vertical="center" indent="1"/>
    </xf>
    <xf numFmtId="0" fontId="23" fillId="41" borderId="12" applyNumberFormat="0" applyProtection="0">
      <alignment horizontal="left" vertical="top" indent="1"/>
    </xf>
    <xf numFmtId="0" fontId="23" fillId="41" borderId="12" applyNumberFormat="0" applyProtection="0">
      <alignment horizontal="left" vertical="top" indent="1"/>
    </xf>
    <xf numFmtId="4" fontId="67" fillId="39" borderId="92" applyNumberFormat="0" applyProtection="0">
      <alignment vertical="center"/>
    </xf>
    <xf numFmtId="4" fontId="68" fillId="39" borderId="92" applyNumberFormat="0" applyProtection="0">
      <alignment vertical="center"/>
    </xf>
    <xf numFmtId="4" fontId="69" fillId="24" borderId="92" applyNumberFormat="0" applyProtection="0">
      <alignment horizontal="left" vertical="center" indent="1"/>
    </xf>
    <xf numFmtId="4" fontId="117" fillId="20" borderId="92" applyNumberFormat="0" applyProtection="0">
      <alignment horizontal="left" indent="1"/>
    </xf>
    <xf numFmtId="4" fontId="103" fillId="39" borderId="92" applyNumberFormat="0" applyProtection="0">
      <alignment vertical="center"/>
    </xf>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9" fillId="0" borderId="0"/>
    <xf numFmtId="0" fontId="9" fillId="0" borderId="0"/>
    <xf numFmtId="4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1" fontId="10" fillId="0" borderId="0" applyFont="0" applyFill="0" applyBorder="0" applyAlignment="0" applyProtection="0">
      <alignment horizontal="center"/>
    </xf>
    <xf numFmtId="0" fontId="10" fillId="0" borderId="0"/>
    <xf numFmtId="0" fontId="10" fillId="0" borderId="0"/>
    <xf numFmtId="0" fontId="10" fillId="0" borderId="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5" fillId="18"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9" borderId="0" applyNumberFormat="0" applyBorder="0" applyAlignment="0" applyProtection="0"/>
    <xf numFmtId="0" fontId="36" fillId="3" borderId="0" applyNumberFormat="0" applyBorder="0" applyAlignment="0" applyProtection="0"/>
    <xf numFmtId="0" fontId="37" fillId="21" borderId="2" applyNumberFormat="0" applyAlignment="0" applyProtection="0"/>
    <xf numFmtId="0" fontId="38" fillId="22" borderId="3" applyNumberFormat="0" applyAlignment="0" applyProtection="0"/>
    <xf numFmtId="43" fontId="100" fillId="0" borderId="0" applyFont="0" applyFill="0" applyBorder="0" applyAlignment="0" applyProtection="0"/>
    <xf numFmtId="0" fontId="39" fillId="0" borderId="0" applyNumberFormat="0" applyFill="0" applyBorder="0" applyAlignment="0" applyProtection="0"/>
    <xf numFmtId="0" fontId="40" fillId="4" borderId="0" applyNumberFormat="0" applyBorder="0" applyAlignment="0" applyProtection="0"/>
    <xf numFmtId="0" fontId="101" fillId="0" borderId="90" applyNumberFormat="0" applyFill="0" applyAlignment="0" applyProtection="0"/>
    <xf numFmtId="0" fontId="102" fillId="0" borderId="13" applyNumberFormat="0" applyFill="0" applyAlignment="0" applyProtection="0"/>
    <xf numFmtId="0" fontId="41" fillId="0" borderId="6" applyNumberFormat="0" applyFill="0" applyAlignment="0" applyProtection="0"/>
    <xf numFmtId="0" fontId="41" fillId="0" borderId="0" applyNumberFormat="0" applyFill="0" applyBorder="0" applyAlignment="0" applyProtection="0"/>
    <xf numFmtId="0" fontId="42" fillId="7" borderId="2" applyNumberFormat="0" applyAlignment="0" applyProtection="0"/>
    <xf numFmtId="0" fontId="43" fillId="0" borderId="9" applyNumberFormat="0" applyFill="0" applyAlignment="0" applyProtection="0"/>
    <xf numFmtId="0" fontId="44" fillId="25" borderId="0" applyNumberFormat="0" applyBorder="0" applyAlignment="0" applyProtection="0"/>
    <xf numFmtId="0" fontId="100" fillId="26" borderId="10" applyNumberFormat="0" applyFont="0" applyAlignment="0" applyProtection="0"/>
    <xf numFmtId="0" fontId="45" fillId="21" borderId="11" applyNumberFormat="0" applyAlignment="0" applyProtection="0"/>
    <xf numFmtId="9" fontId="100" fillId="0" borderId="0" applyFont="0" applyFill="0" applyBorder="0" applyAlignment="0" applyProtection="0"/>
    <xf numFmtId="0" fontId="46" fillId="0" borderId="0" applyNumberFormat="0" applyFill="0" applyBorder="0" applyAlignment="0" applyProtection="0"/>
    <xf numFmtId="0" fontId="96" fillId="0" borderId="91" applyNumberFormat="0" applyFill="0" applyAlignment="0" applyProtection="0"/>
    <xf numFmtId="0" fontId="4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9" fillId="0" borderId="0"/>
    <xf numFmtId="4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3"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170" fontId="10" fillId="0" borderId="0">
      <protection locked="0"/>
    </xf>
    <xf numFmtId="170" fontId="10" fillId="0" borderId="0">
      <protection locked="0"/>
    </xf>
    <xf numFmtId="0" fontId="9" fillId="0" borderId="0"/>
    <xf numFmtId="0" fontId="60" fillId="0" borderId="0"/>
    <xf numFmtId="0" fontId="72" fillId="0" borderId="0"/>
    <xf numFmtId="0" fontId="72" fillId="0" borderId="0"/>
    <xf numFmtId="0" fontId="72" fillId="0" borderId="0"/>
    <xf numFmtId="0" fontId="10" fillId="0" borderId="0"/>
    <xf numFmtId="0" fontId="60" fillId="0" borderId="0"/>
    <xf numFmtId="0" fontId="60" fillId="0" borderId="0"/>
    <xf numFmtId="0" fontId="60" fillId="0" borderId="0"/>
    <xf numFmtId="0" fontId="10" fillId="26" borderId="10" applyNumberFormat="0" applyFont="0" applyAlignment="0" applyProtection="0"/>
    <xf numFmtId="0" fontId="10" fillId="26" borderId="10" applyNumberFormat="0" applyFont="0" applyAlignment="0" applyProtection="0"/>
    <xf numFmtId="9"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 fontId="23" fillId="27" borderId="11" applyNumberFormat="0" applyProtection="0">
      <alignment vertical="center"/>
    </xf>
    <xf numFmtId="9" fontId="100" fillId="0" borderId="0" applyFont="0" applyFill="0" applyBorder="0" applyAlignment="0" applyProtection="0"/>
    <xf numFmtId="4" fontId="52" fillId="27" borderId="12" applyNumberFormat="0" applyProtection="0">
      <alignment vertical="center"/>
    </xf>
    <xf numFmtId="4" fontId="23" fillId="27" borderId="11" applyNumberFormat="0" applyProtection="0">
      <alignment horizontal="left" vertical="center" indent="1"/>
    </xf>
    <xf numFmtId="4" fontId="55" fillId="32" borderId="8" applyNumberFormat="0" applyProtection="0">
      <alignment horizontal="left" vertical="center"/>
    </xf>
    <xf numFmtId="43" fontId="100" fillId="0" borderId="0" applyFont="0" applyFill="0" applyBorder="0" applyAlignment="0" applyProtection="0"/>
    <xf numFmtId="4" fontId="49" fillId="0" borderId="8" applyNumberFormat="0" applyProtection="0">
      <alignment horizontal="left" vertical="center" indent="1"/>
    </xf>
    <xf numFmtId="4" fontId="23" fillId="0" borderId="8" applyNumberFormat="0" applyProtection="0">
      <alignment horizontal="left" vertical="center" indent="1"/>
    </xf>
    <xf numFmtId="4" fontId="57" fillId="37" borderId="0" applyNumberFormat="0" applyProtection="0">
      <alignment horizontal="left" vertical="center" indent="1"/>
    </xf>
    <xf numFmtId="4" fontId="57" fillId="37" borderId="0" applyNumberFormat="0" applyProtection="0">
      <alignment horizontal="left" vertical="center" indent="1"/>
    </xf>
    <xf numFmtId="4" fontId="58" fillId="21" borderId="12" applyNumberFormat="0" applyProtection="0">
      <alignment horizontal="center" vertical="center"/>
    </xf>
    <xf numFmtId="4" fontId="59" fillId="39" borderId="14">
      <alignment horizontal="left" vertical="center" indent="1"/>
    </xf>
    <xf numFmtId="4" fontId="55" fillId="0" borderId="0" applyNumberFormat="0" applyProtection="0">
      <alignment horizontal="left" vertical="center" indent="1"/>
    </xf>
    <xf numFmtId="0" fontId="100" fillId="0" borderId="0"/>
    <xf numFmtId="4" fontId="60" fillId="0" borderId="0" applyNumberFormat="0" applyProtection="0">
      <alignment horizontal="left" vertical="center" indent="1"/>
    </xf>
    <xf numFmtId="4" fontId="55" fillId="0" borderId="0" applyNumberFormat="0" applyProtection="0">
      <alignment horizontal="left" vertical="center" indent="1"/>
    </xf>
    <xf numFmtId="4" fontId="55" fillId="0" borderId="0" applyNumberFormat="0" applyProtection="0">
      <alignment horizontal="left" vertical="center" indent="1"/>
    </xf>
    <xf numFmtId="0" fontId="55" fillId="40" borderId="8" applyNumberFormat="0" applyProtection="0">
      <alignment horizontal="left" vertical="center" indent="2"/>
    </xf>
    <xf numFmtId="0" fontId="55" fillId="40" borderId="8" applyNumberFormat="0" applyProtection="0">
      <alignment horizontal="left" vertical="center" indent="2"/>
    </xf>
    <xf numFmtId="0" fontId="55" fillId="40" borderId="8" applyNumberFormat="0" applyProtection="0">
      <alignment horizontal="left" vertical="center" indent="2"/>
    </xf>
    <xf numFmtId="0" fontId="60" fillId="0" borderId="8" applyNumberFormat="0" applyProtection="0">
      <alignment horizontal="left" vertical="center" indent="2"/>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60" fillId="0" borderId="8" applyNumberFormat="0" applyProtection="0">
      <alignment horizontal="left" vertical="center" indent="2"/>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60" fillId="0" borderId="8" applyNumberFormat="0" applyProtection="0">
      <alignment horizontal="left" vertical="center" indent="2"/>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60" fillId="0" borderId="8" applyNumberFormat="0" applyProtection="0">
      <alignment horizontal="left" vertical="center" indent="2"/>
    </xf>
    <xf numFmtId="0" fontId="60" fillId="0" borderId="8" applyNumberFormat="0" applyProtection="0">
      <alignment horizontal="left" vertical="center" indent="2"/>
    </xf>
    <xf numFmtId="0" fontId="60" fillId="0" borderId="8" applyNumberFormat="0" applyProtection="0">
      <alignment horizontal="left" vertical="center" indent="2"/>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4" fontId="23" fillId="24" borderId="12" applyNumberFormat="0" applyProtection="0">
      <alignment vertical="center"/>
    </xf>
    <xf numFmtId="4" fontId="61" fillId="24" borderId="12" applyNumberFormat="0" applyProtection="0">
      <alignment vertical="center"/>
    </xf>
    <xf numFmtId="4" fontId="64" fillId="0" borderId="0" applyNumberFormat="0" applyProtection="0">
      <alignment horizontal="left" vertical="center" indent="1"/>
    </xf>
    <xf numFmtId="4" fontId="23" fillId="43" borderId="11" applyNumberFormat="0" applyProtection="0">
      <alignment horizontal="right" vertical="center"/>
    </xf>
    <xf numFmtId="4" fontId="61" fillId="44" borderId="12" applyNumberFormat="0" applyProtection="0">
      <alignment horizontal="right" vertical="center"/>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10" fillId="46" borderId="11" applyNumberFormat="0" applyProtection="0">
      <alignment horizontal="left" vertical="center" indent="1"/>
    </xf>
    <xf numFmtId="0" fontId="55" fillId="47" borderId="8" applyNumberFormat="0" applyProtection="0">
      <alignment horizontal="center" vertical="top" wrapText="1"/>
    </xf>
    <xf numFmtId="0" fontId="55" fillId="33" borderId="8" applyNumberFormat="0" applyProtection="0">
      <alignment horizontal="center" vertical="center" wrapText="1"/>
    </xf>
    <xf numFmtId="4" fontId="67" fillId="39" borderId="15">
      <alignment vertical="center"/>
    </xf>
    <xf numFmtId="4" fontId="68" fillId="39" borderId="15">
      <alignment vertical="center"/>
    </xf>
    <xf numFmtId="4" fontId="69" fillId="24" borderId="15">
      <alignment horizontal="left" vertical="center" indent="1"/>
    </xf>
    <xf numFmtId="4" fontId="48" fillId="0" borderId="0" applyNumberFormat="0" applyProtection="0">
      <alignment vertical="center"/>
    </xf>
    <xf numFmtId="4" fontId="70" fillId="0" borderId="12" applyNumberFormat="0" applyProtection="0">
      <alignment horizontal="right" vertical="center"/>
    </xf>
    <xf numFmtId="0" fontId="10" fillId="0" borderId="0"/>
    <xf numFmtId="0" fontId="100" fillId="0" borderId="0"/>
    <xf numFmtId="0" fontId="10" fillId="0" borderId="0"/>
    <xf numFmtId="9" fontId="100" fillId="0" borderId="0" applyFont="0" applyFill="0" applyBorder="0" applyAlignment="0" applyProtection="0"/>
    <xf numFmtId="43" fontId="100" fillId="0" borderId="0" applyFont="0" applyFill="0" applyBorder="0" applyAlignment="0" applyProtection="0"/>
    <xf numFmtId="0" fontId="10" fillId="0" borderId="0"/>
    <xf numFmtId="178" fontId="34" fillId="2" borderId="0" applyNumberFormat="0" applyBorder="0" applyAlignment="0" applyProtection="0"/>
    <xf numFmtId="178" fontId="34" fillId="3" borderId="0" applyNumberFormat="0" applyBorder="0" applyAlignment="0" applyProtection="0"/>
    <xf numFmtId="178" fontId="34" fillId="4" borderId="0" applyNumberFormat="0" applyBorder="0" applyAlignment="0" applyProtection="0"/>
    <xf numFmtId="178" fontId="34" fillId="5" borderId="0" applyNumberFormat="0" applyBorder="0" applyAlignment="0" applyProtection="0"/>
    <xf numFmtId="178" fontId="34" fillId="6" borderId="0" applyNumberFormat="0" applyBorder="0" applyAlignment="0" applyProtection="0"/>
    <xf numFmtId="178" fontId="34" fillId="7" borderId="0" applyNumberFormat="0" applyBorder="0" applyAlignment="0" applyProtection="0"/>
    <xf numFmtId="178" fontId="34" fillId="8" borderId="0" applyNumberFormat="0" applyBorder="0" applyAlignment="0" applyProtection="0"/>
    <xf numFmtId="178" fontId="34" fillId="9" borderId="0" applyNumberFormat="0" applyBorder="0" applyAlignment="0" applyProtection="0"/>
    <xf numFmtId="178" fontId="34" fillId="10" borderId="0" applyNumberFormat="0" applyBorder="0" applyAlignment="0" applyProtection="0"/>
    <xf numFmtId="178" fontId="34" fillId="5" borderId="0" applyNumberFormat="0" applyBorder="0" applyAlignment="0" applyProtection="0"/>
    <xf numFmtId="178" fontId="34" fillId="8" borderId="0" applyNumberFormat="0" applyBorder="0" applyAlignment="0" applyProtection="0"/>
    <xf numFmtId="178" fontId="34" fillId="11" borderId="0" applyNumberFormat="0" applyBorder="0" applyAlignment="0" applyProtection="0"/>
    <xf numFmtId="178" fontId="35" fillId="12" borderId="0" applyNumberFormat="0" applyBorder="0" applyAlignment="0" applyProtection="0"/>
    <xf numFmtId="178" fontId="35" fillId="9" borderId="0" applyNumberFormat="0" applyBorder="0" applyAlignment="0" applyProtection="0"/>
    <xf numFmtId="178" fontId="35" fillId="10" borderId="0" applyNumberFormat="0" applyBorder="0" applyAlignment="0" applyProtection="0"/>
    <xf numFmtId="178" fontId="35" fillId="13" borderId="0" applyNumberFormat="0" applyBorder="0" applyAlignment="0" applyProtection="0"/>
    <xf numFmtId="178" fontId="35" fillId="14" borderId="0" applyNumberFormat="0" applyBorder="0" applyAlignment="0" applyProtection="0"/>
    <xf numFmtId="178" fontId="35" fillId="15" borderId="0" applyNumberFormat="0" applyBorder="0" applyAlignment="0" applyProtection="0"/>
    <xf numFmtId="178" fontId="35" fillId="16" borderId="0" applyNumberFormat="0" applyBorder="0" applyAlignment="0" applyProtection="0"/>
    <xf numFmtId="178" fontId="35" fillId="17" borderId="0" applyNumberFormat="0" applyBorder="0" applyAlignment="0" applyProtection="0"/>
    <xf numFmtId="178" fontId="35" fillId="18" borderId="0" applyNumberFormat="0" applyBorder="0" applyAlignment="0" applyProtection="0"/>
    <xf numFmtId="178" fontId="35" fillId="13" borderId="0" applyNumberFormat="0" applyBorder="0" applyAlignment="0" applyProtection="0"/>
    <xf numFmtId="178" fontId="35" fillId="14" borderId="0" applyNumberFormat="0" applyBorder="0" applyAlignment="0" applyProtection="0"/>
    <xf numFmtId="178" fontId="35" fillId="19" borderId="0" applyNumberFormat="0" applyBorder="0" applyAlignment="0" applyProtection="0"/>
    <xf numFmtId="169" fontId="22" fillId="20" borderId="1">
      <alignment horizontal="center" vertical="center"/>
    </xf>
    <xf numFmtId="178" fontId="36" fillId="3" borderId="0" applyNumberFormat="0" applyBorder="0" applyAlignment="0" applyProtection="0"/>
    <xf numFmtId="178" fontId="37" fillId="21" borderId="2" applyNumberFormat="0" applyAlignment="0" applyProtection="0"/>
    <xf numFmtId="178" fontId="38" fillId="22" borderId="3"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39" fillId="0" borderId="0" applyNumberFormat="0" applyFill="0" applyBorder="0" applyAlignment="0" applyProtection="0"/>
    <xf numFmtId="178" fontId="40" fillId="4" borderId="0" applyNumberFormat="0" applyBorder="0" applyAlignment="0" applyProtection="0"/>
    <xf numFmtId="178" fontId="24" fillId="0" borderId="0" applyNumberFormat="0" applyFill="0" applyBorder="0" applyAlignment="0" applyProtection="0"/>
    <xf numFmtId="178" fontId="12" fillId="0" borderId="4" applyNumberFormat="0" applyAlignment="0" applyProtection="0">
      <alignment horizontal="left" vertical="center"/>
    </xf>
    <xf numFmtId="178" fontId="12" fillId="0" borderId="5">
      <alignment horizontal="left" vertical="center"/>
    </xf>
    <xf numFmtId="178" fontId="25" fillId="0" borderId="0" applyNumberFormat="0" applyFont="0" applyFill="0" applyBorder="0" applyProtection="0"/>
    <xf numFmtId="178" fontId="25" fillId="0" borderId="0" applyNumberFormat="0" applyFont="0" applyFill="0" applyBorder="0" applyProtection="0"/>
    <xf numFmtId="178" fontId="25" fillId="0" borderId="0" applyNumberFormat="0" applyFont="0" applyFill="0" applyBorder="0" applyProtection="0"/>
    <xf numFmtId="178" fontId="12" fillId="0" borderId="0" applyNumberFormat="0" applyFont="0" applyFill="0" applyBorder="0" applyProtection="0"/>
    <xf numFmtId="178" fontId="12" fillId="0" borderId="0" applyNumberFormat="0" applyFont="0" applyFill="0" applyBorder="0" applyProtection="0"/>
    <xf numFmtId="178" fontId="12" fillId="0" borderId="0" applyNumberFormat="0" applyFont="0" applyFill="0" applyBorder="0" applyProtection="0"/>
    <xf numFmtId="178" fontId="41" fillId="0" borderId="6" applyNumberFormat="0" applyFill="0" applyAlignment="0" applyProtection="0"/>
    <xf numFmtId="178" fontId="41" fillId="0" borderId="0" applyNumberFormat="0" applyFill="0" applyBorder="0" applyAlignment="0" applyProtection="0"/>
    <xf numFmtId="178" fontId="26" fillId="0" borderId="7" applyNumberFormat="0" applyFill="0" applyAlignment="0" applyProtection="0"/>
    <xf numFmtId="0" fontId="118" fillId="0" borderId="0" applyNumberFormat="0" applyFill="0" applyBorder="0" applyAlignment="0" applyProtection="0">
      <alignment vertical="top"/>
      <protection locked="0"/>
    </xf>
    <xf numFmtId="178" fontId="42" fillId="7" borderId="2" applyNumberFormat="0" applyAlignment="0" applyProtection="0"/>
    <xf numFmtId="178" fontId="42" fillId="7" borderId="2" applyNumberFormat="0" applyAlignment="0" applyProtection="0"/>
    <xf numFmtId="178" fontId="42" fillId="7" borderId="2" applyNumberFormat="0" applyAlignment="0" applyProtection="0"/>
    <xf numFmtId="178" fontId="42" fillId="7" borderId="2" applyNumberFormat="0" applyAlignment="0" applyProtection="0"/>
    <xf numFmtId="178" fontId="42" fillId="7" borderId="2" applyNumberFormat="0" applyAlignment="0" applyProtection="0"/>
    <xf numFmtId="178" fontId="43" fillId="0" borderId="9" applyNumberFormat="0" applyFill="0" applyAlignment="0" applyProtection="0"/>
    <xf numFmtId="178" fontId="44" fillId="25" borderId="0" applyNumberFormat="0" applyBorder="0" applyAlignment="0" applyProtection="0"/>
    <xf numFmtId="37" fontId="27" fillId="0" borderId="0"/>
    <xf numFmtId="172" fontId="1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8" fontId="10" fillId="0" borderId="0"/>
    <xf numFmtId="178" fontId="60" fillId="0" borderId="0"/>
    <xf numFmtId="178" fontId="6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8" fontId="10" fillId="0" borderId="0"/>
    <xf numFmtId="0" fontId="10" fillId="0" borderId="0"/>
    <xf numFmtId="178" fontId="10" fillId="0" borderId="0"/>
    <xf numFmtId="0" fontId="10" fillId="0" borderId="0"/>
    <xf numFmtId="178" fontId="10" fillId="0" borderId="0"/>
    <xf numFmtId="0" fontId="10" fillId="0" borderId="0"/>
    <xf numFmtId="178" fontId="10" fillId="0" borderId="0"/>
    <xf numFmtId="0" fontId="10" fillId="0" borderId="0"/>
    <xf numFmtId="178" fontId="10" fillId="0" borderId="0"/>
    <xf numFmtId="178" fontId="72" fillId="0" borderId="0"/>
    <xf numFmtId="178" fontId="10" fillId="0" borderId="0"/>
    <xf numFmtId="0" fontId="10" fillId="0" borderId="0"/>
    <xf numFmtId="0" fontId="10" fillId="0" borderId="0"/>
    <xf numFmtId="0" fontId="10" fillId="0" borderId="0"/>
    <xf numFmtId="0" fontId="10" fillId="0" borderId="0"/>
    <xf numFmtId="0" fontId="10" fillId="0" borderId="0"/>
    <xf numFmtId="0" fontId="119" fillId="0" borderId="0"/>
    <xf numFmtId="0" fontId="119" fillId="0" borderId="0"/>
    <xf numFmtId="0" fontId="119" fillId="0" borderId="0"/>
    <xf numFmtId="0" fontId="119" fillId="0" borderId="0"/>
    <xf numFmtId="0" fontId="119" fillId="0" borderId="0"/>
    <xf numFmtId="178" fontId="72" fillId="0" borderId="0"/>
    <xf numFmtId="0" fontId="119" fillId="0" borderId="0"/>
    <xf numFmtId="0" fontId="119" fillId="0" borderId="0"/>
    <xf numFmtId="0" fontId="119" fillId="0" borderId="0"/>
    <xf numFmtId="0" fontId="119" fillId="0" borderId="0"/>
    <xf numFmtId="0" fontId="119" fillId="0" borderId="0"/>
    <xf numFmtId="0" fontId="119" fillId="0" borderId="0"/>
    <xf numFmtId="178" fontId="72" fillId="0" borderId="0"/>
    <xf numFmtId="178" fontId="10" fillId="0" borderId="0"/>
    <xf numFmtId="178" fontId="10" fillId="0" borderId="0"/>
    <xf numFmtId="178" fontId="10" fillId="0" borderId="0"/>
    <xf numFmtId="0" fontId="10" fillId="0" borderId="0"/>
    <xf numFmtId="178" fontId="10" fillId="26" borderId="10" applyNumberFormat="0" applyFont="0" applyAlignment="0" applyProtection="0"/>
    <xf numFmtId="178" fontId="45" fillId="21" borderId="11"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8" fontId="49" fillId="27" borderId="12" applyNumberFormat="0" applyProtection="0">
      <alignment horizontal="left" vertical="top" indent="1"/>
    </xf>
    <xf numFmtId="4" fontId="57" fillId="37" borderId="0" applyNumberFormat="0" applyProtection="0">
      <alignment horizontal="left" vertical="center" indent="1"/>
    </xf>
    <xf numFmtId="178" fontId="55" fillId="40" borderId="8" applyNumberFormat="0" applyProtection="0">
      <alignment horizontal="left" vertical="center" indent="2"/>
    </xf>
    <xf numFmtId="178" fontId="55" fillId="40" borderId="8" applyNumberFormat="0" applyProtection="0">
      <alignment horizontal="left" vertical="center" indent="2"/>
    </xf>
    <xf numFmtId="178" fontId="55" fillId="40" borderId="8" applyNumberFormat="0" applyProtection="0">
      <alignment horizontal="left" vertical="center" indent="2"/>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23" fillId="24" borderId="12" applyNumberFormat="0" applyProtection="0">
      <alignment horizontal="left" vertical="top" indent="1"/>
    </xf>
    <xf numFmtId="178" fontId="23" fillId="24" borderId="12" applyNumberFormat="0" applyProtection="0">
      <alignment horizontal="left" vertical="top" indent="1"/>
    </xf>
    <xf numFmtId="178" fontId="10" fillId="46" borderId="11" applyNumberFormat="0" applyProtection="0">
      <alignment horizontal="left" vertical="center" indent="1"/>
    </xf>
    <xf numFmtId="178" fontId="10" fillId="46" borderId="11" applyNumberFormat="0" applyProtection="0">
      <alignment horizontal="left" vertical="center" indent="1"/>
    </xf>
    <xf numFmtId="178" fontId="10" fillId="46" borderId="11" applyNumberFormat="0" applyProtection="0">
      <alignment horizontal="left" vertical="center" indent="1"/>
    </xf>
    <xf numFmtId="178" fontId="10" fillId="46" borderId="11" applyNumberFormat="0" applyProtection="0">
      <alignment horizontal="left" vertical="center" indent="1"/>
    </xf>
    <xf numFmtId="178" fontId="10" fillId="46" borderId="11" applyNumberFormat="0" applyProtection="0">
      <alignment horizontal="left" vertical="center" indent="1"/>
    </xf>
    <xf numFmtId="178" fontId="55" fillId="47" borderId="8" applyNumberFormat="0" applyProtection="0">
      <alignment horizontal="center" vertical="top" wrapText="1"/>
    </xf>
    <xf numFmtId="4" fontId="70" fillId="0" borderId="12" applyNumberFormat="0" applyProtection="0">
      <alignment horizontal="right" vertical="center"/>
    </xf>
    <xf numFmtId="178" fontId="71" fillId="39" borderId="16">
      <protection locked="0"/>
    </xf>
    <xf numFmtId="178" fontId="71" fillId="48" borderId="0"/>
    <xf numFmtId="178" fontId="51" fillId="0" borderId="0"/>
    <xf numFmtId="178" fontId="28" fillId="0" borderId="0" applyNumberFormat="0" applyFont="0" applyFill="0" applyBorder="0" applyAlignment="0" applyProtection="0"/>
    <xf numFmtId="178" fontId="28" fillId="0" borderId="0" applyNumberFormat="0" applyFont="0" applyFill="0" applyBorder="0" applyAlignment="0" applyProtection="0"/>
    <xf numFmtId="178" fontId="28" fillId="0" borderId="0" applyNumberFormat="0" applyFont="0" applyFill="0" applyBorder="0" applyAlignment="0" applyProtection="0"/>
    <xf numFmtId="178" fontId="46" fillId="0" borderId="0"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178" fontId="47" fillId="0" borderId="0" applyNumberFormat="0" applyFill="0" applyBorder="0" applyAlignment="0" applyProtection="0"/>
    <xf numFmtId="0" fontId="119" fillId="0" borderId="0"/>
    <xf numFmtId="0" fontId="119" fillId="0" borderId="0"/>
    <xf numFmtId="4" fontId="70" fillId="0" borderId="12" applyNumberFormat="0" applyProtection="0">
      <alignment horizontal="right" vertical="center"/>
    </xf>
    <xf numFmtId="0" fontId="10" fillId="0" borderId="0"/>
    <xf numFmtId="0" fontId="10" fillId="0" borderId="0"/>
    <xf numFmtId="0" fontId="10" fillId="0" borderId="0"/>
    <xf numFmtId="0" fontId="10" fillId="0" borderId="0"/>
    <xf numFmtId="0" fontId="10" fillId="0" borderId="0"/>
    <xf numFmtId="0" fontId="119" fillId="0" borderId="0"/>
    <xf numFmtId="0" fontId="119" fillId="0" borderId="0"/>
    <xf numFmtId="0" fontId="119" fillId="0" borderId="0"/>
    <xf numFmtId="0" fontId="9" fillId="0" borderId="0"/>
    <xf numFmtId="0" fontId="100"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5" fillId="18"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9" borderId="0" applyNumberFormat="0" applyBorder="0" applyAlignment="0" applyProtection="0"/>
    <xf numFmtId="0" fontId="36" fillId="3" borderId="0" applyNumberFormat="0" applyBorder="0" applyAlignment="0" applyProtection="0"/>
    <xf numFmtId="0" fontId="37" fillId="21" borderId="2" applyNumberFormat="0" applyAlignment="0" applyProtection="0"/>
    <xf numFmtId="0" fontId="38" fillId="22" borderId="3" applyNumberFormat="0" applyAlignment="0" applyProtection="0"/>
    <xf numFmtId="43" fontId="100" fillId="0" borderId="0" applyFont="0" applyFill="0" applyBorder="0" applyAlignment="0" applyProtection="0"/>
    <xf numFmtId="0" fontId="39" fillId="0" borderId="0" applyNumberFormat="0" applyFill="0" applyBorder="0" applyAlignment="0" applyProtection="0"/>
    <xf numFmtId="0" fontId="40" fillId="4" borderId="0" applyNumberFormat="0" applyBorder="0" applyAlignment="0" applyProtection="0"/>
    <xf numFmtId="0" fontId="101" fillId="0" borderId="90" applyNumberFormat="0" applyFill="0" applyAlignment="0" applyProtection="0"/>
    <xf numFmtId="0" fontId="41" fillId="0" borderId="6" applyNumberFormat="0" applyFill="0" applyAlignment="0" applyProtection="0"/>
    <xf numFmtId="0" fontId="41" fillId="0" borderId="0" applyNumberFormat="0" applyFill="0" applyBorder="0" applyAlignment="0" applyProtection="0"/>
    <xf numFmtId="0" fontId="42" fillId="7" borderId="2" applyNumberFormat="0" applyAlignment="0" applyProtection="0"/>
    <xf numFmtId="0" fontId="43" fillId="0" borderId="9" applyNumberFormat="0" applyFill="0" applyAlignment="0" applyProtection="0"/>
    <xf numFmtId="0" fontId="44" fillId="25" borderId="0" applyNumberFormat="0" applyBorder="0" applyAlignment="0" applyProtection="0"/>
    <xf numFmtId="0" fontId="100" fillId="26" borderId="10" applyNumberFormat="0" applyFont="0" applyAlignment="0" applyProtection="0"/>
    <xf numFmtId="0" fontId="45" fillId="21" borderId="11" applyNumberFormat="0" applyAlignment="0" applyProtection="0"/>
    <xf numFmtId="9" fontId="100" fillId="0" borderId="0" applyFon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9" fillId="0" borderId="0"/>
    <xf numFmtId="0" fontId="10" fillId="0" borderId="0"/>
    <xf numFmtId="0" fontId="10" fillId="0" borderId="0" applyFont="0" applyFill="0" applyBorder="0" applyAlignment="0" applyProtection="0"/>
    <xf numFmtId="0" fontId="9" fillId="0" borderId="0"/>
    <xf numFmtId="0" fontId="24" fillId="0" borderId="0" applyNumberFormat="0" applyFill="0" applyBorder="0" applyAlignment="0" applyProtection="0"/>
    <xf numFmtId="0" fontId="12" fillId="0" borderId="4" applyNumberFormat="0" applyAlignment="0" applyProtection="0">
      <alignment horizontal="left" vertical="center"/>
    </xf>
    <xf numFmtId="0" fontId="12" fillId="0" borderId="5">
      <alignment horizontal="left" vertical="center"/>
    </xf>
    <xf numFmtId="0" fontId="25"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26" fillId="0" borderId="7" applyNumberFormat="0" applyFill="0" applyAlignment="0" applyProtection="0"/>
    <xf numFmtId="0" fontId="10" fillId="0" borderId="0"/>
    <xf numFmtId="0" fontId="10" fillId="0" borderId="0"/>
    <xf numFmtId="0" fontId="9" fillId="0" borderId="0"/>
    <xf numFmtId="4" fontId="105" fillId="27" borderId="92" applyNumberFormat="0" applyProtection="0">
      <alignment vertical="center"/>
    </xf>
    <xf numFmtId="4" fontId="106" fillId="27" borderId="92" applyNumberFormat="0" applyProtection="0">
      <alignment vertical="center"/>
    </xf>
    <xf numFmtId="4" fontId="107" fillId="27" borderId="92" applyNumberFormat="0" applyProtection="0">
      <alignment horizontal="left" vertical="center" indent="1"/>
    </xf>
    <xf numFmtId="0" fontId="49" fillId="27" borderId="12" applyNumberFormat="0" applyProtection="0">
      <alignment horizontal="left" vertical="top" indent="1"/>
    </xf>
    <xf numFmtId="4" fontId="108" fillId="37" borderId="92" applyNumberFormat="0" applyProtection="0">
      <alignment horizontal="left" vertical="center" indent="1"/>
    </xf>
    <xf numFmtId="4" fontId="69" fillId="68" borderId="92" applyNumberFormat="0" applyProtection="0">
      <alignment horizontal="left" vertical="center" indent="1"/>
    </xf>
    <xf numFmtId="4" fontId="69" fillId="42" borderId="92" applyNumberFormat="0" applyProtection="0">
      <alignment horizontal="left" vertical="center" indent="1"/>
    </xf>
    <xf numFmtId="4" fontId="109" fillId="37" borderId="92" applyNumberFormat="0" applyProtection="0">
      <alignment horizontal="left" vertical="center" indent="1"/>
    </xf>
    <xf numFmtId="4" fontId="110" fillId="20" borderId="92" applyNumberFormat="0" applyProtection="0">
      <alignment vertical="center"/>
    </xf>
    <xf numFmtId="4" fontId="59" fillId="39" borderId="92" applyNumberFormat="0" applyProtection="0">
      <alignment horizontal="left" vertical="center" indent="1"/>
    </xf>
    <xf numFmtId="4" fontId="111" fillId="42" borderId="92" applyNumberFormat="0" applyProtection="0">
      <alignment horizontal="left" vertical="center" indent="1"/>
    </xf>
    <xf numFmtId="4" fontId="112" fillId="37" borderId="9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top"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top"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top"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top" indent="1"/>
    </xf>
    <xf numFmtId="4" fontId="113" fillId="39" borderId="92" applyNumberFormat="0" applyProtection="0">
      <alignment vertical="center"/>
    </xf>
    <xf numFmtId="4" fontId="114" fillId="39" borderId="92" applyNumberFormat="0" applyProtection="0">
      <alignment vertical="center"/>
    </xf>
    <xf numFmtId="4" fontId="69" fillId="42" borderId="92" applyNumberFormat="0" applyProtection="0">
      <alignment horizontal="left" vertical="center" indent="1"/>
    </xf>
    <xf numFmtId="0" fontId="23" fillId="24" borderId="12" applyNumberFormat="0" applyProtection="0">
      <alignment horizontal="left" vertical="top" indent="1"/>
    </xf>
    <xf numFmtId="0" fontId="23" fillId="24" borderId="12" applyNumberFormat="0" applyProtection="0">
      <alignment horizontal="left" vertical="top" indent="1"/>
    </xf>
    <xf numFmtId="4" fontId="115" fillId="39" borderId="92" applyNumberFormat="0" applyProtection="0">
      <alignment vertical="center"/>
    </xf>
    <xf numFmtId="4" fontId="116" fillId="39" borderId="92" applyNumberFormat="0" applyProtection="0">
      <alignment vertical="center"/>
    </xf>
    <xf numFmtId="4" fontId="69" fillId="42" borderId="92" applyNumberFormat="0" applyProtection="0">
      <alignment horizontal="left" vertical="center" indent="1"/>
    </xf>
    <xf numFmtId="0" fontId="23" fillId="41" borderId="12" applyNumberFormat="0" applyProtection="0">
      <alignment horizontal="left" vertical="top" indent="1"/>
    </xf>
    <xf numFmtId="4" fontId="67" fillId="39" borderId="92" applyNumberFormat="0" applyProtection="0">
      <alignment vertical="center"/>
    </xf>
    <xf numFmtId="4" fontId="68" fillId="39" borderId="92" applyNumberFormat="0" applyProtection="0">
      <alignment vertical="center"/>
    </xf>
    <xf numFmtId="4" fontId="69" fillId="24" borderId="92" applyNumberFormat="0" applyProtection="0">
      <alignment horizontal="left" vertical="center" indent="1"/>
    </xf>
    <xf numFmtId="4" fontId="117" fillId="20" borderId="92" applyNumberFormat="0" applyProtection="0">
      <alignment horizontal="left" indent="1"/>
    </xf>
    <xf numFmtId="4" fontId="103" fillId="39" borderId="92" applyNumberFormat="0" applyProtection="0">
      <alignment vertical="center"/>
    </xf>
    <xf numFmtId="0" fontId="28" fillId="0" borderId="0" applyNumberFormat="0" applyFont="0" applyFill="0" applyBorder="0" applyAlignment="0" applyProtection="0"/>
    <xf numFmtId="0" fontId="10" fillId="0" borderId="17" applyNumberFormat="0" applyFill="0" applyBorder="0" applyAlignment="0" applyProtection="0"/>
    <xf numFmtId="0" fontId="9" fillId="0" borderId="0"/>
    <xf numFmtId="0" fontId="9" fillId="0" borderId="0"/>
    <xf numFmtId="0" fontId="10" fillId="0" borderId="0"/>
    <xf numFmtId="0" fontId="10" fillId="37" borderId="12" applyNumberFormat="0" applyProtection="0">
      <alignment horizontal="left" vertical="top" indent="1"/>
    </xf>
    <xf numFmtId="0" fontId="10" fillId="41" borderId="12" applyNumberFormat="0" applyProtection="0">
      <alignment horizontal="left" vertical="top" indent="1"/>
    </xf>
    <xf numFmtId="0" fontId="10" fillId="20" borderId="12" applyNumberFormat="0" applyProtection="0">
      <alignment horizontal="left" vertical="top" indent="1"/>
    </xf>
    <xf numFmtId="0" fontId="10" fillId="42" borderId="12" applyNumberFormat="0" applyProtection="0">
      <alignment horizontal="left" vertical="top" indent="1"/>
    </xf>
    <xf numFmtId="0" fontId="9" fillId="0" borderId="0"/>
    <xf numFmtId="0" fontId="10" fillId="0" borderId="0"/>
    <xf numFmtId="0" fontId="34" fillId="7" borderId="0" applyNumberFormat="0" applyBorder="0" applyAlignment="0" applyProtection="0"/>
    <xf numFmtId="0" fontId="34" fillId="7" borderId="0" applyNumberFormat="0" applyBorder="0" applyAlignment="0" applyProtection="0"/>
    <xf numFmtId="0" fontId="34" fillId="2"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3"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4"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5"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7"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26"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8"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4" fillId="10"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5"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21"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4" fillId="11"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4" fillId="25"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2"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10"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13"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15"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6"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69" borderId="0" applyNumberFormat="0" applyBorder="0" applyAlignment="0" applyProtection="0"/>
    <xf numFmtId="0" fontId="35" fillId="69" borderId="0" applyNumberFormat="0" applyBorder="0" applyAlignment="0" applyProtection="0"/>
    <xf numFmtId="0" fontId="35" fillId="13" borderId="0" applyNumberFormat="0" applyBorder="0" applyAlignment="0" applyProtection="0"/>
    <xf numFmtId="0" fontId="35" fillId="69" borderId="0" applyNumberFormat="0" applyBorder="0" applyAlignment="0" applyProtection="0"/>
    <xf numFmtId="0" fontId="35" fillId="69" borderId="0" applyNumberFormat="0" applyBorder="0" applyAlignment="0" applyProtection="0"/>
    <xf numFmtId="0" fontId="35" fillId="69" borderId="0" applyNumberFormat="0" applyBorder="0" applyAlignment="0" applyProtection="0"/>
    <xf numFmtId="0" fontId="37" fillId="66" borderId="2" applyNumberFormat="0" applyAlignment="0" applyProtection="0"/>
    <xf numFmtId="0" fontId="37" fillId="66" borderId="2" applyNumberFormat="0" applyAlignment="0" applyProtection="0"/>
    <xf numFmtId="0" fontId="37" fillId="21" borderId="2" applyNumberFormat="0" applyAlignment="0" applyProtection="0"/>
    <xf numFmtId="0" fontId="37" fillId="66" borderId="2" applyNumberFormat="0" applyAlignment="0" applyProtection="0"/>
    <xf numFmtId="0" fontId="37" fillId="66" borderId="2" applyNumberFormat="0" applyAlignment="0" applyProtection="0"/>
    <xf numFmtId="0" fontId="37" fillId="66" borderId="2" applyNumberFormat="0" applyAlignment="0" applyProtection="0"/>
    <xf numFmtId="43" fontId="10"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10" fillId="0" borderId="0" applyFont="0" applyFill="0" applyBorder="0" applyAlignment="0" applyProtection="0"/>
    <xf numFmtId="43" fontId="34" fillId="0" borderId="0" applyFont="0" applyFill="0" applyBorder="0" applyAlignment="0" applyProtection="0"/>
    <xf numFmtId="43" fontId="9" fillId="0" borderId="0" applyFont="0" applyFill="0" applyBorder="0" applyAlignment="0" applyProtection="0"/>
    <xf numFmtId="43" fontId="3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0" fontId="121" fillId="0" borderId="93" applyNumberFormat="0" applyFill="0" applyAlignment="0" applyProtection="0"/>
    <xf numFmtId="0" fontId="121" fillId="0" borderId="93" applyNumberFormat="0" applyFill="0" applyAlignment="0" applyProtection="0"/>
    <xf numFmtId="0" fontId="101" fillId="0" borderId="90" applyNumberFormat="0" applyFill="0" applyAlignment="0" applyProtection="0"/>
    <xf numFmtId="0" fontId="121" fillId="0" borderId="93" applyNumberFormat="0" applyFill="0" applyAlignment="0" applyProtection="0"/>
    <xf numFmtId="0" fontId="121" fillId="0" borderId="93" applyNumberFormat="0" applyFill="0" applyAlignment="0" applyProtection="0"/>
    <xf numFmtId="0" fontId="121" fillId="0" borderId="93" applyNumberFormat="0" applyFill="0" applyAlignment="0" applyProtection="0"/>
    <xf numFmtId="0" fontId="25" fillId="0" borderId="0" applyNumberFormat="0" applyFont="0" applyFill="0" applyBorder="0" applyProtection="0"/>
    <xf numFmtId="0" fontId="25" fillId="0" borderId="0" applyNumberFormat="0" applyFont="0" applyFill="0" applyBorder="0" applyProtection="0"/>
    <xf numFmtId="0" fontId="25" fillId="0" borderId="0" applyNumberFormat="0" applyFont="0" applyFill="0" applyBorder="0" applyProtection="0"/>
    <xf numFmtId="0" fontId="25" fillId="0" borderId="0" applyNumberFormat="0" applyFont="0" applyFill="0" applyBorder="0" applyProtection="0"/>
    <xf numFmtId="0" fontId="25" fillId="0" borderId="0" applyNumberFormat="0" applyFont="0" applyFill="0" applyBorder="0" applyProtection="0"/>
    <xf numFmtId="0" fontId="25" fillId="0" borderId="0" applyNumberFormat="0" applyFont="0" applyFill="0" applyBorder="0" applyProtection="0"/>
    <xf numFmtId="0" fontId="12" fillId="0" borderId="0" applyNumberFormat="0" applyFont="0" applyFill="0" applyBorder="0" applyProtection="0"/>
    <xf numFmtId="0" fontId="122" fillId="0" borderId="13" applyNumberFormat="0" applyFill="0" applyAlignment="0" applyProtection="0"/>
    <xf numFmtId="0" fontId="122" fillId="0" borderId="13" applyNumberFormat="0" applyFill="0" applyAlignment="0" applyProtection="0"/>
    <xf numFmtId="0" fontId="102" fillId="0" borderId="13" applyNumberFormat="0" applyFill="0" applyAlignment="0" applyProtection="0"/>
    <xf numFmtId="0" fontId="122" fillId="0" borderId="13" applyNumberFormat="0" applyFill="0" applyAlignment="0" applyProtection="0"/>
    <xf numFmtId="0" fontId="122" fillId="0" borderId="13" applyNumberFormat="0" applyFill="0" applyAlignment="0" applyProtection="0"/>
    <xf numFmtId="0" fontId="122" fillId="0" borderId="13" applyNumberFormat="0" applyFill="0" applyAlignment="0" applyProtection="0"/>
    <xf numFmtId="0" fontId="12"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12" fillId="0" borderId="0" applyNumberFormat="0" applyFont="0" applyFill="0" applyBorder="0" applyProtection="0"/>
    <xf numFmtId="0" fontId="120" fillId="0" borderId="94" applyNumberFormat="0" applyFill="0" applyAlignment="0" applyProtection="0"/>
    <xf numFmtId="0" fontId="120" fillId="0" borderId="94" applyNumberFormat="0" applyFill="0" applyAlignment="0" applyProtection="0"/>
    <xf numFmtId="0" fontId="41" fillId="0" borderId="6" applyNumberFormat="0" applyFill="0" applyAlignment="0" applyProtection="0"/>
    <xf numFmtId="0" fontId="120" fillId="0" borderId="94" applyNumberFormat="0" applyFill="0" applyAlignment="0" applyProtection="0"/>
    <xf numFmtId="0" fontId="120" fillId="0" borderId="94" applyNumberFormat="0" applyFill="0" applyAlignment="0" applyProtection="0"/>
    <xf numFmtId="0" fontId="120" fillId="0" borderId="94" applyNumberFormat="0" applyFill="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41" fillId="0" borderId="0" applyNumberForma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170" fontId="10" fillId="0" borderId="0">
      <protection locked="0"/>
    </xf>
    <xf numFmtId="0" fontId="42" fillId="25" borderId="2" applyNumberFormat="0" applyAlignment="0" applyProtection="0"/>
    <xf numFmtId="0" fontId="42" fillId="25" borderId="2" applyNumberFormat="0" applyAlignment="0" applyProtection="0"/>
    <xf numFmtId="0" fontId="42" fillId="7" borderId="2" applyNumberFormat="0" applyAlignment="0" applyProtection="0"/>
    <xf numFmtId="0" fontId="42" fillId="25" borderId="2" applyNumberFormat="0" applyAlignment="0" applyProtection="0"/>
    <xf numFmtId="0" fontId="42" fillId="25" borderId="2" applyNumberFormat="0" applyAlignment="0" applyProtection="0"/>
    <xf numFmtId="0" fontId="42" fillId="25" borderId="2" applyNumberFormat="0" applyAlignment="0" applyProtection="0"/>
    <xf numFmtId="0" fontId="42" fillId="7" borderId="2" applyNumberFormat="0" applyAlignment="0" applyProtection="0"/>
    <xf numFmtId="0" fontId="42" fillId="7" borderId="2" applyNumberFormat="0" applyAlignment="0" applyProtection="0"/>
    <xf numFmtId="0" fontId="42" fillId="7" borderId="2" applyNumberFormat="0" applyAlignment="0" applyProtection="0"/>
    <xf numFmtId="0" fontId="42" fillId="7" borderId="2" applyNumberFormat="0" applyAlignment="0" applyProtection="0"/>
    <xf numFmtId="0" fontId="42" fillId="7" borderId="2" applyNumberFormat="0" applyAlignment="0" applyProtection="0"/>
    <xf numFmtId="0" fontId="10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10" fillId="0" borderId="0"/>
    <xf numFmtId="0" fontId="9" fillId="0" borderId="0"/>
    <xf numFmtId="0" fontId="9" fillId="0" borderId="0"/>
    <xf numFmtId="0" fontId="9" fillId="0" borderId="0"/>
    <xf numFmtId="0" fontId="10" fillId="0" borderId="0"/>
    <xf numFmtId="0" fontId="10" fillId="0" borderId="0"/>
    <xf numFmtId="0" fontId="9" fillId="0" borderId="0"/>
    <xf numFmtId="0" fontId="9" fillId="0" borderId="0"/>
    <xf numFmtId="0" fontId="9" fillId="0" borderId="0"/>
    <xf numFmtId="0" fontId="10" fillId="0" borderId="0"/>
    <xf numFmtId="0" fontId="100" fillId="0" borderId="0"/>
    <xf numFmtId="0" fontId="10" fillId="0" borderId="0"/>
    <xf numFmtId="0" fontId="10" fillId="0" borderId="0"/>
    <xf numFmtId="0" fontId="9" fillId="0" borderId="0"/>
    <xf numFmtId="0" fontId="10" fillId="0" borderId="0"/>
    <xf numFmtId="0" fontId="10" fillId="0" borderId="0"/>
    <xf numFmtId="0" fontId="9" fillId="0" borderId="0"/>
    <xf numFmtId="0" fontId="10" fillId="0" borderId="0"/>
    <xf numFmtId="0" fontId="10" fillId="0" borderId="0"/>
    <xf numFmtId="0" fontId="10" fillId="0" borderId="0"/>
    <xf numFmtId="0" fontId="9" fillId="0" borderId="0"/>
    <xf numFmtId="0" fontId="10" fillId="0" borderId="0"/>
    <xf numFmtId="0" fontId="10" fillId="0" borderId="0"/>
    <xf numFmtId="0" fontId="10" fillId="0" borderId="0"/>
    <xf numFmtId="0" fontId="10" fillId="0" borderId="0"/>
    <xf numFmtId="0" fontId="100" fillId="0" borderId="0"/>
    <xf numFmtId="0" fontId="9" fillId="0" borderId="0"/>
    <xf numFmtId="0" fontId="9" fillId="0" borderId="0"/>
    <xf numFmtId="0" fontId="9" fillId="0" borderId="0"/>
    <xf numFmtId="0" fontId="9"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10" fillId="0" borderId="0"/>
    <xf numFmtId="0" fontId="100"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10" fillId="0" borderId="0"/>
    <xf numFmtId="0" fontId="100" fillId="0" borderId="0"/>
    <xf numFmtId="0" fontId="10" fillId="0" borderId="0"/>
    <xf numFmtId="0" fontId="10" fillId="26" borderId="10" applyNumberFormat="0" applyFont="0" applyAlignment="0" applyProtection="0"/>
    <xf numFmtId="0" fontId="10" fillId="26" borderId="10" applyNumberFormat="0" applyFont="0" applyAlignment="0" applyProtection="0"/>
    <xf numFmtId="0" fontId="10" fillId="26" borderId="10" applyNumberFormat="0" applyFont="0" applyAlignment="0" applyProtection="0"/>
    <xf numFmtId="0" fontId="10" fillId="26" borderId="10" applyNumberFormat="0" applyFont="0" applyAlignment="0" applyProtection="0"/>
    <xf numFmtId="0" fontId="45" fillId="66" borderId="11" applyNumberFormat="0" applyAlignment="0" applyProtection="0"/>
    <xf numFmtId="0" fontId="45" fillId="66" borderId="11" applyNumberFormat="0" applyAlignment="0" applyProtection="0"/>
    <xf numFmtId="0" fontId="45" fillId="21" borderId="11" applyNumberFormat="0" applyAlignment="0" applyProtection="0"/>
    <xf numFmtId="0" fontId="45" fillId="66" borderId="11" applyNumberFormat="0" applyAlignment="0" applyProtection="0"/>
    <xf numFmtId="0" fontId="45" fillId="66" borderId="11" applyNumberFormat="0" applyAlignment="0" applyProtection="0"/>
    <xf numFmtId="0" fontId="45" fillId="66" borderId="11" applyNumberFormat="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0" fillId="0" borderId="0" applyFont="0" applyFill="0" applyBorder="0" applyAlignment="0" applyProtection="0"/>
    <xf numFmtId="9" fontId="10" fillId="0" borderId="0" applyFont="0" applyFill="0" applyBorder="0" applyAlignment="0" applyProtection="0"/>
    <xf numFmtId="9" fontId="100" fillId="0" borderId="0" applyFont="0" applyFill="0" applyBorder="0" applyAlignment="0" applyProtection="0"/>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center"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37" borderId="12" applyNumberFormat="0" applyProtection="0">
      <alignment horizontal="left" vertical="top"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center"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41" borderId="12" applyNumberFormat="0" applyProtection="0">
      <alignment horizontal="left" vertical="top"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center"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20" borderId="12" applyNumberFormat="0" applyProtection="0">
      <alignment horizontal="left" vertical="top"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center"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10" fillId="42" borderId="12" applyNumberFormat="0" applyProtection="0">
      <alignment horizontal="left" vertical="top" indent="1"/>
    </xf>
    <xf numFmtId="0" fontId="97" fillId="0" borderId="0" applyNumberFormat="0" applyFill="0" applyBorder="0" applyAlignment="0" applyProtection="0"/>
    <xf numFmtId="0" fontId="97" fillId="0" borderId="0" applyNumberFormat="0" applyFill="0" applyBorder="0" applyAlignment="0" applyProtection="0"/>
    <xf numFmtId="0" fontId="4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96" fillId="0" borderId="95" applyNumberFormat="0" applyFill="0" applyAlignment="0" applyProtection="0"/>
    <xf numFmtId="0" fontId="96" fillId="0" borderId="95" applyNumberFormat="0" applyFill="0" applyAlignment="0" applyProtection="0"/>
    <xf numFmtId="0" fontId="96" fillId="0" borderId="91" applyNumberFormat="0" applyFill="0" applyAlignment="0" applyProtection="0"/>
    <xf numFmtId="0" fontId="96" fillId="0" borderId="95" applyNumberFormat="0" applyFill="0" applyAlignment="0" applyProtection="0"/>
    <xf numFmtId="0" fontId="96" fillId="0" borderId="95" applyNumberFormat="0" applyFill="0" applyAlignment="0" applyProtection="0"/>
    <xf numFmtId="0" fontId="96" fillId="0" borderId="95" applyNumberFormat="0" applyFill="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9" fontId="100" fillId="0" borderId="0" applyFont="0" applyFill="0" applyBorder="0" applyAlignment="0" applyProtection="0"/>
    <xf numFmtId="0" fontId="42" fillId="7" borderId="2" applyNumberFormat="0" applyAlignment="0" applyProtection="0"/>
    <xf numFmtId="43" fontId="100" fillId="0" borderId="0" applyFont="0" applyFill="0" applyBorder="0" applyAlignment="0" applyProtection="0"/>
    <xf numFmtId="0" fontId="10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0" fontId="9" fillId="0" borderId="0"/>
    <xf numFmtId="0" fontId="9" fillId="0" borderId="0"/>
    <xf numFmtId="0" fontId="9" fillId="0" borderId="0"/>
    <xf numFmtId="0" fontId="9" fillId="0" borderId="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9" fontId="10"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0" fillId="0" borderId="0" applyFont="0" applyFill="0" applyBorder="0" applyAlignment="0" applyProtection="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9" fontId="10" fillId="0" borderId="0" applyFont="0" applyFill="0" applyBorder="0" applyAlignment="0" applyProtection="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9" fontId="100" fillId="0" borderId="0" applyFont="0" applyFill="0" applyBorder="0" applyAlignment="0" applyProtection="0"/>
    <xf numFmtId="43" fontId="100" fillId="0" borderId="0" applyFont="0" applyFill="0" applyBorder="0" applyAlignment="0" applyProtection="0"/>
    <xf numFmtId="0" fontId="100" fillId="0" borderId="0"/>
    <xf numFmtId="9" fontId="100" fillId="0" borderId="0" applyFont="0" applyFill="0" applyBorder="0" applyAlignment="0" applyProtection="0"/>
    <xf numFmtId="43" fontId="100" fillId="0" borderId="0" applyFont="0" applyFill="0" applyBorder="0" applyAlignment="0" applyProtection="0"/>
    <xf numFmtId="0" fontId="42" fillId="7" borderId="2" applyNumberFormat="0" applyAlignment="0" applyProtection="0"/>
    <xf numFmtId="0" fontId="100" fillId="0" borderId="0"/>
    <xf numFmtId="0" fontId="42" fillId="7" borderId="2" applyNumberFormat="0" applyAlignment="0" applyProtection="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9" fontId="10"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0" fontId="10" fillId="0" borderId="0"/>
    <xf numFmtId="43" fontId="10" fillId="0" borderId="0" applyFont="0" applyFill="0" applyBorder="0" applyAlignment="0" applyProtection="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4" fillId="2" borderId="0" applyNumberFormat="0" applyBorder="0" applyAlignment="0" applyProtection="0"/>
    <xf numFmtId="0" fontId="34" fillId="3" borderId="0" applyNumberFormat="0" applyBorder="0" applyAlignment="0" applyProtection="0"/>
    <xf numFmtId="0" fontId="34" fillId="4" borderId="0" applyNumberFormat="0" applyBorder="0" applyAlignment="0" applyProtection="0"/>
    <xf numFmtId="0" fontId="34" fillId="5" borderId="0" applyNumberFormat="0" applyBorder="0" applyAlignment="0" applyProtection="0"/>
    <xf numFmtId="0" fontId="34" fillId="6" borderId="0" applyNumberFormat="0" applyBorder="0" applyAlignment="0" applyProtection="0"/>
    <xf numFmtId="0" fontId="34" fillId="7" borderId="0" applyNumberFormat="0" applyBorder="0" applyAlignment="0" applyProtection="0"/>
    <xf numFmtId="0" fontId="34" fillId="8" borderId="0" applyNumberFormat="0" applyBorder="0" applyAlignment="0" applyProtection="0"/>
    <xf numFmtId="0" fontId="34" fillId="9" borderId="0" applyNumberFormat="0" applyBorder="0" applyAlignment="0" applyProtection="0"/>
    <xf numFmtId="0" fontId="34" fillId="10" borderId="0" applyNumberFormat="0" applyBorder="0" applyAlignment="0" applyProtection="0"/>
    <xf numFmtId="0" fontId="34" fillId="5" borderId="0" applyNumberFormat="0" applyBorder="0" applyAlignment="0" applyProtection="0"/>
    <xf numFmtId="0" fontId="34" fillId="8" borderId="0" applyNumberFormat="0" applyBorder="0" applyAlignment="0" applyProtection="0"/>
    <xf numFmtId="0" fontId="34" fillId="11" borderId="0" applyNumberFormat="0" applyBorder="0" applyAlignment="0" applyProtection="0"/>
    <xf numFmtId="0" fontId="35" fillId="12"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5" fillId="18"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5" fillId="19" borderId="0" applyNumberFormat="0" applyBorder="0" applyAlignment="0" applyProtection="0"/>
    <xf numFmtId="0" fontId="36" fillId="3" borderId="0" applyNumberFormat="0" applyBorder="0" applyAlignment="0" applyProtection="0"/>
    <xf numFmtId="0" fontId="37" fillId="21" borderId="2" applyNumberFormat="0" applyAlignment="0" applyProtection="0"/>
    <xf numFmtId="0" fontId="38" fillId="22" borderId="3" applyNumberFormat="0" applyAlignment="0" applyProtection="0"/>
    <xf numFmtId="43" fontId="100" fillId="0" borderId="0" applyFont="0" applyFill="0" applyBorder="0" applyAlignment="0" applyProtection="0"/>
    <xf numFmtId="0" fontId="39" fillId="0" borderId="0" applyNumberFormat="0" applyFill="0" applyBorder="0" applyAlignment="0" applyProtection="0"/>
    <xf numFmtId="0" fontId="40" fillId="4" borderId="0" applyNumberFormat="0" applyBorder="0" applyAlignment="0" applyProtection="0"/>
    <xf numFmtId="0" fontId="101" fillId="0" borderId="90" applyNumberFormat="0" applyFill="0" applyAlignment="0" applyProtection="0"/>
    <xf numFmtId="0" fontId="102" fillId="0" borderId="13" applyNumberFormat="0" applyFill="0" applyAlignment="0" applyProtection="0"/>
    <xf numFmtId="0" fontId="41" fillId="0" borderId="6" applyNumberFormat="0" applyFill="0" applyAlignment="0" applyProtection="0"/>
    <xf numFmtId="0" fontId="41" fillId="0" borderId="0" applyNumberFormat="0" applyFill="0" applyBorder="0" applyAlignment="0" applyProtection="0"/>
    <xf numFmtId="0" fontId="43" fillId="0" borderId="9" applyNumberFormat="0" applyFill="0" applyAlignment="0" applyProtection="0"/>
    <xf numFmtId="0" fontId="44" fillId="25" borderId="0" applyNumberFormat="0" applyBorder="0" applyAlignment="0" applyProtection="0"/>
    <xf numFmtId="0" fontId="100" fillId="26" borderId="10" applyNumberFormat="0" applyFont="0" applyAlignment="0" applyProtection="0"/>
    <xf numFmtId="0" fontId="45" fillId="21" borderId="11" applyNumberFormat="0" applyAlignment="0" applyProtection="0"/>
    <xf numFmtId="0" fontId="46" fillId="0" borderId="0" applyNumberFormat="0" applyFill="0" applyBorder="0" applyAlignment="0" applyProtection="0"/>
    <xf numFmtId="0" fontId="96" fillId="0" borderId="91" applyNumberFormat="0" applyFill="0" applyAlignment="0" applyProtection="0"/>
    <xf numFmtId="0" fontId="4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178" fontId="10" fillId="46" borderId="11" applyNumberFormat="0" applyProtection="0">
      <alignment horizontal="left" vertical="center" indent="1"/>
    </xf>
    <xf numFmtId="4" fontId="23" fillId="43" borderId="11" applyNumberFormat="0" applyProtection="0">
      <alignment horizontal="right" vertical="center"/>
    </xf>
    <xf numFmtId="178" fontId="23" fillId="24" borderId="12" applyNumberFormat="0" applyProtection="0">
      <alignment horizontal="left" vertical="top" indent="1"/>
    </xf>
    <xf numFmtId="4" fontId="61" fillId="24" borderId="12" applyNumberFormat="0" applyProtection="0">
      <alignment vertical="center"/>
    </xf>
    <xf numFmtId="4" fontId="23" fillId="24" borderId="12" applyNumberFormat="0" applyProtection="0">
      <alignment vertical="center"/>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60" fillId="0" borderId="8" applyNumberFormat="0" applyProtection="0">
      <alignment horizontal="left" vertical="center" indent="2"/>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60" fillId="0" borderId="8" applyNumberFormat="0" applyProtection="0">
      <alignment horizontal="left" vertical="center" indent="2"/>
    </xf>
    <xf numFmtId="178" fontId="49" fillId="27" borderId="12" applyNumberFormat="0" applyProtection="0">
      <alignment horizontal="left" vertical="top" indent="1"/>
    </xf>
    <xf numFmtId="178" fontId="10" fillId="0" borderId="0"/>
    <xf numFmtId="178" fontId="35" fillId="13" borderId="0" applyNumberFormat="0" applyBorder="0" applyAlignment="0" applyProtection="0"/>
    <xf numFmtId="178" fontId="35" fillId="9" borderId="0" applyNumberFormat="0" applyBorder="0" applyAlignment="0" applyProtection="0"/>
    <xf numFmtId="178" fontId="34" fillId="2" borderId="0" applyNumberFormat="0" applyBorder="0" applyAlignment="0" applyProtection="0"/>
    <xf numFmtId="178" fontId="72" fillId="0" borderId="0"/>
    <xf numFmtId="178" fontId="10" fillId="0" borderId="0"/>
    <xf numFmtId="178" fontId="60" fillId="0" borderId="8" applyNumberFormat="0" applyProtection="0">
      <alignment horizontal="left" vertical="center" indent="2"/>
    </xf>
    <xf numFmtId="178" fontId="10" fillId="37" borderId="12" applyNumberFormat="0" applyProtection="0">
      <alignment horizontal="left" vertical="top" indent="1"/>
    </xf>
    <xf numFmtId="178" fontId="60" fillId="0" borderId="8" applyNumberFormat="0" applyProtection="0">
      <alignment horizontal="left" vertical="center" indent="2"/>
    </xf>
    <xf numFmtId="178" fontId="60" fillId="0" borderId="8" applyNumberFormat="0" applyProtection="0">
      <alignment horizontal="left" vertical="center" indent="2"/>
    </xf>
    <xf numFmtId="178" fontId="10" fillId="37" borderId="12" applyNumberFormat="0" applyProtection="0">
      <alignment horizontal="left" vertical="top" indent="1"/>
    </xf>
    <xf numFmtId="178" fontId="10" fillId="37" borderId="12" applyNumberFormat="0" applyProtection="0">
      <alignment horizontal="left" vertical="top" indent="1"/>
    </xf>
    <xf numFmtId="178" fontId="55" fillId="40" borderId="8" applyNumberFormat="0" applyProtection="0">
      <alignment horizontal="left" vertical="center" indent="2"/>
    </xf>
    <xf numFmtId="4" fontId="59" fillId="39" borderId="14">
      <alignment horizontal="left" vertical="center" indent="1"/>
    </xf>
    <xf numFmtId="9" fontId="10" fillId="0" borderId="0" applyFont="0" applyFill="0" applyBorder="0" applyAlignment="0" applyProtection="0"/>
    <xf numFmtId="9" fontId="10" fillId="0" borderId="0" applyFont="0" applyFill="0" applyBorder="0" applyAlignment="0" applyProtection="0"/>
    <xf numFmtId="178" fontId="45" fillId="21" borderId="11" applyNumberFormat="0" applyAlignment="0" applyProtection="0"/>
    <xf numFmtId="178" fontId="10" fillId="0" borderId="0"/>
    <xf numFmtId="0" fontId="10" fillId="0" borderId="0"/>
    <xf numFmtId="178" fontId="60" fillId="0" borderId="0"/>
    <xf numFmtId="178" fontId="10" fillId="0" borderId="0"/>
    <xf numFmtId="0" fontId="10" fillId="0" borderId="0"/>
    <xf numFmtId="178" fontId="44" fillId="25" borderId="0" applyNumberFormat="0" applyBorder="0" applyAlignment="0" applyProtection="0"/>
    <xf numFmtId="178" fontId="43" fillId="0" borderId="9" applyNumberFormat="0" applyFill="0" applyAlignment="0" applyProtection="0"/>
    <xf numFmtId="178" fontId="42" fillId="7" borderId="2" applyNumberFormat="0" applyAlignment="0" applyProtection="0"/>
    <xf numFmtId="178" fontId="42" fillId="7" borderId="2" applyNumberFormat="0" applyAlignment="0" applyProtection="0"/>
    <xf numFmtId="178" fontId="42" fillId="7" borderId="2" applyNumberFormat="0" applyAlignment="0" applyProtection="0"/>
    <xf numFmtId="178" fontId="26" fillId="0" borderId="7" applyNumberFormat="0" applyFill="0" applyAlignment="0" applyProtection="0"/>
    <xf numFmtId="178" fontId="41" fillId="0" borderId="0" applyNumberFormat="0" applyFill="0" applyBorder="0" applyAlignment="0" applyProtection="0"/>
    <xf numFmtId="178" fontId="41" fillId="0" borderId="6" applyNumberFormat="0" applyFill="0" applyAlignment="0" applyProtection="0"/>
    <xf numFmtId="178" fontId="12" fillId="0" borderId="0" applyNumberFormat="0" applyFont="0" applyFill="0" applyBorder="0" applyProtection="0"/>
    <xf numFmtId="178" fontId="12" fillId="0" borderId="0" applyNumberFormat="0" applyFont="0" applyFill="0" applyBorder="0" applyProtection="0"/>
    <xf numFmtId="178" fontId="25" fillId="0" borderId="0" applyNumberFormat="0" applyFont="0" applyFill="0" applyBorder="0" applyProtection="0"/>
    <xf numFmtId="178" fontId="12" fillId="0" borderId="5">
      <alignment horizontal="left" vertical="center"/>
    </xf>
    <xf numFmtId="178" fontId="24" fillId="0" borderId="0" applyNumberFormat="0" applyFill="0" applyBorder="0" applyAlignment="0" applyProtection="0"/>
    <xf numFmtId="178" fontId="39" fillId="0" borderId="0" applyNumberForma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38" fillId="22" borderId="3" applyNumberFormat="0" applyAlignment="0" applyProtection="0"/>
    <xf numFmtId="178" fontId="37" fillId="21" borderId="2" applyNumberFormat="0" applyAlignment="0" applyProtection="0"/>
    <xf numFmtId="178" fontId="36" fillId="3" borderId="0" applyNumberFormat="0" applyBorder="0" applyAlignment="0" applyProtection="0"/>
    <xf numFmtId="178" fontId="35" fillId="19" borderId="0" applyNumberFormat="0" applyBorder="0" applyAlignment="0" applyProtection="0"/>
    <xf numFmtId="178" fontId="35" fillId="14" borderId="0" applyNumberFormat="0" applyBorder="0" applyAlignment="0" applyProtection="0"/>
    <xf numFmtId="178" fontId="35" fillId="13" borderId="0" applyNumberFormat="0" applyBorder="0" applyAlignment="0" applyProtection="0"/>
    <xf numFmtId="178" fontId="35" fillId="18" borderId="0" applyNumberFormat="0" applyBorder="0" applyAlignment="0" applyProtection="0"/>
    <xf numFmtId="178" fontId="35" fillId="17" borderId="0" applyNumberFormat="0" applyBorder="0" applyAlignment="0" applyProtection="0"/>
    <xf numFmtId="178" fontId="35" fillId="16" borderId="0" applyNumberFormat="0" applyBorder="0" applyAlignment="0" applyProtection="0"/>
    <xf numFmtId="178" fontId="35" fillId="15" borderId="0" applyNumberFormat="0" applyBorder="0" applyAlignment="0" applyProtection="0"/>
    <xf numFmtId="178" fontId="35" fillId="14" borderId="0" applyNumberFormat="0" applyBorder="0" applyAlignment="0" applyProtection="0"/>
    <xf numFmtId="178" fontId="34" fillId="8" borderId="0" applyNumberFormat="0" applyBorder="0" applyAlignment="0" applyProtection="0"/>
    <xf numFmtId="178" fontId="35" fillId="12" borderId="0" applyNumberFormat="0" applyBorder="0" applyAlignment="0" applyProtection="0"/>
    <xf numFmtId="178" fontId="34" fillId="11" borderId="0" applyNumberFormat="0" applyBorder="0" applyAlignment="0" applyProtection="0"/>
    <xf numFmtId="178" fontId="34" fillId="10" borderId="0" applyNumberFormat="0" applyBorder="0" applyAlignment="0" applyProtection="0"/>
    <xf numFmtId="178" fontId="34" fillId="6" borderId="0" applyNumberFormat="0" applyBorder="0" applyAlignment="0" applyProtection="0"/>
    <xf numFmtId="178" fontId="34" fillId="5" borderId="0" applyNumberFormat="0" applyBorder="0" applyAlignment="0" applyProtection="0"/>
    <xf numFmtId="178" fontId="34" fillId="4" borderId="0" applyNumberFormat="0" applyBorder="0" applyAlignment="0" applyProtection="0"/>
    <xf numFmtId="178" fontId="34" fillId="3" borderId="0" applyNumberFormat="0" applyBorder="0" applyAlignment="0" applyProtection="0"/>
    <xf numFmtId="178" fontId="10" fillId="37" borderId="12" applyNumberFormat="0" applyProtection="0">
      <alignment horizontal="left" vertical="top" indent="1"/>
    </xf>
    <xf numFmtId="178" fontId="55" fillId="40" borderId="8" applyNumberFormat="0" applyProtection="0">
      <alignment horizontal="left" vertical="center" indent="2"/>
    </xf>
    <xf numFmtId="178" fontId="55" fillId="40" borderId="8" applyNumberFormat="0" applyProtection="0">
      <alignment horizontal="left" vertical="center" indent="2"/>
    </xf>
    <xf numFmtId="9" fontId="10" fillId="0" borderId="0" applyFont="0" applyFill="0" applyBorder="0" applyAlignment="0" applyProtection="0"/>
    <xf numFmtId="0" fontId="10" fillId="0" borderId="0"/>
    <xf numFmtId="178" fontId="10" fillId="26" borderId="10" applyNumberFormat="0" applyFont="0" applyAlignment="0" applyProtection="0"/>
    <xf numFmtId="178" fontId="10" fillId="0" borderId="0"/>
    <xf numFmtId="178" fontId="60" fillId="0" borderId="0"/>
    <xf numFmtId="178" fontId="25" fillId="0" borderId="0" applyNumberFormat="0" applyFont="0" applyFill="0" applyBorder="0" applyProtection="0"/>
    <xf numFmtId="178" fontId="12" fillId="0" borderId="4" applyNumberFormat="0" applyAlignment="0" applyProtection="0">
      <alignment horizontal="left" vertical="center"/>
    </xf>
    <xf numFmtId="178" fontId="40" fillId="4" borderId="0" applyNumberFormat="0" applyBorder="0" applyAlignment="0" applyProtection="0"/>
    <xf numFmtId="178"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8" fontId="34" fillId="5" borderId="0" applyNumberFormat="0" applyBorder="0" applyAlignment="0" applyProtection="0"/>
    <xf numFmtId="178" fontId="34" fillId="8" borderId="0" applyNumberFormat="0" applyBorder="0" applyAlignment="0" applyProtection="0"/>
    <xf numFmtId="178" fontId="34" fillId="9" borderId="0" applyNumberFormat="0" applyBorder="0" applyAlignment="0" applyProtection="0"/>
    <xf numFmtId="178" fontId="72" fillId="0" borderId="0"/>
    <xf numFmtId="4" fontId="61" fillId="44" borderId="12" applyNumberFormat="0" applyProtection="0">
      <alignment horizontal="right" vertical="center"/>
    </xf>
    <xf numFmtId="178" fontId="23" fillId="24" borderId="12" applyNumberFormat="0" applyProtection="0">
      <alignment horizontal="left" vertical="top" indent="1"/>
    </xf>
    <xf numFmtId="4" fontId="64" fillId="0" borderId="0" applyNumberFormat="0" applyProtection="0">
      <alignment horizontal="left" vertical="center" indent="1"/>
    </xf>
    <xf numFmtId="178" fontId="10" fillId="42" borderId="12" applyNumberFormat="0" applyProtection="0">
      <alignment horizontal="left" vertical="top" indent="1"/>
    </xf>
    <xf numFmtId="178" fontId="10" fillId="42" borderId="12" applyNumberFormat="0" applyProtection="0">
      <alignment horizontal="left" vertical="top" indent="1"/>
    </xf>
    <xf numFmtId="178" fontId="60" fillId="0" borderId="8" applyNumberFormat="0" applyProtection="0">
      <alignment horizontal="left" vertical="center" indent="2"/>
    </xf>
    <xf numFmtId="178" fontId="10" fillId="20" borderId="12" applyNumberFormat="0" applyProtection="0">
      <alignment horizontal="left" vertical="top" indent="1"/>
    </xf>
    <xf numFmtId="178" fontId="10" fillId="20" borderId="12" applyNumberFormat="0" applyProtection="0">
      <alignment horizontal="left" vertical="top" indent="1"/>
    </xf>
    <xf numFmtId="178" fontId="60" fillId="0" borderId="8" applyNumberFormat="0" applyProtection="0">
      <alignment horizontal="left" vertical="center" indent="2"/>
    </xf>
    <xf numFmtId="178" fontId="10" fillId="41" borderId="12" applyNumberFormat="0" applyProtection="0">
      <alignment horizontal="left" vertical="top" indent="1"/>
    </xf>
    <xf numFmtId="178" fontId="10" fillId="41" borderId="12" applyNumberFormat="0" applyProtection="0">
      <alignment horizontal="left" vertical="top" indent="1"/>
    </xf>
    <xf numFmtId="178" fontId="10" fillId="37" borderId="12" applyNumberFormat="0" applyProtection="0">
      <alignment horizontal="left" vertical="top" indent="1"/>
    </xf>
    <xf numFmtId="4" fontId="52" fillId="27" borderId="12" applyNumberFormat="0" applyProtection="0">
      <alignment vertical="center"/>
    </xf>
    <xf numFmtId="178" fontId="35" fillId="10" borderId="0" applyNumberFormat="0" applyBorder="0" applyAlignment="0" applyProtection="0"/>
    <xf numFmtId="178" fontId="34" fillId="7" borderId="0" applyNumberFormat="0" applyBorder="0" applyAlignment="0" applyProtection="0"/>
    <xf numFmtId="0" fontId="10" fillId="0" borderId="0"/>
    <xf numFmtId="178" fontId="72" fillId="0" borderId="0"/>
    <xf numFmtId="178" fontId="55" fillId="47" borderId="8" applyNumberFormat="0" applyProtection="0">
      <alignment horizontal="center" vertical="top" wrapText="1"/>
    </xf>
    <xf numFmtId="4" fontId="67" fillId="39" borderId="15">
      <alignment vertical="center"/>
    </xf>
    <xf numFmtId="4" fontId="68" fillId="39" borderId="15">
      <alignment vertical="center"/>
    </xf>
    <xf numFmtId="4" fontId="69" fillId="24" borderId="15">
      <alignment horizontal="left" vertical="center" indent="1"/>
    </xf>
    <xf numFmtId="4" fontId="48" fillId="0" borderId="0" applyNumberFormat="0" applyProtection="0">
      <alignment vertical="center"/>
    </xf>
    <xf numFmtId="4" fontId="70" fillId="0" borderId="12" applyNumberFormat="0" applyProtection="0">
      <alignment horizontal="right" vertical="center"/>
    </xf>
    <xf numFmtId="178" fontId="28" fillId="0" borderId="0" applyNumberFormat="0" applyFont="0" applyFill="0" applyBorder="0" applyAlignment="0" applyProtection="0"/>
    <xf numFmtId="178" fontId="46" fillId="0" borderId="0"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178" fontId="10" fillId="0" borderId="17" applyNumberFormat="0" applyFill="0" applyBorder="0" applyAlignment="0" applyProtection="0"/>
    <xf numFmtId="0" fontId="10" fillId="0" borderId="0"/>
    <xf numFmtId="178" fontId="47" fillId="0" borderId="0" applyNumberForma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25" fillId="0" borderId="0" applyNumberFormat="0" applyFont="0" applyFill="0" applyBorder="0" applyProtection="0"/>
    <xf numFmtId="0" fontId="12" fillId="0" borderId="0" applyNumberFormat="0" applyFont="0" applyFill="0" applyBorder="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17" applyNumberFormat="0" applyFill="0" applyBorder="0" applyAlignment="0" applyProtection="0"/>
    <xf numFmtId="0" fontId="9" fillId="0" borderId="0"/>
    <xf numFmtId="9" fontId="10"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 fillId="0" borderId="0"/>
    <xf numFmtId="0" fontId="42" fillId="7" borderId="2" applyNumberFormat="0" applyAlignment="0" applyProtection="0"/>
    <xf numFmtId="43" fontId="100" fillId="0" borderId="0" applyFont="0" applyFill="0" applyBorder="0" applyAlignment="0" applyProtection="0"/>
    <xf numFmtId="9" fontId="100" fillId="0" borderId="0" applyFont="0" applyFill="0" applyBorder="0" applyAlignment="0" applyProtection="0"/>
    <xf numFmtId="0" fontId="100" fillId="0" borderId="0"/>
    <xf numFmtId="9" fontId="10"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8" borderId="12" applyNumberFormat="0" applyProtection="0">
      <alignment horizontal="left" vertical="center" indent="1"/>
    </xf>
    <xf numFmtId="0" fontId="10" fillId="38" borderId="12" applyNumberFormat="0" applyProtection="0">
      <alignment horizontal="left" vertical="center" indent="1"/>
    </xf>
    <xf numFmtId="0" fontId="140" fillId="106" borderId="2" applyNumberFormat="0" applyAlignment="0" applyProtection="0"/>
    <xf numFmtId="180" fontId="10" fillId="0" borderId="0" applyFont="0" applyFill="0" applyBorder="0" applyAlignment="0" applyProtection="0"/>
    <xf numFmtId="0" fontId="141" fillId="0" borderId="0" applyNumberFormat="0" applyFill="0" applyBorder="0" applyAlignment="0" applyProtection="0"/>
    <xf numFmtId="0" fontId="120" fillId="0" borderId="106" applyNumberFormat="0" applyFill="0" applyAlignment="0" applyProtection="0"/>
    <xf numFmtId="0" fontId="45" fillId="106" borderId="11" applyNumberFormat="0" applyAlignment="0" applyProtection="0"/>
    <xf numFmtId="0" fontId="10" fillId="8" borderId="12" applyNumberFormat="0" applyProtection="0">
      <alignment horizontal="left" vertical="top" indent="1"/>
    </xf>
    <xf numFmtId="0" fontId="10" fillId="69" borderId="12" applyNumberFormat="0" applyProtection="0">
      <alignment horizontal="left" vertical="top" indent="1"/>
    </xf>
    <xf numFmtId="0" fontId="9" fillId="82" borderId="0" applyNumberFormat="0" applyBorder="0" applyAlignment="0" applyProtection="0"/>
    <xf numFmtId="4" fontId="23" fillId="38" borderId="12" applyNumberFormat="0" applyProtection="0">
      <alignment horizontal="left" vertical="center" indent="1"/>
    </xf>
    <xf numFmtId="4" fontId="23" fillId="44" borderId="12" applyNumberFormat="0" applyProtection="0">
      <alignment horizontal="right" vertical="center"/>
    </xf>
    <xf numFmtId="0" fontId="23" fillId="38" borderId="12" applyNumberFormat="0" applyProtection="0">
      <alignment horizontal="left" vertical="top" indent="1"/>
    </xf>
    <xf numFmtId="0" fontId="23" fillId="26" borderId="12" applyNumberFormat="0" applyProtection="0">
      <alignment horizontal="left" vertical="top" indent="1"/>
    </xf>
    <xf numFmtId="0" fontId="9" fillId="95" borderId="0" applyNumberFormat="0" applyBorder="0" applyAlignment="0" applyProtection="0"/>
    <xf numFmtId="4" fontId="23" fillId="38" borderId="0" applyNumberFormat="0" applyProtection="0">
      <alignment horizontal="left" vertical="center" indent="1"/>
    </xf>
    <xf numFmtId="0" fontId="96" fillId="0" borderId="109" applyNumberFormat="0" applyFill="0" applyAlignment="0" applyProtection="0"/>
    <xf numFmtId="0" fontId="138" fillId="100" borderId="0" applyNumberFormat="0" applyBorder="0" applyAlignment="0" applyProtection="0"/>
    <xf numFmtId="0" fontId="9" fillId="98" borderId="0" applyNumberFormat="0" applyBorder="0" applyAlignment="0" applyProtection="0"/>
    <xf numFmtId="0" fontId="9" fillId="94" borderId="0" applyNumberFormat="0" applyBorder="0" applyAlignment="0" applyProtection="0"/>
    <xf numFmtId="4" fontId="49" fillId="25" borderId="12" applyNumberFormat="0" applyProtection="0">
      <alignment horizontal="left" vertical="center" indent="1"/>
    </xf>
    <xf numFmtId="4" fontId="23" fillId="38" borderId="12" applyNumberFormat="0" applyProtection="0">
      <alignment horizontal="right" vertical="center"/>
    </xf>
    <xf numFmtId="4" fontId="61" fillId="26" borderId="12" applyNumberFormat="0" applyProtection="0">
      <alignment vertical="center"/>
    </xf>
    <xf numFmtId="0" fontId="9" fillId="83" borderId="0" applyNumberFormat="0" applyBorder="0" applyAlignment="0" applyProtection="0"/>
    <xf numFmtId="0" fontId="9" fillId="90" borderId="0" applyNumberFormat="0" applyBorder="0" applyAlignment="0" applyProtection="0"/>
    <xf numFmtId="0" fontId="138" fillId="97" borderId="0" applyNumberFormat="0" applyBorder="0" applyAlignment="0" applyProtection="0"/>
    <xf numFmtId="0" fontId="138" fillId="88" borderId="0" applyNumberFormat="0" applyBorder="0" applyAlignment="0" applyProtection="0"/>
    <xf numFmtId="0" fontId="138" fillId="84" borderId="0" applyNumberFormat="0" applyBorder="0" applyAlignment="0" applyProtection="0"/>
    <xf numFmtId="4" fontId="57" fillId="69" borderId="0" applyNumberFormat="0" applyProtection="0">
      <alignment horizontal="left" vertical="center" indent="1"/>
    </xf>
    <xf numFmtId="0" fontId="138" fillId="96" borderId="0" applyNumberFormat="0" applyBorder="0" applyAlignment="0" applyProtection="0"/>
    <xf numFmtId="0" fontId="9" fillId="99" borderId="0" applyNumberFormat="0" applyBorder="0" applyAlignment="0" applyProtection="0"/>
    <xf numFmtId="0" fontId="127" fillId="70" borderId="0" applyNumberFormat="0" applyBorder="0" applyAlignment="0" applyProtection="0"/>
    <xf numFmtId="0" fontId="138" fillId="89" borderId="0" applyNumberFormat="0" applyBorder="0" applyAlignment="0" applyProtection="0"/>
    <xf numFmtId="0" fontId="138" fillId="81" borderId="0" applyNumberFormat="0" applyBorder="0" applyAlignment="0" applyProtection="0"/>
    <xf numFmtId="0" fontId="10" fillId="69" borderId="12" applyNumberFormat="0" applyProtection="0">
      <alignment horizontal="left" vertical="center" indent="1"/>
    </xf>
    <xf numFmtId="0" fontId="10" fillId="38" borderId="12" applyNumberFormat="0" applyProtection="0">
      <alignment horizontal="left" vertical="top" indent="1"/>
    </xf>
    <xf numFmtId="0" fontId="10" fillId="44" borderId="12" applyNumberFormat="0" applyProtection="0">
      <alignment horizontal="left" vertical="top" indent="1"/>
    </xf>
    <xf numFmtId="4" fontId="70" fillId="44" borderId="12" applyNumberFormat="0" applyProtection="0">
      <alignment horizontal="right" vertical="center"/>
    </xf>
    <xf numFmtId="0" fontId="9" fillId="86" borderId="0" applyNumberFormat="0" applyBorder="0" applyAlignment="0" applyProtection="0"/>
    <xf numFmtId="0" fontId="138" fillId="93" borderId="0" applyNumberFormat="0" applyBorder="0" applyAlignment="0" applyProtection="0"/>
    <xf numFmtId="0" fontId="138" fillId="77" borderId="0" applyNumberFormat="0" applyBorder="0" applyAlignment="0" applyProtection="0"/>
    <xf numFmtId="0" fontId="130" fillId="73" borderId="99" applyNumberFormat="0" applyAlignment="0" applyProtection="0"/>
    <xf numFmtId="0" fontId="134" fillId="75" borderId="102" applyNumberFormat="0" applyAlignment="0" applyProtection="0"/>
    <xf numFmtId="0" fontId="132" fillId="74" borderId="99" applyNumberFormat="0" applyAlignment="0" applyProtection="0"/>
    <xf numFmtId="4" fontId="23" fillId="26" borderId="12" applyNumberFormat="0" applyProtection="0">
      <alignment horizontal="left" vertical="center" indent="1"/>
    </xf>
    <xf numFmtId="4" fontId="144" fillId="109" borderId="0" applyNumberFormat="0" applyProtection="0">
      <alignment horizontal="left" vertical="center" indent="1"/>
    </xf>
    <xf numFmtId="0" fontId="9" fillId="78" borderId="0" applyNumberFormat="0" applyBorder="0" applyAlignment="0" applyProtection="0"/>
    <xf numFmtId="0" fontId="138" fillId="92" borderId="0" applyNumberFormat="0" applyBorder="0" applyAlignment="0" applyProtection="0"/>
    <xf numFmtId="0" fontId="136" fillId="0" borderId="0" applyNumberFormat="0" applyFill="0" applyBorder="0" applyAlignment="0" applyProtection="0"/>
    <xf numFmtId="0" fontId="128" fillId="71" borderId="0" applyNumberFormat="0" applyBorder="0" applyAlignment="0" applyProtection="0"/>
    <xf numFmtId="0" fontId="133" fillId="0" borderId="101" applyNumberFormat="0" applyFill="0" applyAlignment="0" applyProtection="0"/>
    <xf numFmtId="0" fontId="126" fillId="0" borderId="98" applyNumberFormat="0" applyFill="0" applyAlignment="0" applyProtection="0"/>
    <xf numFmtId="0" fontId="125" fillId="0" borderId="97" applyNumberFormat="0" applyFill="0" applyAlignment="0" applyProtection="0"/>
    <xf numFmtId="0" fontId="97" fillId="0" borderId="0" applyNumberFormat="0" applyFill="0" applyBorder="0" applyAlignment="0" applyProtection="0"/>
    <xf numFmtId="0" fontId="9" fillId="0" borderId="0"/>
    <xf numFmtId="0" fontId="9" fillId="87" borderId="0" applyNumberFormat="0" applyBorder="0" applyAlignment="0" applyProtection="0"/>
    <xf numFmtId="0" fontId="126" fillId="0" borderId="0" applyNumberFormat="0" applyFill="0" applyBorder="0" applyAlignment="0" applyProtection="0"/>
    <xf numFmtId="0" fontId="124" fillId="0" borderId="96" applyNumberFormat="0" applyFill="0" applyAlignment="0" applyProtection="0"/>
    <xf numFmtId="0" fontId="9" fillId="79" borderId="0" applyNumberFormat="0" applyBorder="0" applyAlignment="0" applyProtection="0"/>
    <xf numFmtId="0" fontId="9" fillId="91" borderId="0" applyNumberFormat="0" applyBorder="0" applyAlignment="0" applyProtection="0"/>
    <xf numFmtId="0" fontId="138" fillId="80" borderId="0" applyNumberFormat="0" applyBorder="0" applyAlignment="0" applyProtection="0"/>
    <xf numFmtId="0" fontId="138" fillId="85" borderId="0" applyNumberFormat="0" applyBorder="0" applyAlignment="0" applyProtection="0"/>
    <xf numFmtId="0" fontId="135" fillId="0" borderId="0" applyNumberFormat="0" applyFill="0" applyBorder="0" applyAlignment="0" applyProtection="0"/>
    <xf numFmtId="0" fontId="131" fillId="74" borderId="100" applyNumberFormat="0" applyAlignment="0" applyProtection="0"/>
    <xf numFmtId="0" fontId="9" fillId="99" borderId="0" applyNumberFormat="0" applyBorder="0" applyAlignment="0" applyProtection="0"/>
    <xf numFmtId="0" fontId="9" fillId="98" borderId="0" applyNumberFormat="0" applyBorder="0" applyAlignment="0" applyProtection="0"/>
    <xf numFmtId="0" fontId="138" fillId="85" borderId="0" applyNumberFormat="0" applyBorder="0" applyAlignment="0" applyProtection="0"/>
    <xf numFmtId="0" fontId="9" fillId="82" borderId="0" applyNumberFormat="0" applyBorder="0" applyAlignment="0" applyProtection="0"/>
    <xf numFmtId="0" fontId="138" fillId="81" borderId="0" applyNumberFormat="0" applyBorder="0" applyAlignment="0" applyProtection="0"/>
    <xf numFmtId="0" fontId="9" fillId="79" borderId="0" applyNumberFormat="0" applyBorder="0" applyAlignment="0" applyProtection="0"/>
    <xf numFmtId="0" fontId="9" fillId="78" borderId="0" applyNumberFormat="0" applyBorder="0" applyAlignment="0" applyProtection="0"/>
    <xf numFmtId="0" fontId="9" fillId="0" borderId="0"/>
    <xf numFmtId="0" fontId="9" fillId="76" borderId="103" applyNumberFormat="0" applyFont="0" applyAlignment="0" applyProtection="0"/>
    <xf numFmtId="0" fontId="129" fillId="72" borderId="0" applyNumberFormat="0" applyBorder="0" applyAlignment="0" applyProtection="0"/>
    <xf numFmtId="4" fontId="23" fillId="26" borderId="12" applyNumberFormat="0" applyProtection="0">
      <alignment vertical="center"/>
    </xf>
    <xf numFmtId="4" fontId="23" fillId="44" borderId="0" applyNumberFormat="0" applyProtection="0">
      <alignment horizontal="left" vertical="center" indent="1"/>
    </xf>
    <xf numFmtId="4" fontId="23" fillId="44" borderId="0" applyNumberFormat="0" applyProtection="0">
      <alignment horizontal="left" vertical="center" indent="1"/>
    </xf>
    <xf numFmtId="4" fontId="49" fillId="108" borderId="108" applyNumberFormat="0" applyProtection="0">
      <alignment horizontal="left" vertical="center" indent="1"/>
    </xf>
    <xf numFmtId="4" fontId="49" fillId="38" borderId="0" applyNumberFormat="0" applyProtection="0">
      <alignment horizontal="left" vertical="center" indent="1"/>
    </xf>
    <xf numFmtId="0" fontId="49" fillId="25" borderId="12" applyNumberFormat="0" applyProtection="0">
      <alignment horizontal="left" vertical="top" indent="1"/>
    </xf>
    <xf numFmtId="4" fontId="49" fillId="25" borderId="12" applyNumberFormat="0" applyProtection="0">
      <alignment vertical="center"/>
    </xf>
    <xf numFmtId="0" fontId="10" fillId="61" borderId="10" applyNumberFormat="0" applyFont="0" applyAlignment="0" applyProtection="0"/>
    <xf numFmtId="0" fontId="44" fillId="62" borderId="0" applyNumberFormat="0" applyBorder="0" applyAlignment="0" applyProtection="0"/>
    <xf numFmtId="0" fontId="143" fillId="0" borderId="107" applyNumberFormat="0" applyFill="0" applyAlignment="0" applyProtection="0"/>
    <xf numFmtId="0" fontId="120" fillId="0" borderId="0" applyNumberFormat="0" applyFill="0" applyBorder="0" applyAlignment="0" applyProtection="0"/>
    <xf numFmtId="0" fontId="121" fillId="0" borderId="105" applyNumberFormat="0" applyFill="0" applyAlignment="0" applyProtection="0"/>
    <xf numFmtId="0" fontId="40" fillId="107" borderId="0" applyNumberFormat="0" applyBorder="0" applyAlignment="0" applyProtection="0"/>
    <xf numFmtId="179" fontId="10" fillId="0" borderId="0" applyFont="0" applyFill="0" applyBorder="0" applyAlignment="0" applyProtection="0"/>
    <xf numFmtId="0" fontId="38" fillId="57" borderId="3" applyNumberFormat="0" applyAlignment="0" applyProtection="0"/>
    <xf numFmtId="0" fontId="139" fillId="56" borderId="0" applyNumberFormat="0" applyBorder="0" applyAlignment="0" applyProtection="0"/>
    <xf numFmtId="0" fontId="35" fillId="105" borderId="0" applyNumberFormat="0" applyBorder="0" applyAlignment="0" applyProtection="0"/>
    <xf numFmtId="0" fontId="35" fillId="104" borderId="0" applyNumberFormat="0" applyBorder="0" applyAlignment="0" applyProtection="0"/>
    <xf numFmtId="0" fontId="35" fillId="103" borderId="0" applyNumberFormat="0" applyBorder="0" applyAlignment="0" applyProtection="0"/>
    <xf numFmtId="0" fontId="35" fillId="57" borderId="0" applyNumberFormat="0" applyBorder="0" applyAlignment="0" applyProtection="0"/>
    <xf numFmtId="0" fontId="35" fillId="102" borderId="0" applyNumberFormat="0" applyBorder="0" applyAlignment="0" applyProtection="0"/>
    <xf numFmtId="0" fontId="35" fillId="101" borderId="0" applyNumberFormat="0" applyBorder="0" applyAlignment="0" applyProtection="0"/>
    <xf numFmtId="0" fontId="112" fillId="69" borderId="0" applyNumberFormat="0" applyBorder="0" applyAlignment="0" applyProtection="0"/>
    <xf numFmtId="0" fontId="112" fillId="21" borderId="0" applyNumberFormat="0" applyBorder="0" applyAlignment="0" applyProtection="0"/>
    <xf numFmtId="0" fontId="112" fillId="18" borderId="0" applyNumberFormat="0" applyBorder="0" applyAlignment="0" applyProtection="0"/>
    <xf numFmtId="0" fontId="112" fillId="69" borderId="0" applyNumberFormat="0" applyBorder="0" applyAlignment="0" applyProtection="0"/>
    <xf numFmtId="0" fontId="23" fillId="7" borderId="0" applyNumberFormat="0" applyBorder="0" applyAlignment="0" applyProtection="0"/>
    <xf numFmtId="0" fontId="23" fillId="69" borderId="0" applyNumberFormat="0" applyBorder="0" applyAlignment="0" applyProtection="0"/>
    <xf numFmtId="0" fontId="23" fillId="21" borderId="0" applyNumberFormat="0" applyBorder="0" applyAlignment="0" applyProtection="0"/>
    <xf numFmtId="0" fontId="23" fillId="18" borderId="0" applyNumberFormat="0" applyBorder="0" applyAlignment="0" applyProtection="0"/>
    <xf numFmtId="0" fontId="23" fillId="9" borderId="0" applyNumberFormat="0" applyBorder="0" applyAlignment="0" applyProtection="0"/>
    <xf numFmtId="0" fontId="23" fillId="69" borderId="0" applyNumberFormat="0" applyBorder="0" applyAlignment="0" applyProtection="0"/>
    <xf numFmtId="0" fontId="23" fillId="3" borderId="0" applyNumberFormat="0" applyBorder="0" applyAlignment="0" applyProtection="0"/>
    <xf numFmtId="0" fontId="23" fillId="8" borderId="0" applyNumberFormat="0" applyBorder="0" applyAlignment="0" applyProtection="0"/>
    <xf numFmtId="0" fontId="23" fillId="66" borderId="0" applyNumberFormat="0" applyBorder="0" applyAlignment="0" applyProtection="0"/>
    <xf numFmtId="0" fontId="23" fillId="26" borderId="0" applyNumberFormat="0" applyBorder="0" applyAlignment="0" applyProtection="0"/>
    <xf numFmtId="0" fontId="23" fillId="9" borderId="0" applyNumberFormat="0" applyBorder="0" applyAlignment="0" applyProtection="0"/>
    <xf numFmtId="0" fontId="23" fillId="38" borderId="0" applyNumberFormat="0" applyBorder="0" applyAlignment="0" applyProtection="0"/>
    <xf numFmtId="0" fontId="9" fillId="95" borderId="0" applyNumberFormat="0" applyBorder="0" applyAlignment="0" applyProtection="0"/>
    <xf numFmtId="0" fontId="9" fillId="91" borderId="0" applyNumberFormat="0" applyBorder="0" applyAlignment="0" applyProtection="0"/>
    <xf numFmtId="0" fontId="112" fillId="7" borderId="0" applyNumberFormat="0" applyBorder="0" applyAlignment="0" applyProtection="0"/>
    <xf numFmtId="0" fontId="9" fillId="94" borderId="0" applyNumberFormat="0" applyBorder="0" applyAlignment="0" applyProtection="0"/>
    <xf numFmtId="0" fontId="138" fillId="93" borderId="0" applyNumberFormat="0" applyBorder="0" applyAlignment="0" applyProtection="0"/>
    <xf numFmtId="0" fontId="138" fillId="89" borderId="0" applyNumberFormat="0" applyBorder="0" applyAlignment="0" applyProtection="0"/>
    <xf numFmtId="0" fontId="10" fillId="44" borderId="12" applyNumberFormat="0" applyProtection="0">
      <alignment horizontal="left" vertical="center" indent="1"/>
    </xf>
    <xf numFmtId="0" fontId="138" fillId="97" borderId="0" applyNumberFormat="0" applyBorder="0" applyAlignment="0" applyProtection="0"/>
    <xf numFmtId="0" fontId="9" fillId="86" borderId="0" applyNumberFormat="0" applyBorder="0" applyAlignment="0" applyProtection="0"/>
    <xf numFmtId="4" fontId="52" fillId="25" borderId="12" applyNumberFormat="0" applyProtection="0">
      <alignment vertical="center"/>
    </xf>
    <xf numFmtId="0" fontId="138" fillId="77" borderId="0" applyNumberFormat="0" applyBorder="0" applyAlignment="0" applyProtection="0"/>
    <xf numFmtId="0" fontId="142" fillId="62" borderId="2" applyNumberFormat="0" applyAlignment="0" applyProtection="0"/>
    <xf numFmtId="0" fontId="112" fillId="9" borderId="0" applyNumberFormat="0" applyBorder="0" applyAlignment="0" applyProtection="0"/>
    <xf numFmtId="0" fontId="9" fillId="76" borderId="103" applyNumberFormat="0" applyFont="0" applyAlignment="0" applyProtection="0"/>
    <xf numFmtId="0" fontId="9" fillId="90" borderId="0" applyNumberFormat="0" applyBorder="0" applyAlignment="0" applyProtection="0"/>
    <xf numFmtId="0" fontId="9" fillId="87" borderId="0" applyNumberFormat="0" applyBorder="0" applyAlignment="0" applyProtection="0"/>
    <xf numFmtId="0" fontId="9" fillId="83" borderId="0" applyNumberFormat="0" applyBorder="0" applyAlignment="0" applyProtection="0"/>
    <xf numFmtId="0" fontId="123" fillId="0" borderId="0" applyNumberFormat="0" applyFill="0" applyBorder="0" applyAlignment="0" applyProtection="0"/>
    <xf numFmtId="0" fontId="137" fillId="0" borderId="104" applyNumberFormat="0" applyFill="0" applyAlignment="0" applyProtection="0"/>
    <xf numFmtId="0" fontId="130" fillId="73" borderId="99" applyNumberFormat="0" applyAlignment="0" applyProtection="0"/>
    <xf numFmtId="0" fontId="9" fillId="0" borderId="0"/>
    <xf numFmtId="0" fontId="10" fillId="0" borderId="0"/>
    <xf numFmtId="0" fontId="9" fillId="0" borderId="0"/>
    <xf numFmtId="0" fontId="9" fillId="0" borderId="0"/>
    <xf numFmtId="0" fontId="9" fillId="0" borderId="0"/>
    <xf numFmtId="0" fontId="9" fillId="0" borderId="0"/>
    <xf numFmtId="0" fontId="9" fillId="0" borderId="0"/>
    <xf numFmtId="0" fontId="10" fillId="0" borderId="0"/>
    <xf numFmtId="43" fontId="34" fillId="0" borderId="0" applyFont="0" applyFill="0" applyBorder="0" applyAlignment="0" applyProtection="0"/>
    <xf numFmtId="43" fontId="34"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2" fontId="10" fillId="0" borderId="0" applyFont="0" applyFill="0" applyBorder="0" applyAlignment="0" applyProtection="0"/>
    <xf numFmtId="2" fontId="10" fillId="0" borderId="0" applyFont="0" applyFill="0" applyBorder="0" applyAlignment="0" applyProtection="0"/>
    <xf numFmtId="38" fontId="11" fillId="23" borderId="0" applyNumberFormat="0" applyBorder="0" applyAlignment="0" applyProtection="0"/>
    <xf numFmtId="0" fontId="12" fillId="0" borderId="0" applyNumberFormat="0" applyFont="0" applyFill="0" applyBorder="0" applyProtection="0"/>
    <xf numFmtId="0" fontId="12" fillId="0" borderId="0" applyNumberFormat="0" applyFont="0" applyFill="0" applyBorder="0" applyProtection="0"/>
    <xf numFmtId="170" fontId="10" fillId="0" borderId="0">
      <protection locked="0"/>
    </xf>
    <xf numFmtId="170" fontId="10" fillId="0" borderId="0">
      <protection locked="0"/>
    </xf>
    <xf numFmtId="170" fontId="10" fillId="0" borderId="0">
      <protection locked="0"/>
    </xf>
    <xf numFmtId="170" fontId="10" fillId="0" borderId="0">
      <protection locked="0"/>
    </xf>
    <xf numFmtId="10" fontId="11" fillId="24" borderId="8"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10" fontId="10" fillId="0" borderId="0" applyFont="0" applyFill="0" applyBorder="0" applyAlignment="0" applyProtection="0"/>
    <xf numFmtId="10"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17" applyNumberFormat="0" applyFill="0" applyBorder="0" applyAlignment="0" applyProtection="0"/>
    <xf numFmtId="0" fontId="10" fillId="0" borderId="17" applyNumberFormat="0" applyFill="0" applyBorder="0" applyAlignment="0" applyProtection="0"/>
    <xf numFmtId="37" fontId="11" fillId="27" borderId="0" applyNumberFormat="0" applyBorder="0" applyAlignment="0" applyProtection="0"/>
    <xf numFmtId="0" fontId="10" fillId="0" borderId="0"/>
    <xf numFmtId="0" fontId="7" fillId="0" borderId="0"/>
    <xf numFmtId="43" fontId="7" fillId="0" borderId="0" applyFont="0" applyFill="0" applyBorder="0" applyAlignment="0" applyProtection="0"/>
    <xf numFmtId="0" fontId="6" fillId="0" borderId="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3" fontId="149" fillId="0" borderId="0" applyFont="0" applyFill="0" applyBorder="0" applyAlignment="0" applyProtection="0"/>
    <xf numFmtId="44" fontId="149" fillId="0" borderId="0" applyFont="0" applyFill="0" applyBorder="0" applyAlignment="0" applyProtection="0"/>
    <xf numFmtId="0" fontId="149" fillId="0" borderId="0" applyFont="0" applyFill="0" applyBorder="0" applyAlignment="0" applyProtection="0"/>
    <xf numFmtId="14" fontId="149" fillId="0" borderId="0" applyFont="0" applyFill="0" applyBorder="0" applyAlignment="0" applyProtection="0"/>
    <xf numFmtId="2"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170" fontId="149" fillId="0" borderId="0">
      <protection locked="0"/>
    </xf>
    <xf numFmtId="43" fontId="149" fillId="0" borderId="0" applyFont="0" applyFill="0" applyBorder="0" applyAlignment="0" applyProtection="0"/>
    <xf numFmtId="170" fontId="149" fillId="0" borderId="0">
      <protection locked="0"/>
    </xf>
    <xf numFmtId="9" fontId="149" fillId="0" borderId="0" applyFont="0" applyFill="0" applyBorder="0" applyAlignment="0" applyProtection="0"/>
    <xf numFmtId="0" fontId="5" fillId="0" borderId="0"/>
    <xf numFmtId="0" fontId="5" fillId="0" borderId="0"/>
    <xf numFmtId="0" fontId="149" fillId="26" borderId="10" applyNumberFormat="0" applyFont="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10" fontId="149" fillId="0" borderId="0" applyFont="0" applyFill="0" applyBorder="0" applyAlignment="0" applyProtection="0"/>
    <xf numFmtId="9" fontId="149" fillId="0" borderId="0" applyFont="0" applyFill="0" applyBorder="0" applyAlignment="0" applyProtection="0"/>
    <xf numFmtId="0" fontId="149" fillId="0" borderId="17" applyNumberForma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0" fontId="4" fillId="0" borderId="0"/>
    <xf numFmtId="0" fontId="4" fillId="0" borderId="0"/>
    <xf numFmtId="9"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0" fontId="3" fillId="0" borderId="0"/>
    <xf numFmtId="0" fontId="3" fillId="0" borderId="0"/>
    <xf numFmtId="9" fontId="149" fillId="0" borderId="0" applyFont="0" applyFill="0" applyBorder="0" applyAlignment="0" applyProtection="0"/>
    <xf numFmtId="0" fontId="10" fillId="0" borderId="0"/>
    <xf numFmtId="0" fontId="10"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10" fillId="0" borderId="0"/>
    <xf numFmtId="0" fontId="1" fillId="0" borderId="0"/>
    <xf numFmtId="0" fontId="1" fillId="0" borderId="0"/>
    <xf numFmtId="0" fontId="1" fillId="0" borderId="0"/>
    <xf numFmtId="0" fontId="1" fillId="0" borderId="0"/>
    <xf numFmtId="0" fontId="10" fillId="0" borderId="0"/>
    <xf numFmtId="0" fontId="10" fillId="0" borderId="0"/>
    <xf numFmtId="0" fontId="16" fillId="0" borderId="0"/>
    <xf numFmtId="0" fontId="119" fillId="0" borderId="0"/>
  </cellStyleXfs>
  <cellXfs count="1693">
    <xf numFmtId="0" fontId="0" fillId="0" borderId="0" xfId="0"/>
    <xf numFmtId="0" fontId="15" fillId="0" borderId="8" xfId="0" applyFont="1" applyBorder="1" applyAlignment="1">
      <alignment horizontal="center" wrapText="1"/>
    </xf>
    <xf numFmtId="0" fontId="15" fillId="0" borderId="0" xfId="0" applyFont="1"/>
    <xf numFmtId="0" fontId="30" fillId="0" borderId="0" xfId="0" applyFont="1" applyFill="1"/>
    <xf numFmtId="0" fontId="15" fillId="0" borderId="0" xfId="0" applyFont="1" applyFill="1"/>
    <xf numFmtId="0" fontId="15" fillId="0" borderId="0" xfId="0" applyFont="1" applyFill="1" applyBorder="1"/>
    <xf numFmtId="0" fontId="30" fillId="0" borderId="0" xfId="0" applyFont="1"/>
    <xf numFmtId="164" fontId="15" fillId="0" borderId="0" xfId="0" applyNumberFormat="1" applyFont="1" applyFill="1"/>
    <xf numFmtId="0" fontId="15" fillId="0" borderId="8" xfId="0" applyFont="1" applyBorder="1" applyAlignment="1">
      <alignment horizontal="center"/>
    </xf>
    <xf numFmtId="0" fontId="15" fillId="0" borderId="0" xfId="0" applyFont="1" applyAlignment="1">
      <alignment horizontal="center"/>
    </xf>
    <xf numFmtId="164" fontId="30" fillId="0" borderId="0" xfId="0" applyNumberFormat="1" applyFont="1" applyFill="1" applyBorder="1" applyAlignment="1">
      <alignment horizontal="center" vertical="center" wrapText="1"/>
    </xf>
    <xf numFmtId="0" fontId="15" fillId="0" borderId="0" xfId="0" applyFont="1" applyFill="1" applyBorder="1" applyAlignment="1">
      <alignment vertical="center"/>
    </xf>
    <xf numFmtId="167" fontId="15" fillId="0" borderId="8" xfId="51" applyNumberFormat="1" applyFont="1" applyFill="1" applyBorder="1"/>
    <xf numFmtId="165" fontId="15" fillId="0" borderId="0" xfId="0" applyNumberFormat="1" applyFont="1" applyFill="1" applyBorder="1"/>
    <xf numFmtId="164" fontId="15" fillId="0" borderId="0" xfId="0" applyNumberFormat="1" applyFont="1" applyFill="1" applyBorder="1"/>
    <xf numFmtId="165" fontId="15" fillId="0" borderId="0" xfId="0" applyNumberFormat="1" applyFont="1" applyFill="1"/>
    <xf numFmtId="165" fontId="15" fillId="0" borderId="0" xfId="0" applyNumberFormat="1" applyFont="1" applyFill="1" applyBorder="1" applyAlignment="1">
      <alignment horizontal="left" vertical="top" wrapText="1"/>
    </xf>
    <xf numFmtId="165" fontId="15" fillId="0" borderId="0" xfId="0" applyNumberFormat="1" applyFont="1" applyFill="1" applyBorder="1" applyAlignment="1">
      <alignment horizontal="justify" vertical="top" wrapText="1"/>
    </xf>
    <xf numFmtId="164" fontId="15" fillId="0" borderId="0" xfId="0" applyNumberFormat="1" applyFont="1" applyFill="1" applyBorder="1" applyAlignment="1">
      <alignment horizontal="justify" vertical="top" wrapText="1"/>
    </xf>
    <xf numFmtId="165" fontId="15" fillId="0" borderId="0" xfId="0" applyNumberFormat="1" applyFont="1" applyFill="1" applyBorder="1" applyAlignment="1">
      <alignment horizontal="left"/>
    </xf>
    <xf numFmtId="0" fontId="15" fillId="0" borderId="0" xfId="0" applyFont="1" applyFill="1" applyAlignment="1">
      <alignment vertical="center"/>
    </xf>
    <xf numFmtId="0" fontId="30" fillId="23" borderId="8" xfId="0" applyFont="1" applyFill="1" applyBorder="1" applyAlignment="1">
      <alignment horizontal="center" vertical="top" wrapText="1"/>
    </xf>
    <xf numFmtId="166" fontId="15" fillId="0" borderId="46" xfId="31" applyNumberFormat="1" applyFont="1" applyFill="1" applyBorder="1"/>
    <xf numFmtId="166" fontId="15" fillId="0" borderId="8" xfId="31" applyNumberFormat="1" applyFont="1" applyFill="1" applyBorder="1"/>
    <xf numFmtId="167" fontId="15" fillId="0" borderId="0" xfId="51" applyNumberFormat="1" applyFont="1"/>
    <xf numFmtId="0" fontId="30" fillId="0" borderId="0" xfId="0" applyFont="1" applyFill="1" applyBorder="1"/>
    <xf numFmtId="0" fontId="30" fillId="0" borderId="0" xfId="0" applyFont="1" applyBorder="1"/>
    <xf numFmtId="0" fontId="15" fillId="0" borderId="0" xfId="0" applyFont="1" applyAlignment="1">
      <alignment vertical="center"/>
    </xf>
    <xf numFmtId="0" fontId="15" fillId="0" borderId="0" xfId="0" applyFont="1" applyAlignment="1"/>
    <xf numFmtId="0" fontId="15" fillId="0" borderId="0" xfId="0" applyNumberFormat="1" applyFont="1" applyFill="1" applyAlignment="1">
      <alignment wrapText="1" readingOrder="1"/>
    </xf>
    <xf numFmtId="0" fontId="30" fillId="0" borderId="8" xfId="0" applyFont="1" applyBorder="1"/>
    <xf numFmtId="166" fontId="15" fillId="39" borderId="8" xfId="31" applyNumberFormat="1" applyFont="1" applyFill="1" applyBorder="1"/>
    <xf numFmtId="166" fontId="15" fillId="0" borderId="8" xfId="31" applyNumberFormat="1" applyFont="1" applyBorder="1"/>
    <xf numFmtId="0" fontId="15" fillId="0" borderId="8" xfId="0" applyFont="1" applyFill="1" applyBorder="1" applyAlignment="1">
      <alignment horizontal="left"/>
    </xf>
    <xf numFmtId="166" fontId="15" fillId="0" borderId="8" xfId="31" applyNumberFormat="1" applyFont="1" applyFill="1" applyBorder="1" applyAlignment="1"/>
    <xf numFmtId="166" fontId="15" fillId="0" borderId="0" xfId="31" applyNumberFormat="1" applyFont="1" applyFill="1" applyBorder="1" applyAlignment="1"/>
    <xf numFmtId="0" fontId="30" fillId="0" borderId="49" xfId="0" applyFont="1" applyFill="1" applyBorder="1" applyAlignment="1">
      <alignment horizontal="left"/>
    </xf>
    <xf numFmtId="0" fontId="30" fillId="0" borderId="31" xfId="0" applyFont="1" applyFill="1" applyBorder="1"/>
    <xf numFmtId="166" fontId="15" fillId="0" borderId="51" xfId="31" applyNumberFormat="1" applyFont="1" applyFill="1" applyBorder="1" applyAlignment="1"/>
    <xf numFmtId="166" fontId="15" fillId="39" borderId="0" xfId="31" applyNumberFormat="1" applyFont="1" applyFill="1" applyBorder="1"/>
    <xf numFmtId="0" fontId="15" fillId="0" borderId="8" xfId="0" applyFont="1" applyBorder="1" applyAlignment="1">
      <alignment vertical="top" wrapText="1"/>
    </xf>
    <xf numFmtId="3" fontId="15" fillId="23" borderId="5" xfId="0" applyNumberFormat="1" applyFont="1" applyFill="1" applyBorder="1" applyAlignment="1">
      <alignment horizontal="center" vertical="top" wrapText="1"/>
    </xf>
    <xf numFmtId="3" fontId="15" fillId="23" borderId="53" xfId="0" applyNumberFormat="1" applyFont="1" applyFill="1" applyBorder="1" applyAlignment="1">
      <alignment horizontal="center" vertical="top" wrapText="1"/>
    </xf>
    <xf numFmtId="166" fontId="15" fillId="0" borderId="0" xfId="31" applyNumberFormat="1" applyFont="1"/>
    <xf numFmtId="44" fontId="15" fillId="0" borderId="0" xfId="51" applyFont="1"/>
    <xf numFmtId="0" fontId="30" fillId="0" borderId="49" xfId="0" applyFont="1" applyBorder="1"/>
    <xf numFmtId="41" fontId="15" fillId="0" borderId="8" xfId="31" applyNumberFormat="1" applyFont="1" applyFill="1" applyBorder="1"/>
    <xf numFmtId="166" fontId="15" fillId="0" borderId="8" xfId="31" applyNumberFormat="1" applyFont="1" applyFill="1" applyBorder="1" applyAlignment="1">
      <alignment vertical="top" wrapText="1"/>
    </xf>
    <xf numFmtId="43" fontId="15" fillId="0" borderId="0" xfId="0" applyNumberFormat="1" applyFont="1"/>
    <xf numFmtId="43" fontId="15" fillId="0" borderId="0" xfId="31" applyFont="1"/>
    <xf numFmtId="168" fontId="15" fillId="0" borderId="0" xfId="0" applyNumberFormat="1" applyFont="1"/>
    <xf numFmtId="0" fontId="15" fillId="0" borderId="0" xfId="0" applyFont="1" applyBorder="1" applyAlignment="1">
      <alignment horizontal="justify" wrapText="1"/>
    </xf>
    <xf numFmtId="0" fontId="15" fillId="0" borderId="49" xfId="0" applyFont="1" applyBorder="1"/>
    <xf numFmtId="0" fontId="15" fillId="0" borderId="0" xfId="0" applyFont="1" applyFill="1" applyAlignment="1">
      <alignment wrapText="1"/>
    </xf>
    <xf numFmtId="43" fontId="15" fillId="0" borderId="0" xfId="31" applyFont="1" applyFill="1"/>
    <xf numFmtId="0" fontId="15" fillId="0" borderId="0" xfId="0" applyFont="1" applyFill="1" applyAlignment="1"/>
    <xf numFmtId="0" fontId="30" fillId="0" borderId="0" xfId="0" applyFont="1" applyFill="1" applyBorder="1" applyAlignment="1">
      <alignment horizontal="centerContinuous" vertical="center"/>
    </xf>
    <xf numFmtId="0" fontId="30" fillId="0" borderId="8" xfId="0" applyFont="1" applyFill="1" applyBorder="1" applyAlignment="1">
      <alignment horizontal="left"/>
    </xf>
    <xf numFmtId="0" fontId="15" fillId="0" borderId="52" xfId="0" applyFont="1" applyFill="1" applyBorder="1" applyAlignment="1">
      <alignment horizontal="center" wrapText="1"/>
    </xf>
    <xf numFmtId="0" fontId="15" fillId="0" borderId="52" xfId="0" applyFont="1" applyBorder="1" applyAlignment="1">
      <alignment horizontal="center" wrapText="1"/>
    </xf>
    <xf numFmtId="0" fontId="15" fillId="0" borderId="8" xfId="0" applyFont="1" applyFill="1" applyBorder="1" applyAlignment="1">
      <alignment horizontal="left" wrapText="1"/>
    </xf>
    <xf numFmtId="167" fontId="15" fillId="0" borderId="0" xfId="0" applyNumberFormat="1" applyFont="1" applyFill="1"/>
    <xf numFmtId="0" fontId="15" fillId="0" borderId="50" xfId="0" applyFont="1" applyBorder="1" applyAlignment="1">
      <alignment horizontal="center"/>
    </xf>
    <xf numFmtId="166" fontId="15" fillId="0" borderId="8" xfId="31" applyNumberFormat="1" applyFont="1" applyFill="1" applyBorder="1" applyAlignment="1">
      <alignment horizontal="center" vertical="top"/>
    </xf>
    <xf numFmtId="173" fontId="15" fillId="0" borderId="8" xfId="137" applyNumberFormat="1" applyFont="1" applyFill="1" applyBorder="1" applyAlignment="1">
      <alignment horizontal="center" vertical="top"/>
    </xf>
    <xf numFmtId="9" fontId="15" fillId="0" borderId="8" xfId="137" applyFont="1" applyFill="1" applyBorder="1" applyAlignment="1">
      <alignment horizontal="center" vertical="top"/>
    </xf>
    <xf numFmtId="44" fontId="30" fillId="23" borderId="66" xfId="51" applyFont="1" applyFill="1" applyBorder="1" applyAlignment="1">
      <alignment vertical="top" wrapText="1"/>
    </xf>
    <xf numFmtId="0" fontId="30" fillId="0" borderId="57" xfId="0" applyFont="1" applyFill="1" applyBorder="1" applyAlignment="1">
      <alignment vertical="top" wrapText="1"/>
    </xf>
    <xf numFmtId="0" fontId="30" fillId="0" borderId="58" xfId="0" applyFont="1" applyBorder="1"/>
    <xf numFmtId="164" fontId="0" fillId="0" borderId="0" xfId="0" applyNumberFormat="1"/>
    <xf numFmtId="166" fontId="15" fillId="0" borderId="0" xfId="31" applyNumberFormat="1" applyFont="1" applyFill="1"/>
    <xf numFmtId="166" fontId="15" fillId="0" borderId="8" xfId="0" applyNumberFormat="1" applyFont="1" applyBorder="1" applyAlignment="1">
      <alignment vertical="top" wrapText="1"/>
    </xf>
    <xf numFmtId="166" fontId="15" fillId="0" borderId="0" xfId="0" applyNumberFormat="1" applyFont="1"/>
    <xf numFmtId="0" fontId="15" fillId="0" borderId="8" xfId="0" applyFont="1" applyFill="1" applyBorder="1" applyAlignment="1">
      <alignment horizontal="center" wrapText="1"/>
    </xf>
    <xf numFmtId="167" fontId="15" fillId="0" borderId="0" xfId="51" applyNumberFormat="1" applyFont="1" applyFill="1"/>
    <xf numFmtId="3" fontId="15" fillId="0" borderId="0" xfId="0" applyNumberFormat="1" applyFont="1" applyFill="1"/>
    <xf numFmtId="0" fontId="15" fillId="49" borderId="0" xfId="0" applyFont="1" applyFill="1"/>
    <xf numFmtId="0" fontId="15" fillId="49" borderId="8" xfId="0" applyFont="1" applyFill="1" applyBorder="1" applyAlignment="1">
      <alignment wrapText="1"/>
    </xf>
    <xf numFmtId="0" fontId="15" fillId="49" borderId="8" xfId="0" applyFont="1" applyFill="1" applyBorder="1" applyAlignment="1">
      <alignment horizontal="center" vertical="top" wrapText="1"/>
    </xf>
    <xf numFmtId="167" fontId="15" fillId="49" borderId="8" xfId="51" applyNumberFormat="1" applyFont="1" applyFill="1" applyBorder="1" applyAlignment="1">
      <alignment horizontal="justify" wrapText="1"/>
    </xf>
    <xf numFmtId="44" fontId="15" fillId="49" borderId="8" xfId="51" applyFont="1" applyFill="1" applyBorder="1" applyAlignment="1">
      <alignment horizontal="justify" wrapText="1"/>
    </xf>
    <xf numFmtId="167" fontId="15" fillId="49" borderId="8" xfId="51" applyNumberFormat="1" applyFont="1" applyFill="1" applyBorder="1"/>
    <xf numFmtId="167" fontId="15" fillId="0" borderId="8" xfId="51" applyNumberFormat="1" applyFont="1" applyFill="1" applyBorder="1" applyAlignment="1" applyProtection="1">
      <alignment wrapText="1"/>
      <protection locked="0"/>
    </xf>
    <xf numFmtId="166" fontId="10" fillId="0" borderId="50" xfId="31" applyNumberFormat="1" applyFont="1" applyFill="1" applyBorder="1"/>
    <xf numFmtId="0" fontId="33" fillId="0" borderId="0" xfId="0" applyFont="1"/>
    <xf numFmtId="0" fontId="0" fillId="0" borderId="0" xfId="0"/>
    <xf numFmtId="0" fontId="30" fillId="0" borderId="0" xfId="0" applyFont="1" applyFill="1" applyBorder="1" applyAlignment="1">
      <alignment horizontal="center" vertical="center" wrapText="1"/>
    </xf>
    <xf numFmtId="0" fontId="0" fillId="0" borderId="0" xfId="0"/>
    <xf numFmtId="0" fontId="15" fillId="0" borderId="0" xfId="0" applyFont="1" applyFill="1" applyBorder="1" applyAlignment="1">
      <alignment wrapText="1"/>
    </xf>
    <xf numFmtId="0" fontId="30" fillId="0" borderId="0" xfId="0" applyFont="1" applyBorder="1" applyAlignment="1">
      <alignment horizontal="center"/>
    </xf>
    <xf numFmtId="0" fontId="10" fillId="0" borderId="0" xfId="0" applyFont="1" applyFill="1"/>
    <xf numFmtId="0" fontId="10" fillId="0" borderId="0" xfId="0" applyFont="1"/>
    <xf numFmtId="9" fontId="49" fillId="0" borderId="74" xfId="0" applyNumberFormat="1" applyFont="1" applyBorder="1" applyAlignment="1">
      <alignment horizontal="right" wrapText="1"/>
    </xf>
    <xf numFmtId="0" fontId="33" fillId="0" borderId="30" xfId="0" applyFont="1" applyBorder="1" applyAlignment="1">
      <alignment vertical="top" wrapText="1"/>
    </xf>
    <xf numFmtId="0" fontId="10" fillId="23" borderId="32" xfId="0" applyFont="1" applyFill="1" applyBorder="1" applyAlignment="1">
      <alignment horizontal="center" wrapText="1"/>
    </xf>
    <xf numFmtId="0" fontId="10" fillId="23" borderId="61" xfId="0" applyFont="1" applyFill="1" applyBorder="1" applyAlignment="1">
      <alignment horizontal="justify" wrapText="1"/>
    </xf>
    <xf numFmtId="9" fontId="10" fillId="0" borderId="50" xfId="0" applyNumberFormat="1" applyFont="1" applyBorder="1" applyAlignment="1">
      <alignment horizontal="right" wrapText="1"/>
    </xf>
    <xf numFmtId="0" fontId="10" fillId="0" borderId="29" xfId="0" applyFont="1" applyBorder="1" applyAlignment="1">
      <alignment vertical="top" wrapText="1"/>
    </xf>
    <xf numFmtId="9" fontId="10" fillId="0" borderId="28" xfId="0" applyNumberFormat="1" applyFont="1" applyBorder="1" applyAlignment="1">
      <alignment horizontal="right" wrapText="1"/>
    </xf>
    <xf numFmtId="0" fontId="10" fillId="0" borderId="26" xfId="0" applyFont="1" applyFill="1" applyBorder="1" applyAlignment="1">
      <alignment horizontal="justify" vertical="top" wrapText="1"/>
    </xf>
    <xf numFmtId="9" fontId="33" fillId="0" borderId="28" xfId="0" applyNumberFormat="1" applyFont="1" applyBorder="1" applyAlignment="1">
      <alignment horizontal="right" wrapText="1"/>
    </xf>
    <xf numFmtId="0" fontId="33" fillId="0" borderId="26" xfId="0" applyFont="1" applyBorder="1" applyAlignment="1">
      <alignment horizontal="justify" vertical="top" wrapText="1"/>
    </xf>
    <xf numFmtId="0" fontId="10" fillId="0" borderId="29" xfId="0" applyFont="1" applyBorder="1" applyAlignment="1">
      <alignment horizontal="justify" vertical="top" wrapText="1"/>
    </xf>
    <xf numFmtId="9" fontId="10" fillId="0" borderId="60" xfId="0" applyNumberFormat="1" applyFont="1" applyBorder="1" applyAlignment="1">
      <alignment horizontal="right" wrapText="1"/>
    </xf>
    <xf numFmtId="3" fontId="0" fillId="0" borderId="0" xfId="0" applyNumberFormat="1"/>
    <xf numFmtId="0" fontId="0" fillId="0" borderId="0" xfId="0" applyBorder="1"/>
    <xf numFmtId="0" fontId="48" fillId="0" borderId="0" xfId="0" applyFont="1" applyBorder="1" applyAlignment="1">
      <alignment horizontal="center" wrapText="1"/>
    </xf>
    <xf numFmtId="3" fontId="15" fillId="0" borderId="0" xfId="0" applyNumberFormat="1" applyFont="1"/>
    <xf numFmtId="14" fontId="33" fillId="0" borderId="57" xfId="0" applyNumberFormat="1" applyFont="1" applyFill="1" applyBorder="1" applyAlignment="1">
      <alignment horizontal="left"/>
    </xf>
    <xf numFmtId="14" fontId="33" fillId="0" borderId="38" xfId="0" applyNumberFormat="1" applyFont="1" applyFill="1" applyBorder="1" applyAlignment="1">
      <alignment horizontal="left"/>
    </xf>
    <xf numFmtId="0" fontId="10" fillId="0" borderId="0" xfId="328" applyFont="1" applyFill="1"/>
    <xf numFmtId="3" fontId="10" fillId="0" borderId="0" xfId="328" applyNumberFormat="1" applyFont="1" applyFill="1"/>
    <xf numFmtId="0" fontId="33" fillId="0" borderId="40" xfId="328" applyFont="1" applyFill="1" applyBorder="1" applyAlignment="1">
      <alignment horizontal="left"/>
    </xf>
    <xf numFmtId="3" fontId="10" fillId="0" borderId="0" xfId="0" applyNumberFormat="1" applyFont="1" applyBorder="1"/>
    <xf numFmtId="3" fontId="10" fillId="0" borderId="0" xfId="0" applyNumberFormat="1" applyFont="1" applyFill="1" applyBorder="1"/>
    <xf numFmtId="174" fontId="33" fillId="0" borderId="0" xfId="0" applyNumberFormat="1" applyFont="1" applyFill="1" applyBorder="1" applyAlignment="1">
      <alignment horizontal="center"/>
    </xf>
    <xf numFmtId="14" fontId="33" fillId="0" borderId="58" xfId="0" applyNumberFormat="1" applyFont="1" applyFill="1" applyBorder="1" applyAlignment="1">
      <alignment horizontal="left"/>
    </xf>
    <xf numFmtId="0" fontId="30" fillId="0" borderId="0" xfId="0" applyFont="1" applyAlignment="1">
      <alignment wrapText="1"/>
    </xf>
    <xf numFmtId="0" fontId="10" fillId="0" borderId="0" xfId="0" applyFont="1" applyFill="1" applyAlignment="1"/>
    <xf numFmtId="9" fontId="15" fillId="0" borderId="0" xfId="0" applyNumberFormat="1" applyFont="1" applyFill="1"/>
    <xf numFmtId="8" fontId="23" fillId="0" borderId="32" xfId="0" applyNumberFormat="1" applyFont="1" applyFill="1" applyBorder="1" applyAlignment="1">
      <alignment horizontal="center" wrapText="1"/>
    </xf>
    <xf numFmtId="8" fontId="23" fillId="0" borderId="51" xfId="0" applyNumberFormat="1" applyFont="1" applyFill="1" applyBorder="1" applyAlignment="1">
      <alignment horizontal="center" wrapText="1"/>
    </xf>
    <xf numFmtId="0" fontId="10" fillId="0" borderId="31" xfId="0" applyFont="1" applyFill="1" applyBorder="1" applyAlignment="1">
      <alignment horizontal="center" wrapText="1"/>
    </xf>
    <xf numFmtId="8" fontId="23" fillId="0" borderId="50" xfId="0" applyNumberFormat="1" applyFont="1" applyFill="1" applyBorder="1" applyAlignment="1">
      <alignment horizontal="center" wrapText="1"/>
    </xf>
    <xf numFmtId="8" fontId="23" fillId="0" borderId="8" xfId="0" applyNumberFormat="1" applyFont="1" applyFill="1" applyBorder="1" applyAlignment="1">
      <alignment horizontal="center" wrapText="1"/>
    </xf>
    <xf numFmtId="0" fontId="10" fillId="0" borderId="49" xfId="0" applyFont="1" applyFill="1" applyBorder="1" applyAlignment="1">
      <alignment horizontal="center" wrapText="1"/>
    </xf>
    <xf numFmtId="0" fontId="33" fillId="0" borderId="60" xfId="0" applyFont="1" applyFill="1" applyBorder="1" applyAlignment="1">
      <alignment horizontal="center" wrapText="1"/>
    </xf>
    <xf numFmtId="0" fontId="33" fillId="0" borderId="21" xfId="0" applyFont="1" applyFill="1" applyBorder="1" applyAlignment="1">
      <alignment horizontal="center" wrapText="1"/>
    </xf>
    <xf numFmtId="0" fontId="33" fillId="0" borderId="54" xfId="0" applyFont="1" applyFill="1" applyBorder="1" applyAlignment="1">
      <alignment horizontal="center" wrapText="1"/>
    </xf>
    <xf numFmtId="0" fontId="0" fillId="0" borderId="0" xfId="0" applyBorder="1" applyAlignment="1">
      <alignment horizontal="center"/>
    </xf>
    <xf numFmtId="0" fontId="48" fillId="0" borderId="0" xfId="0" applyFont="1" applyBorder="1" applyAlignment="1">
      <alignment horizontal="center"/>
    </xf>
    <xf numFmtId="0" fontId="23" fillId="0" borderId="31" xfId="0" applyFont="1" applyBorder="1" applyAlignment="1">
      <alignment horizontal="right" wrapText="1"/>
    </xf>
    <xf numFmtId="0" fontId="23" fillId="0" borderId="54" xfId="0" applyFont="1" applyBorder="1" applyAlignment="1">
      <alignment horizontal="right" wrapText="1"/>
    </xf>
    <xf numFmtId="0" fontId="33" fillId="0" borderId="41" xfId="0" applyFont="1" applyBorder="1"/>
    <xf numFmtId="0" fontId="10" fillId="0" borderId="31" xfId="0" applyFont="1" applyBorder="1" applyAlignment="1">
      <alignment horizontal="center" wrapText="1"/>
    </xf>
    <xf numFmtId="0" fontId="10" fillId="0" borderId="54" xfId="0" applyFont="1" applyBorder="1" applyAlignment="1">
      <alignment horizontal="center" wrapText="1"/>
    </xf>
    <xf numFmtId="3" fontId="23" fillId="0" borderId="32" xfId="0" applyNumberFormat="1" applyFont="1" applyBorder="1" applyAlignment="1">
      <alignment horizontal="center" wrapText="1"/>
    </xf>
    <xf numFmtId="0" fontId="49" fillId="0" borderId="58" xfId="0" applyFont="1" applyBorder="1" applyAlignment="1">
      <alignment horizontal="right" wrapText="1"/>
    </xf>
    <xf numFmtId="3" fontId="23" fillId="0" borderId="50" xfId="0" applyNumberFormat="1" applyFont="1" applyBorder="1" applyAlignment="1">
      <alignment horizontal="center" wrapText="1"/>
    </xf>
    <xf numFmtId="0" fontId="49" fillId="0" borderId="57" xfId="0" applyFont="1" applyBorder="1" applyAlignment="1">
      <alignment horizontal="right" wrapText="1"/>
    </xf>
    <xf numFmtId="3" fontId="23" fillId="0" borderId="28" xfId="0" applyNumberFormat="1" applyFont="1" applyBorder="1" applyAlignment="1">
      <alignment horizontal="center" wrapText="1"/>
    </xf>
    <xf numFmtId="0" fontId="49" fillId="0" borderId="35" xfId="0" applyFont="1" applyBorder="1" applyAlignment="1">
      <alignment horizontal="right" wrapText="1"/>
    </xf>
    <xf numFmtId="0" fontId="0" fillId="0" borderId="0" xfId="0"/>
    <xf numFmtId="0" fontId="83" fillId="0" borderId="0" xfId="0" applyFont="1" applyAlignment="1">
      <alignment vertical="center"/>
    </xf>
    <xf numFmtId="0" fontId="86" fillId="0" borderId="30" xfId="0" applyFont="1" applyBorder="1" applyAlignment="1">
      <alignment vertical="center"/>
    </xf>
    <xf numFmtId="6" fontId="86" fillId="0" borderId="77" xfId="0" applyNumberFormat="1" applyFont="1" applyBorder="1" applyAlignment="1">
      <alignment horizontal="right" vertical="center"/>
    </xf>
    <xf numFmtId="3" fontId="86" fillId="0" borderId="77" xfId="0" applyNumberFormat="1" applyFont="1" applyBorder="1" applyAlignment="1">
      <alignment horizontal="right" vertical="center"/>
    </xf>
    <xf numFmtId="0" fontId="87" fillId="0" borderId="30" xfId="0" applyFont="1" applyBorder="1" applyAlignment="1">
      <alignment vertical="center"/>
    </xf>
    <xf numFmtId="0" fontId="10" fillId="0" borderId="8" xfId="0" applyFont="1" applyBorder="1"/>
    <xf numFmtId="0" fontId="33" fillId="51" borderId="19" xfId="330" applyFont="1" applyFill="1" applyBorder="1" applyAlignment="1">
      <alignment horizontal="center" vertical="center" wrapText="1"/>
    </xf>
    <xf numFmtId="0" fontId="33" fillId="51" borderId="42" xfId="330" applyFont="1" applyFill="1" applyBorder="1" applyAlignment="1">
      <alignment horizontal="center" vertical="center" wrapText="1"/>
    </xf>
    <xf numFmtId="0" fontId="33" fillId="23" borderId="8" xfId="0" applyFont="1" applyFill="1" applyBorder="1"/>
    <xf numFmtId="0" fontId="33" fillId="23" borderId="8" xfId="0" applyFont="1" applyFill="1" applyBorder="1" applyAlignment="1">
      <alignment horizontal="center" vertical="top" wrapText="1"/>
    </xf>
    <xf numFmtId="0" fontId="33" fillId="0" borderId="8" xfId="0" applyFont="1" applyBorder="1"/>
    <xf numFmtId="0" fontId="15" fillId="0" borderId="8" xfId="0" applyNumberFormat="1" applyFont="1" applyFill="1" applyBorder="1" applyAlignment="1">
      <alignment horizontal="center" wrapText="1" readingOrder="1"/>
    </xf>
    <xf numFmtId="0" fontId="30" fillId="0" borderId="41" xfId="0" applyFont="1" applyBorder="1"/>
    <xf numFmtId="0" fontId="21" fillId="0" borderId="19" xfId="0" applyFont="1" applyBorder="1"/>
    <xf numFmtId="0" fontId="30" fillId="0" borderId="54" xfId="0" applyFont="1" applyBorder="1"/>
    <xf numFmtId="0" fontId="30" fillId="0" borderId="21" xfId="0" applyFont="1" applyBorder="1"/>
    <xf numFmtId="166" fontId="15" fillId="39" borderId="21" xfId="31" applyNumberFormat="1" applyFont="1" applyFill="1" applyBorder="1"/>
    <xf numFmtId="166" fontId="15" fillId="0" borderId="21" xfId="31" applyNumberFormat="1" applyFont="1" applyFill="1" applyBorder="1"/>
    <xf numFmtId="176" fontId="15" fillId="0" borderId="21" xfId="31" applyNumberFormat="1" applyFont="1" applyFill="1" applyBorder="1"/>
    <xf numFmtId="167" fontId="15" fillId="0" borderId="21" xfId="51" applyNumberFormat="1" applyFont="1" applyFill="1" applyBorder="1" applyAlignment="1">
      <alignment vertical="top" wrapText="1"/>
    </xf>
    <xf numFmtId="176" fontId="15" fillId="0" borderId="8" xfId="31" applyNumberFormat="1" applyFont="1" applyFill="1" applyBorder="1"/>
    <xf numFmtId="167" fontId="15" fillId="0" borderId="8" xfId="51" applyNumberFormat="1" applyFont="1" applyFill="1" applyBorder="1" applyAlignment="1">
      <alignment vertical="top" wrapText="1"/>
    </xf>
    <xf numFmtId="0" fontId="30" fillId="0" borderId="67" xfId="0" applyFont="1" applyBorder="1"/>
    <xf numFmtId="0" fontId="30" fillId="0" borderId="46" xfId="0" applyFont="1" applyBorder="1"/>
    <xf numFmtId="166" fontId="15" fillId="39" borderId="46" xfId="31" applyNumberFormat="1" applyFont="1" applyFill="1" applyBorder="1"/>
    <xf numFmtId="176" fontId="15" fillId="0" borderId="46" xfId="31" applyNumberFormat="1" applyFont="1" applyFill="1" applyBorder="1"/>
    <xf numFmtId="167" fontId="15" fillId="0" borderId="46" xfId="51" applyNumberFormat="1" applyFont="1" applyFill="1" applyBorder="1" applyAlignment="1">
      <alignment vertical="top" wrapText="1"/>
    </xf>
    <xf numFmtId="0" fontId="30" fillId="0" borderId="19" xfId="0" applyFont="1" applyBorder="1"/>
    <xf numFmtId="166" fontId="15" fillId="0" borderId="21" xfId="31" applyNumberFormat="1" applyFont="1" applyBorder="1"/>
    <xf numFmtId="166" fontId="15" fillId="0" borderId="46" xfId="31" applyNumberFormat="1" applyFont="1" applyBorder="1"/>
    <xf numFmtId="41" fontId="15" fillId="0" borderId="21" xfId="31" applyNumberFormat="1" applyFont="1" applyFill="1" applyBorder="1"/>
    <xf numFmtId="166" fontId="15" fillId="0" borderId="21" xfId="31" applyNumberFormat="1" applyFont="1" applyFill="1" applyBorder="1" applyAlignment="1">
      <alignment vertical="top" wrapText="1"/>
    </xf>
    <xf numFmtId="41" fontId="15" fillId="0" borderId="46" xfId="31" applyNumberFormat="1" applyFont="1" applyFill="1" applyBorder="1"/>
    <xf numFmtId="166" fontId="15" fillId="0" borderId="46" xfId="31" applyNumberFormat="1" applyFont="1" applyFill="1" applyBorder="1" applyAlignment="1">
      <alignment vertical="top" wrapText="1"/>
    </xf>
    <xf numFmtId="0" fontId="15" fillId="0" borderId="67" xfId="0" applyFont="1" applyFill="1" applyBorder="1" applyAlignment="1">
      <alignment horizontal="left"/>
    </xf>
    <xf numFmtId="0" fontId="15" fillId="0" borderId="46" xfId="0" applyFont="1" applyFill="1" applyBorder="1" applyAlignment="1">
      <alignment horizontal="left"/>
    </xf>
    <xf numFmtId="166" fontId="15" fillId="0" borderId="46" xfId="31" applyNumberFormat="1" applyFont="1" applyFill="1" applyBorder="1" applyAlignment="1"/>
    <xf numFmtId="0" fontId="15" fillId="0" borderId="46" xfId="133" applyFont="1" applyFill="1" applyBorder="1"/>
    <xf numFmtId="0" fontId="30" fillId="0" borderId="41" xfId="0" applyFont="1" applyFill="1" applyBorder="1"/>
    <xf numFmtId="0" fontId="30" fillId="0" borderId="19" xfId="0" applyFont="1" applyFill="1" applyBorder="1" applyAlignment="1">
      <alignment horizontal="left"/>
    </xf>
    <xf numFmtId="166" fontId="30" fillId="0" borderId="19" xfId="31" applyNumberFormat="1" applyFont="1" applyFill="1" applyBorder="1" applyAlignment="1"/>
    <xf numFmtId="0" fontId="30" fillId="0" borderId="49" xfId="0" applyNumberFormat="1" applyFont="1" applyFill="1" applyBorder="1" applyAlignment="1">
      <alignment horizontal="center" wrapText="1" readingOrder="1"/>
    </xf>
    <xf numFmtId="0" fontId="30" fillId="0" borderId="8" xfId="0" applyNumberFormat="1" applyFont="1" applyFill="1" applyBorder="1" applyAlignment="1">
      <alignment horizontal="center" wrapText="1" readingOrder="1"/>
    </xf>
    <xf numFmtId="0" fontId="15" fillId="0" borderId="50" xfId="0" applyNumberFormat="1" applyFont="1" applyFill="1" applyBorder="1" applyAlignment="1">
      <alignment horizontal="center" wrapText="1" readingOrder="1"/>
    </xf>
    <xf numFmtId="10" fontId="15" fillId="23" borderId="50" xfId="331" applyNumberFormat="1" applyFont="1" applyFill="1" applyBorder="1" applyAlignment="1">
      <alignment horizontal="center" vertical="top" wrapText="1"/>
    </xf>
    <xf numFmtId="0" fontId="55" fillId="0" borderId="0" xfId="0" applyFont="1" applyAlignment="1">
      <alignment horizontal="centerContinuous" vertical="center"/>
    </xf>
    <xf numFmtId="0" fontId="55" fillId="0" borderId="0" xfId="0" applyFont="1"/>
    <xf numFmtId="0" fontId="55" fillId="0" borderId="0" xfId="0" applyFont="1" applyFill="1" applyAlignment="1">
      <alignment horizontal="center" vertical="center" wrapText="1"/>
    </xf>
    <xf numFmtId="0" fontId="60" fillId="0" borderId="0" xfId="0" applyFont="1"/>
    <xf numFmtId="0" fontId="93" fillId="50" borderId="8" xfId="0" applyFont="1" applyFill="1" applyBorder="1" applyAlignment="1">
      <alignment horizontal="center" wrapText="1"/>
    </xf>
    <xf numFmtId="0" fontId="93" fillId="50" borderId="50" xfId="0" applyFont="1" applyFill="1" applyBorder="1" applyAlignment="1">
      <alignment horizontal="center" wrapText="1"/>
    </xf>
    <xf numFmtId="0" fontId="60" fillId="0" borderId="8" xfId="0" applyFont="1" applyFill="1" applyBorder="1" applyAlignment="1">
      <alignment horizontal="justify" vertical="top" wrapText="1"/>
    </xf>
    <xf numFmtId="0" fontId="33" fillId="23" borderId="46" xfId="0" applyFont="1" applyFill="1" applyBorder="1" applyAlignment="1">
      <alignment horizontal="center"/>
    </xf>
    <xf numFmtId="0" fontId="33" fillId="23" borderId="44" xfId="0" applyFont="1" applyFill="1" applyBorder="1"/>
    <xf numFmtId="0" fontId="10" fillId="23" borderId="44" xfId="0" applyFont="1" applyFill="1" applyBorder="1"/>
    <xf numFmtId="0" fontId="10" fillId="23" borderId="5" xfId="0" applyFont="1" applyFill="1" applyBorder="1"/>
    <xf numFmtId="0" fontId="10" fillId="23" borderId="53" xfId="0" applyFont="1" applyFill="1" applyBorder="1"/>
    <xf numFmtId="0" fontId="10" fillId="49" borderId="8" xfId="0" applyFont="1" applyFill="1" applyBorder="1"/>
    <xf numFmtId="167" fontId="10" fillId="0" borderId="8" xfId="52" applyNumberFormat="1" applyFont="1" applyFill="1" applyBorder="1"/>
    <xf numFmtId="0" fontId="33" fillId="0" borderId="46" xfId="0" applyFont="1" applyBorder="1"/>
    <xf numFmtId="0" fontId="10" fillId="0" borderId="21" xfId="0" applyFont="1" applyBorder="1"/>
    <xf numFmtId="0" fontId="10" fillId="0" borderId="8" xfId="0" applyFont="1" applyBorder="1" applyAlignment="1">
      <alignment wrapText="1"/>
    </xf>
    <xf numFmtId="0" fontId="33" fillId="0" borderId="21" xfId="0" applyFont="1" applyBorder="1"/>
    <xf numFmtId="6" fontId="10" fillId="0" borderId="21" xfId="0" applyNumberFormat="1" applyFont="1" applyFill="1" applyBorder="1" applyAlignment="1">
      <alignment horizontal="right" wrapText="1"/>
    </xf>
    <xf numFmtId="6" fontId="10" fillId="0" borderId="8" xfId="0" applyNumberFormat="1" applyFont="1" applyFill="1" applyBorder="1" applyAlignment="1">
      <alignment horizontal="right" wrapText="1"/>
    </xf>
    <xf numFmtId="9" fontId="10" fillId="0" borderId="50" xfId="0" applyNumberFormat="1" applyFont="1" applyFill="1" applyBorder="1" applyAlignment="1">
      <alignment horizontal="right" wrapText="1"/>
    </xf>
    <xf numFmtId="6" fontId="10" fillId="0" borderId="46" xfId="0" applyNumberFormat="1" applyFont="1" applyFill="1" applyBorder="1" applyAlignment="1">
      <alignment horizontal="right" wrapText="1"/>
    </xf>
    <xf numFmtId="9" fontId="33" fillId="0" borderId="28" xfId="0" applyNumberFormat="1" applyFont="1" applyFill="1" applyBorder="1" applyAlignment="1">
      <alignment horizontal="right" wrapText="1"/>
    </xf>
    <xf numFmtId="9" fontId="10" fillId="0" borderId="28" xfId="0" applyNumberFormat="1" applyFont="1" applyFill="1" applyBorder="1" applyAlignment="1">
      <alignment horizontal="right" wrapText="1"/>
    </xf>
    <xf numFmtId="9" fontId="49" fillId="0" borderId="74" xfId="0" applyNumberFormat="1" applyFont="1" applyFill="1" applyBorder="1" applyAlignment="1">
      <alignment horizontal="right" wrapText="1"/>
    </xf>
    <xf numFmtId="0" fontId="55" fillId="0" borderId="33" xfId="0" applyFont="1" applyFill="1" applyBorder="1" applyAlignment="1">
      <alignment horizontal="center" wrapText="1"/>
    </xf>
    <xf numFmtId="0" fontId="55" fillId="0" borderId="0" xfId="0" applyFont="1" applyBorder="1" applyAlignment="1">
      <alignment horizontal="center" wrapText="1"/>
    </xf>
    <xf numFmtId="0" fontId="55" fillId="0" borderId="8" xfId="0" applyFont="1" applyFill="1" applyBorder="1" applyAlignment="1">
      <alignment horizontal="center" wrapText="1"/>
    </xf>
    <xf numFmtId="0" fontId="55" fillId="0" borderId="8" xfId="0" applyFont="1" applyBorder="1" applyAlignment="1">
      <alignment horizontal="center" wrapText="1"/>
    </xf>
    <xf numFmtId="0" fontId="33" fillId="0" borderId="0" xfId="0" applyFont="1" applyAlignment="1">
      <alignment horizontal="centerContinuous"/>
    </xf>
    <xf numFmtId="0" fontId="33" fillId="23" borderId="8" xfId="0" applyFont="1" applyFill="1" applyBorder="1" applyAlignment="1">
      <alignment horizontal="centerContinuous"/>
    </xf>
    <xf numFmtId="0" fontId="33" fillId="23" borderId="44" xfId="0" applyFont="1" applyFill="1" applyBorder="1" applyAlignment="1">
      <alignment horizontal="centerContinuous"/>
    </xf>
    <xf numFmtId="0" fontId="33" fillId="23" borderId="5" xfId="0" applyFont="1" applyFill="1" applyBorder="1" applyAlignment="1">
      <alignment horizontal="centerContinuous"/>
    </xf>
    <xf numFmtId="0" fontId="33" fillId="23" borderId="53" xfId="0" applyFont="1" applyFill="1" applyBorder="1" applyAlignment="1">
      <alignment horizontal="centerContinuous"/>
    </xf>
    <xf numFmtId="0" fontId="12" fillId="0" borderId="89" xfId="0" applyFont="1" applyBorder="1" applyAlignment="1">
      <alignment horizontal="centerContinuous"/>
    </xf>
    <xf numFmtId="0" fontId="12" fillId="0" borderId="71" xfId="0" applyFont="1" applyBorder="1" applyAlignment="1">
      <alignment horizontal="centerContinuous"/>
    </xf>
    <xf numFmtId="0" fontId="12" fillId="0" borderId="21" xfId="0" applyFont="1" applyBorder="1" applyAlignment="1">
      <alignment horizontal="centerContinuous"/>
    </xf>
    <xf numFmtId="0" fontId="10" fillId="23" borderId="44" xfId="332" applyFont="1" applyFill="1" applyBorder="1" applyAlignment="1">
      <alignment horizontal="center" vertical="top" wrapText="1"/>
    </xf>
    <xf numFmtId="0" fontId="33" fillId="0" borderId="49" xfId="332" applyFont="1" applyFill="1" applyBorder="1" applyAlignment="1">
      <alignment horizontal="justify" vertical="top" wrapText="1"/>
    </xf>
    <xf numFmtId="0" fontId="10" fillId="0" borderId="8" xfId="332" applyFont="1" applyFill="1" applyBorder="1" applyAlignment="1">
      <alignment horizontal="center" vertical="top" wrapText="1"/>
    </xf>
    <xf numFmtId="0" fontId="10" fillId="0" borderId="57" xfId="332" applyFont="1" applyFill="1" applyBorder="1" applyAlignment="1">
      <alignment horizontal="justify" vertical="top" wrapText="1"/>
    </xf>
    <xf numFmtId="0" fontId="10" fillId="0" borderId="57" xfId="334" applyFont="1" applyFill="1" applyBorder="1" applyAlignment="1">
      <alignment horizontal="justify" vertical="top" wrapText="1"/>
    </xf>
    <xf numFmtId="0" fontId="10" fillId="0" borderId="38" xfId="332" applyFont="1" applyFill="1" applyBorder="1" applyAlignment="1">
      <alignment horizontal="justify" vertical="top" wrapText="1"/>
    </xf>
    <xf numFmtId="0" fontId="33" fillId="23" borderId="57" xfId="332" applyFont="1" applyFill="1" applyBorder="1" applyAlignment="1">
      <alignment vertical="top" wrapText="1"/>
    </xf>
    <xf numFmtId="0" fontId="10" fillId="0" borderId="21" xfId="332" applyFont="1" applyFill="1" applyBorder="1" applyAlignment="1">
      <alignment horizontal="center" vertical="top" wrapText="1"/>
    </xf>
    <xf numFmtId="0" fontId="10" fillId="0" borderId="49" xfId="332" applyFont="1" applyFill="1" applyBorder="1" applyAlignment="1">
      <alignment horizontal="justify" vertical="top" wrapText="1"/>
    </xf>
    <xf numFmtId="0" fontId="10" fillId="0" borderId="8" xfId="332" applyFont="1" applyFill="1" applyBorder="1" applyAlignment="1">
      <alignment horizontal="left" vertical="top" wrapText="1"/>
    </xf>
    <xf numFmtId="0" fontId="10" fillId="0" borderId="49" xfId="332" applyFont="1" applyFill="1" applyBorder="1"/>
    <xf numFmtId="0" fontId="10" fillId="0" borderId="57" xfId="332" applyFont="1" applyFill="1" applyBorder="1" applyAlignment="1">
      <alignment vertical="top" wrapText="1"/>
    </xf>
    <xf numFmtId="0" fontId="10" fillId="0" borderId="45" xfId="0" applyFont="1" applyBorder="1"/>
    <xf numFmtId="0" fontId="33" fillId="0" borderId="86" xfId="0" applyFont="1" applyBorder="1"/>
    <xf numFmtId="0" fontId="30" fillId="0" borderId="0" xfId="0" applyFont="1" applyFill="1" applyAlignment="1">
      <alignment horizontal="centerContinuous"/>
    </xf>
    <xf numFmtId="0" fontId="10" fillId="0" borderId="49" xfId="0" applyFont="1" applyFill="1" applyBorder="1"/>
    <xf numFmtId="0" fontId="15" fillId="0" borderId="0" xfId="0" applyFont="1" applyFill="1" applyAlignment="1">
      <alignment horizontal="center"/>
    </xf>
    <xf numFmtId="0" fontId="98" fillId="0" borderId="0" xfId="0" applyFont="1" applyFill="1"/>
    <xf numFmtId="0" fontId="0" fillId="0" borderId="0" xfId="0"/>
    <xf numFmtId="0" fontId="16" fillId="0" borderId="0" xfId="0" applyFont="1" applyAlignment="1">
      <alignment horizontal="centerContinuous"/>
    </xf>
    <xf numFmtId="166" fontId="15" fillId="0" borderId="0" xfId="31" applyNumberFormat="1" applyFont="1" applyFill="1" applyBorder="1" applyAlignment="1">
      <alignment vertical="top" wrapText="1"/>
    </xf>
    <xf numFmtId="9" fontId="15" fillId="0" borderId="0" xfId="331" applyNumberFormat="1" applyFont="1" applyFill="1" applyBorder="1" applyAlignment="1">
      <alignment vertical="top" wrapText="1"/>
    </xf>
    <xf numFmtId="0" fontId="12" fillId="0" borderId="43" xfId="0" applyFont="1" applyBorder="1" applyAlignment="1">
      <alignment horizontal="centerContinuous"/>
    </xf>
    <xf numFmtId="0" fontId="12" fillId="0" borderId="0" xfId="0" applyFont="1" applyBorder="1" applyAlignment="1">
      <alignment horizontal="centerContinuous"/>
    </xf>
    <xf numFmtId="0" fontId="12" fillId="0" borderId="48" xfId="0" applyFont="1" applyBorder="1" applyAlignment="1">
      <alignment horizontal="centerContinuous"/>
    </xf>
    <xf numFmtId="0" fontId="12" fillId="0" borderId="0" xfId="0" applyFont="1" applyBorder="1" applyAlignment="1">
      <alignment horizontal="centerContinuous" vertical="center"/>
    </xf>
    <xf numFmtId="0" fontId="0" fillId="0" borderId="0" xfId="0"/>
    <xf numFmtId="0" fontId="15" fillId="0" borderId="0" xfId="0" applyFont="1" applyFill="1" applyAlignment="1">
      <alignment wrapText="1"/>
    </xf>
    <xf numFmtId="0" fontId="10" fillId="0" borderId="31" xfId="0" applyFont="1" applyFill="1" applyBorder="1"/>
    <xf numFmtId="0" fontId="10" fillId="0" borderId="29" xfId="0" quotePrefix="1" applyFont="1" applyBorder="1" applyAlignment="1">
      <alignment horizontal="left" vertical="top" wrapText="1"/>
    </xf>
    <xf numFmtId="9" fontId="10" fillId="0" borderId="21" xfId="31" applyNumberFormat="1" applyFont="1" applyBorder="1" applyAlignment="1">
      <alignment horizontal="right"/>
    </xf>
    <xf numFmtId="0" fontId="147" fillId="0" borderId="0" xfId="0" applyFont="1"/>
    <xf numFmtId="10" fontId="147" fillId="0" borderId="0" xfId="0" applyNumberFormat="1" applyFont="1"/>
    <xf numFmtId="10" fontId="15" fillId="0" borderId="0" xfId="0" applyNumberFormat="1" applyFont="1"/>
    <xf numFmtId="167" fontId="33" fillId="0" borderId="46" xfId="0" applyNumberFormat="1" applyFont="1" applyBorder="1"/>
    <xf numFmtId="167" fontId="33" fillId="0" borderId="21" xfId="0" applyNumberFormat="1" applyFont="1" applyBorder="1"/>
    <xf numFmtId="9" fontId="33" fillId="0" borderId="21" xfId="145" applyFont="1" applyFill="1" applyBorder="1"/>
    <xf numFmtId="9" fontId="10" fillId="0" borderId="21" xfId="145" applyFont="1" applyFill="1" applyBorder="1" applyAlignment="1">
      <alignment horizontal="right"/>
    </xf>
    <xf numFmtId="0" fontId="33" fillId="23" borderId="8" xfId="332" applyFont="1" applyFill="1" applyBorder="1" applyAlignment="1">
      <alignment vertical="top" wrapText="1"/>
    </xf>
    <xf numFmtId="167" fontId="30" fillId="49" borderId="8" xfId="51" applyNumberFormat="1" applyFont="1" applyFill="1" applyBorder="1"/>
    <xf numFmtId="165" fontId="30" fillId="0" borderId="0" xfId="0" applyNumberFormat="1" applyFont="1" applyFill="1" applyBorder="1"/>
    <xf numFmtId="167" fontId="30" fillId="0" borderId="8" xfId="51" applyNumberFormat="1" applyFont="1" applyFill="1" applyBorder="1"/>
    <xf numFmtId="166" fontId="30" fillId="39" borderId="19" xfId="31" applyNumberFormat="1" applyFont="1" applyFill="1" applyBorder="1"/>
    <xf numFmtId="9" fontId="15" fillId="49" borderId="50" xfId="331" applyNumberFormat="1" applyFont="1" applyFill="1" applyBorder="1" applyAlignment="1">
      <alignment horizontal="center" vertical="top" wrapText="1"/>
    </xf>
    <xf numFmtId="9" fontId="15" fillId="0" borderId="50" xfId="331" applyNumberFormat="1" applyFont="1" applyFill="1" applyBorder="1" applyAlignment="1">
      <alignment horizontal="center" vertical="top" wrapText="1"/>
    </xf>
    <xf numFmtId="166" fontId="15" fillId="49" borderId="8" xfId="31" applyNumberFormat="1" applyFont="1" applyFill="1" applyBorder="1" applyAlignment="1">
      <alignment horizontal="center" wrapText="1"/>
    </xf>
    <xf numFmtId="9" fontId="15" fillId="49" borderId="8" xfId="137" applyFont="1" applyFill="1" applyBorder="1" applyAlignment="1">
      <alignment horizontal="center" wrapText="1"/>
    </xf>
    <xf numFmtId="166" fontId="10" fillId="0" borderId="49" xfId="31" applyNumberFormat="1" applyFont="1" applyBorder="1"/>
    <xf numFmtId="166" fontId="33" fillId="0" borderId="8" xfId="0" applyNumberFormat="1" applyFont="1" applyBorder="1"/>
    <xf numFmtId="2" fontId="15" fillId="0" borderId="8" xfId="31" applyNumberFormat="1" applyFont="1" applyFill="1" applyBorder="1" applyAlignment="1">
      <alignment horizontal="center"/>
    </xf>
    <xf numFmtId="9" fontId="33" fillId="0" borderId="22" xfId="31" applyNumberFormat="1" applyFont="1" applyBorder="1" applyAlignment="1">
      <alignment horizontal="right"/>
    </xf>
    <xf numFmtId="0" fontId="55" fillId="0" borderId="0" xfId="0" applyFont="1" applyFill="1" applyAlignment="1">
      <alignment horizontal="center" vertical="center" wrapText="1"/>
    </xf>
    <xf numFmtId="0" fontId="55" fillId="0" borderId="23" xfId="0" applyFont="1" applyFill="1" applyBorder="1" applyAlignment="1">
      <alignment horizontal="center" wrapText="1"/>
    </xf>
    <xf numFmtId="0" fontId="55" fillId="0" borderId="53" xfId="0" applyFont="1" applyFill="1" applyBorder="1" applyAlignment="1">
      <alignment horizontal="center" wrapText="1"/>
    </xf>
    <xf numFmtId="0" fontId="55" fillId="0" borderId="66" xfId="0" applyFont="1" applyFill="1" applyBorder="1" applyAlignment="1">
      <alignment horizontal="center" wrapText="1"/>
    </xf>
    <xf numFmtId="0" fontId="55" fillId="0" borderId="49" xfId="0" applyFont="1" applyFill="1" applyBorder="1" applyAlignment="1">
      <alignment horizontal="center" wrapText="1"/>
    </xf>
    <xf numFmtId="0" fontId="55" fillId="0" borderId="29" xfId="0" applyFont="1" applyFill="1" applyBorder="1" applyAlignment="1">
      <alignment horizontal="center" wrapText="1"/>
    </xf>
    <xf numFmtId="0" fontId="55" fillId="50" borderId="83" xfId="0" applyFont="1" applyFill="1" applyBorder="1" applyAlignment="1">
      <alignment horizontal="left" wrapText="1"/>
    </xf>
    <xf numFmtId="0" fontId="93" fillId="50" borderId="83" xfId="0" applyFont="1" applyFill="1" applyBorder="1" applyAlignment="1">
      <alignment horizontal="left" wrapText="1"/>
    </xf>
    <xf numFmtId="0" fontId="93" fillId="50" borderId="53" xfId="0" applyFont="1" applyFill="1" applyBorder="1" applyAlignment="1">
      <alignment horizontal="center" wrapText="1"/>
    </xf>
    <xf numFmtId="0" fontId="93" fillId="50" borderId="57" xfId="0" applyFont="1" applyFill="1" applyBorder="1" applyAlignment="1">
      <alignment horizontal="center" wrapText="1"/>
    </xf>
    <xf numFmtId="0" fontId="93" fillId="50" borderId="5" xfId="0" applyFont="1" applyFill="1" applyBorder="1" applyAlignment="1">
      <alignment horizontal="center" wrapText="1"/>
    </xf>
    <xf numFmtId="0" fontId="60" fillId="0" borderId="29" xfId="0" applyFont="1" applyBorder="1"/>
    <xf numFmtId="0" fontId="55" fillId="0" borderId="88" xfId="0" applyFont="1" applyFill="1" applyBorder="1" applyAlignment="1">
      <alignment horizontal="justify" wrapText="1"/>
    </xf>
    <xf numFmtId="167" fontId="60" fillId="0" borderId="53" xfId="495" applyNumberFormat="1" applyFont="1" applyFill="1" applyBorder="1"/>
    <xf numFmtId="167" fontId="60" fillId="0" borderId="8" xfId="495" applyNumberFormat="1" applyFont="1" applyFill="1" applyBorder="1"/>
    <xf numFmtId="167" fontId="60" fillId="0" borderId="50" xfId="495" applyNumberFormat="1" applyFont="1" applyFill="1" applyBorder="1"/>
    <xf numFmtId="167" fontId="60" fillId="0" borderId="49" xfId="495" applyNumberFormat="1" applyFont="1" applyFill="1" applyBorder="1"/>
    <xf numFmtId="0" fontId="60" fillId="0" borderId="29" xfId="0" applyFont="1" applyFill="1" applyBorder="1" applyAlignment="1">
      <alignment horizontal="justify" vertical="top" wrapText="1"/>
    </xf>
    <xf numFmtId="0" fontId="60" fillId="0" borderId="53" xfId="0" applyFont="1" applyFill="1" applyBorder="1" applyAlignment="1">
      <alignment horizontal="justify" vertical="top" wrapText="1"/>
    </xf>
    <xf numFmtId="167" fontId="60" fillId="0" borderId="57" xfId="495" applyNumberFormat="1" applyFont="1" applyFill="1" applyBorder="1"/>
    <xf numFmtId="167" fontId="60" fillId="0" borderId="5" xfId="495" applyNumberFormat="1" applyFont="1" applyFill="1" applyBorder="1"/>
    <xf numFmtId="167" fontId="60" fillId="0" borderId="66" xfId="495" applyNumberFormat="1" applyFont="1" applyFill="1" applyBorder="1"/>
    <xf numFmtId="0" fontId="60" fillId="0" borderId="29" xfId="0" applyFont="1" applyFill="1" applyBorder="1"/>
    <xf numFmtId="165" fontId="60" fillId="0" borderId="29" xfId="0" applyNumberFormat="1" applyFont="1" applyFill="1" applyBorder="1" applyAlignment="1">
      <alignment horizontal="justify" wrapText="1"/>
    </xf>
    <xf numFmtId="167" fontId="55" fillId="0" borderId="50" xfId="495" applyNumberFormat="1" applyFont="1" applyFill="1" applyBorder="1"/>
    <xf numFmtId="9" fontId="60" fillId="0" borderId="8" xfId="624" applyNumberFormat="1" applyFont="1" applyBorder="1" applyAlignment="1">
      <alignment horizontal="center"/>
    </xf>
    <xf numFmtId="165" fontId="55" fillId="0" borderId="29" xfId="0" applyNumberFormat="1" applyFont="1" applyFill="1" applyBorder="1" applyAlignment="1">
      <alignment wrapText="1"/>
    </xf>
    <xf numFmtId="167" fontId="55" fillId="0" borderId="53" xfId="495" applyNumberFormat="1" applyFont="1" applyFill="1" applyBorder="1"/>
    <xf numFmtId="167" fontId="55" fillId="0" borderId="8" xfId="495" applyNumberFormat="1" applyFont="1" applyFill="1" applyBorder="1"/>
    <xf numFmtId="167" fontId="55" fillId="0" borderId="49" xfId="495" applyNumberFormat="1" applyFont="1" applyFill="1" applyBorder="1"/>
    <xf numFmtId="165" fontId="60" fillId="23" borderId="29" xfId="0" applyNumberFormat="1" applyFont="1" applyFill="1" applyBorder="1" applyAlignment="1">
      <alignment horizontal="justify" vertical="top" wrapText="1"/>
    </xf>
    <xf numFmtId="165" fontId="60" fillId="23" borderId="53" xfId="0" applyNumberFormat="1" applyFont="1" applyFill="1" applyBorder="1" applyAlignment="1">
      <alignment horizontal="justify" vertical="top" wrapText="1"/>
    </xf>
    <xf numFmtId="0" fontId="55" fillId="0" borderId="61" xfId="0" applyFont="1" applyBorder="1"/>
    <xf numFmtId="0" fontId="15" fillId="0" borderId="21" xfId="0" applyFont="1" applyBorder="1" applyAlignment="1">
      <alignment horizontal="center"/>
    </xf>
    <xf numFmtId="167" fontId="15" fillId="0" borderId="8" xfId="51" applyNumberFormat="1" applyFont="1" applyFill="1" applyBorder="1" applyAlignment="1">
      <alignment horizontal="center" vertical="top"/>
    </xf>
    <xf numFmtId="166" fontId="15" fillId="49" borderId="8" xfId="31" applyNumberFormat="1" applyFont="1" applyFill="1" applyBorder="1" applyAlignment="1">
      <alignment vertical="top" wrapText="1"/>
    </xf>
    <xf numFmtId="0" fontId="15" fillId="0" borderId="0" xfId="0" applyFont="1" applyFill="1" applyBorder="1" applyAlignment="1">
      <alignment horizontal="center"/>
    </xf>
    <xf numFmtId="6" fontId="146" fillId="0" borderId="8" xfId="122" applyNumberFormat="1" applyFont="1" applyFill="1" applyBorder="1" applyAlignment="1">
      <alignment horizontal="right" wrapText="1"/>
    </xf>
    <xf numFmtId="0" fontId="7" fillId="0" borderId="0" xfId="47338"/>
    <xf numFmtId="0" fontId="15" fillId="49" borderId="49" xfId="47338" applyFont="1" applyFill="1" applyBorder="1"/>
    <xf numFmtId="0" fontId="15" fillId="49" borderId="8" xfId="47338" applyFont="1" applyFill="1" applyBorder="1" applyAlignment="1">
      <alignment horizontal="center"/>
    </xf>
    <xf numFmtId="0" fontId="15" fillId="49" borderId="50" xfId="47338" applyFont="1" applyFill="1" applyBorder="1" applyAlignment="1">
      <alignment horizontal="center"/>
    </xf>
    <xf numFmtId="0" fontId="15" fillId="0" borderId="8" xfId="47338" applyFont="1" applyBorder="1" applyAlignment="1">
      <alignment horizontal="center"/>
    </xf>
    <xf numFmtId="0" fontId="15" fillId="0" borderId="8" xfId="47338" applyFont="1" applyFill="1" applyBorder="1" applyAlignment="1">
      <alignment horizontal="center"/>
    </xf>
    <xf numFmtId="49" fontId="15" fillId="0" borderId="21" xfId="47338" applyNumberFormat="1" applyFont="1" applyBorder="1" applyAlignment="1">
      <alignment horizontal="right"/>
    </xf>
    <xf numFmtId="0" fontId="15" fillId="0" borderId="49" xfId="47338" applyFont="1" applyBorder="1"/>
    <xf numFmtId="0" fontId="30" fillId="0" borderId="0" xfId="47338" applyFont="1" applyAlignment="1">
      <alignment horizontal="centerContinuous" vertical="center"/>
    </xf>
    <xf numFmtId="166" fontId="15" fillId="0" borderId="8" xfId="31" applyNumberFormat="1" applyFont="1" applyFill="1" applyBorder="1" applyAlignment="1">
      <alignment horizontal="left"/>
    </xf>
    <xf numFmtId="0" fontId="10" fillId="0" borderId="54" xfId="0" applyFont="1" applyFill="1" applyBorder="1"/>
    <xf numFmtId="166" fontId="10" fillId="0" borderId="60" xfId="31" applyNumberFormat="1" applyFont="1" applyFill="1" applyBorder="1"/>
    <xf numFmtId="0" fontId="10" fillId="0" borderId="67" xfId="0" applyFont="1" applyFill="1" applyBorder="1"/>
    <xf numFmtId="166" fontId="10" fillId="0" borderId="68" xfId="31" applyNumberFormat="1" applyFont="1" applyFill="1" applyBorder="1"/>
    <xf numFmtId="166" fontId="30" fillId="0" borderId="42" xfId="0" applyNumberFormat="1" applyFont="1" applyFill="1" applyBorder="1"/>
    <xf numFmtId="0" fontId="15" fillId="0" borderId="0" xfId="0" applyFont="1" applyFill="1" applyBorder="1" applyAlignment="1">
      <alignment horizontal="center" vertical="center"/>
    </xf>
    <xf numFmtId="0" fontId="15" fillId="0" borderId="8" xfId="47338" applyFont="1" applyBorder="1" applyAlignment="1">
      <alignment horizontal="center" vertical="center" wrapText="1"/>
    </xf>
    <xf numFmtId="0" fontId="15" fillId="0" borderId="49" xfId="47338" applyFont="1" applyBorder="1" applyAlignment="1">
      <alignment horizontal="center" vertical="center" wrapText="1"/>
    </xf>
    <xf numFmtId="166" fontId="15" fillId="0" borderId="50" xfId="31" applyNumberFormat="1" applyFont="1" applyBorder="1" applyAlignment="1">
      <alignment horizontal="center" vertical="center" wrapText="1"/>
    </xf>
    <xf numFmtId="166" fontId="15" fillId="0" borderId="8" xfId="31" applyNumberFormat="1" applyFont="1" applyBorder="1" applyAlignment="1">
      <alignment horizontal="center" vertical="center" wrapText="1"/>
    </xf>
    <xf numFmtId="0" fontId="15" fillId="0" borderId="67" xfId="47338" applyFont="1" applyBorder="1" applyAlignment="1">
      <alignment horizontal="center" vertical="center" wrapText="1"/>
    </xf>
    <xf numFmtId="166" fontId="15" fillId="0" borderId="46" xfId="31" applyNumberFormat="1" applyFont="1" applyBorder="1" applyAlignment="1">
      <alignment horizontal="center" vertical="center" wrapText="1"/>
    </xf>
    <xf numFmtId="0" fontId="15" fillId="0" borderId="46" xfId="47338" applyFont="1" applyBorder="1" applyAlignment="1">
      <alignment horizontal="center" vertical="center" wrapText="1"/>
    </xf>
    <xf numFmtId="166" fontId="15" fillId="0" borderId="68" xfId="31" applyNumberFormat="1" applyFont="1" applyBorder="1" applyAlignment="1">
      <alignment horizontal="center" vertical="center" wrapText="1"/>
    </xf>
    <xf numFmtId="0" fontId="94" fillId="51" borderId="32" xfId="0" applyFont="1" applyFill="1" applyBorder="1" applyAlignment="1">
      <alignment horizontal="center"/>
    </xf>
    <xf numFmtId="167" fontId="60" fillId="23" borderId="49" xfId="495" applyNumberFormat="1" applyFont="1" applyFill="1" applyBorder="1" applyAlignment="1">
      <alignment horizontal="justify" vertical="top" wrapText="1"/>
    </xf>
    <xf numFmtId="0" fontId="60" fillId="0" borderId="50" xfId="0" applyFont="1" applyBorder="1" applyAlignment="1">
      <alignment wrapText="1"/>
    </xf>
    <xf numFmtId="0" fontId="60" fillId="0" borderId="50" xfId="0" applyFont="1" applyFill="1" applyBorder="1" applyAlignment="1">
      <alignment wrapText="1"/>
    </xf>
    <xf numFmtId="167" fontId="60" fillId="0" borderId="49" xfId="495" applyNumberFormat="1" applyFont="1" applyBorder="1"/>
    <xf numFmtId="0" fontId="60" fillId="0" borderId="49" xfId="0" applyFont="1" applyBorder="1"/>
    <xf numFmtId="0" fontId="94" fillId="0" borderId="54" xfId="0" applyFont="1" applyBorder="1" applyAlignment="1">
      <alignment horizontal="center"/>
    </xf>
    <xf numFmtId="0" fontId="93" fillId="50" borderId="80" xfId="0" applyFont="1" applyFill="1" applyBorder="1" applyAlignment="1">
      <alignment horizontal="center" wrapText="1"/>
    </xf>
    <xf numFmtId="0" fontId="55" fillId="0" borderId="41" xfId="0" applyFont="1" applyBorder="1" applyAlignment="1">
      <alignment horizontal="center" wrapText="1"/>
    </xf>
    <xf numFmtId="0" fontId="94" fillId="51" borderId="51" xfId="0" applyFont="1" applyFill="1" applyBorder="1" applyAlignment="1">
      <alignment horizontal="center"/>
    </xf>
    <xf numFmtId="167" fontId="55" fillId="0" borderId="32" xfId="495" applyNumberFormat="1" applyFont="1" applyFill="1" applyBorder="1"/>
    <xf numFmtId="167" fontId="55" fillId="0" borderId="51" xfId="495" applyNumberFormat="1" applyFont="1" applyFill="1" applyBorder="1"/>
    <xf numFmtId="167" fontId="55" fillId="0" borderId="31" xfId="495" applyNumberFormat="1" applyFont="1" applyFill="1" applyBorder="1"/>
    <xf numFmtId="0" fontId="55" fillId="50" borderId="79" xfId="0" applyFont="1" applyFill="1" applyBorder="1" applyAlignment="1">
      <alignment horizontal="center" wrapText="1"/>
    </xf>
    <xf numFmtId="167" fontId="60" fillId="0" borderId="44" xfId="495" applyNumberFormat="1" applyFont="1" applyFill="1" applyBorder="1"/>
    <xf numFmtId="16" fontId="60" fillId="0" borderId="29" xfId="0" quotePrefix="1" applyNumberFormat="1" applyFont="1" applyFill="1" applyBorder="1"/>
    <xf numFmtId="0" fontId="55" fillId="50" borderId="33" xfId="0" applyFont="1" applyFill="1" applyBorder="1" applyAlignment="1">
      <alignment horizontal="center" wrapText="1"/>
    </xf>
    <xf numFmtId="0" fontId="55" fillId="50" borderId="0" xfId="0" applyFont="1" applyFill="1" applyBorder="1" applyAlignment="1">
      <alignment horizontal="center" wrapText="1"/>
    </xf>
    <xf numFmtId="9" fontId="60" fillId="0" borderId="8" xfId="624" applyNumberFormat="1" applyFont="1" applyFill="1" applyBorder="1" applyAlignment="1">
      <alignment horizontal="center"/>
    </xf>
    <xf numFmtId="0" fontId="60" fillId="0" borderId="8" xfId="0" applyFont="1" applyFill="1" applyBorder="1"/>
    <xf numFmtId="0" fontId="94" fillId="0" borderId="21" xfId="0" applyFont="1" applyFill="1" applyBorder="1" applyAlignment="1">
      <alignment horizontal="center"/>
    </xf>
    <xf numFmtId="0" fontId="55" fillId="0" borderId="19" xfId="0" applyFont="1" applyFill="1" applyBorder="1" applyAlignment="1">
      <alignment horizontal="center" wrapText="1"/>
    </xf>
    <xf numFmtId="0" fontId="15" fillId="0" borderId="0" xfId="0" applyFont="1"/>
    <xf numFmtId="0" fontId="15" fillId="0" borderId="0" xfId="0" applyFont="1" applyBorder="1"/>
    <xf numFmtId="0" fontId="10" fillId="0" borderId="0" xfId="0" applyFont="1"/>
    <xf numFmtId="0" fontId="55" fillId="0" borderId="0" xfId="0" applyFont="1" applyFill="1" applyAlignment="1">
      <alignment horizontal="center" vertical="center" wrapText="1"/>
    </xf>
    <xf numFmtId="0" fontId="55" fillId="0" borderId="70" xfId="0" applyFont="1" applyFill="1" applyBorder="1" applyAlignment="1">
      <alignment vertical="center" wrapText="1"/>
    </xf>
    <xf numFmtId="0" fontId="60" fillId="0" borderId="0" xfId="0" applyFont="1"/>
    <xf numFmtId="0" fontId="55" fillId="0" borderId="80" xfId="0" applyFont="1" applyFill="1" applyBorder="1" applyAlignment="1">
      <alignment horizontal="center" wrapText="1"/>
    </xf>
    <xf numFmtId="0" fontId="55" fillId="0" borderId="79" xfId="0" applyFont="1" applyBorder="1" applyAlignment="1">
      <alignment horizontal="center" wrapText="1"/>
    </xf>
    <xf numFmtId="0" fontId="55" fillId="0" borderId="34" xfId="0" applyFont="1" applyFill="1" applyBorder="1" applyAlignment="1">
      <alignment horizontal="center" wrapText="1"/>
    </xf>
    <xf numFmtId="0" fontId="55" fillId="0" borderId="19" xfId="0" applyFont="1" applyBorder="1" applyAlignment="1">
      <alignment horizontal="center" wrapText="1"/>
    </xf>
    <xf numFmtId="0" fontId="55" fillId="0" borderId="19" xfId="0" applyFont="1" applyBorder="1" applyAlignment="1">
      <alignment horizontal="left" wrapText="1"/>
    </xf>
    <xf numFmtId="0" fontId="55" fillId="0" borderId="42" xfId="0" applyFont="1" applyBorder="1" applyAlignment="1">
      <alignment horizontal="center" wrapText="1"/>
    </xf>
    <xf numFmtId="0" fontId="93" fillId="50" borderId="0" xfId="0" applyFont="1" applyFill="1" applyBorder="1" applyAlignment="1">
      <alignment horizontal="center" wrapText="1"/>
    </xf>
    <xf numFmtId="0" fontId="93" fillId="50" borderId="34" xfId="0" applyFont="1" applyFill="1" applyBorder="1" applyAlignment="1">
      <alignment horizontal="center" wrapText="1"/>
    </xf>
    <xf numFmtId="0" fontId="93" fillId="50" borderId="79" xfId="0" applyFont="1" applyFill="1" applyBorder="1" applyAlignment="1">
      <alignment horizontal="center" wrapText="1"/>
    </xf>
    <xf numFmtId="0" fontId="93" fillId="50" borderId="43" xfId="0" applyFont="1" applyFill="1" applyBorder="1" applyAlignment="1">
      <alignment horizontal="center" wrapText="1"/>
    </xf>
    <xf numFmtId="0" fontId="93" fillId="50" borderId="78" xfId="0" applyFont="1" applyFill="1" applyBorder="1" applyAlignment="1">
      <alignment horizontal="center" wrapText="1"/>
    </xf>
    <xf numFmtId="0" fontId="94" fillId="0" borderId="21" xfId="0" applyFont="1" applyBorder="1" applyAlignment="1">
      <alignment horizontal="center"/>
    </xf>
    <xf numFmtId="0" fontId="94" fillId="0" borderId="86" xfId="0" applyFont="1" applyBorder="1" applyAlignment="1">
      <alignment horizontal="center"/>
    </xf>
    <xf numFmtId="0" fontId="94" fillId="0" borderId="60" xfId="0" applyFont="1" applyBorder="1" applyAlignment="1">
      <alignment horizontal="center"/>
    </xf>
    <xf numFmtId="0" fontId="60" fillId="0" borderId="8" xfId="0" applyFont="1" applyBorder="1"/>
    <xf numFmtId="0" fontId="60" fillId="0" borderId="50" xfId="0" applyFont="1" applyBorder="1"/>
    <xf numFmtId="0" fontId="60" fillId="0" borderId="8" xfId="0" applyFont="1" applyBorder="1" applyAlignment="1">
      <alignment wrapText="1"/>
    </xf>
    <xf numFmtId="165" fontId="60" fillId="23" borderId="57" xfId="0" applyNumberFormat="1" applyFont="1" applyFill="1" applyBorder="1" applyAlignment="1">
      <alignment horizontal="justify" vertical="top" wrapText="1"/>
    </xf>
    <xf numFmtId="165" fontId="60" fillId="23" borderId="8" xfId="0" applyNumberFormat="1" applyFont="1" applyFill="1" applyBorder="1" applyAlignment="1">
      <alignment horizontal="justify" vertical="top" wrapText="1"/>
    </xf>
    <xf numFmtId="165" fontId="60" fillId="23" borderId="50" xfId="0" applyNumberFormat="1" applyFont="1" applyFill="1" applyBorder="1" applyAlignment="1">
      <alignment horizontal="justify" vertical="top" wrapText="1"/>
    </xf>
    <xf numFmtId="165" fontId="60" fillId="23" borderId="5" xfId="0" applyNumberFormat="1" applyFont="1" applyFill="1" applyBorder="1" applyAlignment="1">
      <alignment horizontal="justify" vertical="top" wrapText="1"/>
    </xf>
    <xf numFmtId="165" fontId="60" fillId="23" borderId="66" xfId="0" applyNumberFormat="1" applyFont="1" applyFill="1" applyBorder="1" applyAlignment="1">
      <alignment horizontal="justify" vertical="top" wrapText="1"/>
    </xf>
    <xf numFmtId="0" fontId="60" fillId="0" borderId="0" xfId="0" applyFont="1" applyBorder="1"/>
    <xf numFmtId="0" fontId="55" fillId="0" borderId="0" xfId="0" applyFont="1" applyFill="1" applyBorder="1" applyAlignment="1">
      <alignment horizontal="center" wrapText="1"/>
    </xf>
    <xf numFmtId="0" fontId="55" fillId="0" borderId="48" xfId="0" applyFont="1" applyFill="1" applyBorder="1" applyAlignment="1">
      <alignment horizontal="center" wrapText="1"/>
    </xf>
    <xf numFmtId="0" fontId="60" fillId="0" borderId="8" xfId="0" applyFont="1" applyFill="1" applyBorder="1" applyAlignment="1">
      <alignment wrapText="1"/>
    </xf>
    <xf numFmtId="6" fontId="148" fillId="0" borderId="8" xfId="0" applyNumberFormat="1" applyFont="1" applyBorder="1" applyAlignment="1">
      <alignment horizontal="right" vertical="center" wrapText="1"/>
    </xf>
    <xf numFmtId="167" fontId="15" fillId="0" borderId="8" xfId="47349" applyNumberFormat="1" applyFont="1" applyFill="1" applyBorder="1"/>
    <xf numFmtId="167" fontId="15" fillId="0" borderId="8" xfId="47349" applyNumberFormat="1" applyFont="1" applyFill="1" applyBorder="1"/>
    <xf numFmtId="167" fontId="10" fillId="0" borderId="8" xfId="51" applyNumberFormat="1" applyFont="1" applyFill="1" applyBorder="1"/>
    <xf numFmtId="167" fontId="10" fillId="0" borderId="8" xfId="0" applyNumberFormat="1" applyFont="1" applyBorder="1"/>
    <xf numFmtId="0" fontId="10" fillId="49" borderId="44" xfId="0" applyFont="1" applyFill="1" applyBorder="1"/>
    <xf numFmtId="0" fontId="10" fillId="0" borderId="44" xfId="0" applyFont="1" applyBorder="1"/>
    <xf numFmtId="0" fontId="10" fillId="0" borderId="44" xfId="0" applyFont="1" applyBorder="1" applyAlignment="1">
      <alignment wrapText="1"/>
    </xf>
    <xf numFmtId="0" fontId="10" fillId="0" borderId="86" xfId="0" applyFont="1" applyBorder="1"/>
    <xf numFmtId="167" fontId="10" fillId="0" borderId="8" xfId="47349" applyNumberFormat="1" applyFont="1" applyFill="1" applyBorder="1"/>
    <xf numFmtId="0" fontId="11" fillId="0" borderId="0" xfId="328" applyFont="1" applyFill="1" applyAlignment="1">
      <alignment horizontal="left" vertical="center"/>
    </xf>
    <xf numFmtId="17" fontId="60" fillId="0" borderId="29" xfId="0" applyNumberFormat="1" applyFont="1" applyBorder="1"/>
    <xf numFmtId="0" fontId="1" fillId="0" borderId="27" xfId="47398" applyBorder="1" applyAlignment="1">
      <alignment horizontal="center"/>
    </xf>
    <xf numFmtId="0" fontId="1" fillId="0" borderId="36" xfId="47399" applyBorder="1" applyAlignment="1">
      <alignment horizontal="center"/>
    </xf>
    <xf numFmtId="0" fontId="1" fillId="0" borderId="27" xfId="47401" applyBorder="1" applyAlignment="1">
      <alignment horizontal="center"/>
    </xf>
    <xf numFmtId="0" fontId="1" fillId="0" borderId="36" xfId="47400" applyBorder="1" applyAlignment="1">
      <alignment horizontal="center"/>
    </xf>
    <xf numFmtId="0" fontId="1" fillId="0" borderId="49" xfId="47398" applyBorder="1" applyAlignment="1">
      <alignment horizontal="center"/>
    </xf>
    <xf numFmtId="0" fontId="1" fillId="0" borderId="8" xfId="47399" applyBorder="1" applyAlignment="1">
      <alignment horizontal="center"/>
    </xf>
    <xf numFmtId="0" fontId="1" fillId="0" borderId="49" xfId="47401" applyBorder="1" applyAlignment="1">
      <alignment horizontal="center"/>
    </xf>
    <xf numFmtId="0" fontId="1" fillId="0" borderId="8" xfId="47400" applyBorder="1" applyAlignment="1">
      <alignment horizontal="center"/>
    </xf>
    <xf numFmtId="0" fontId="1" fillId="0" borderId="31" xfId="47398" applyBorder="1" applyAlignment="1">
      <alignment horizontal="center"/>
    </xf>
    <xf numFmtId="0" fontId="1" fillId="0" borderId="51" xfId="47399" applyBorder="1" applyAlignment="1">
      <alignment horizontal="center"/>
    </xf>
    <xf numFmtId="0" fontId="1" fillId="0" borderId="31" xfId="47401" applyBorder="1" applyAlignment="1">
      <alignment horizontal="center"/>
    </xf>
    <xf numFmtId="0" fontId="1" fillId="0" borderId="51" xfId="47400" applyBorder="1" applyAlignment="1">
      <alignment horizontal="center"/>
    </xf>
    <xf numFmtId="0" fontId="33" fillId="23" borderId="8" xfId="332" applyFont="1" applyFill="1" applyBorder="1" applyAlignment="1">
      <alignment horizontal="center" vertical="top" wrapText="1"/>
    </xf>
    <xf numFmtId="3" fontId="10" fillId="0" borderId="0" xfId="0" applyNumberFormat="1" applyFont="1" applyFill="1"/>
    <xf numFmtId="3" fontId="10" fillId="0" borderId="0" xfId="0" applyNumberFormat="1" applyFont="1"/>
    <xf numFmtId="0" fontId="10" fillId="0" borderId="0" xfId="2081" applyFont="1" applyAlignment="1">
      <alignment horizontal="left"/>
    </xf>
    <xf numFmtId="0" fontId="152" fillId="0" borderId="8" xfId="0" applyFont="1" applyBorder="1"/>
    <xf numFmtId="167" fontId="10" fillId="23" borderId="44" xfId="51" applyNumberFormat="1" applyFont="1" applyFill="1" applyBorder="1" applyAlignment="1">
      <alignment horizontal="center" vertical="top" wrapText="1"/>
    </xf>
    <xf numFmtId="167" fontId="15" fillId="49" borderId="8" xfId="51" applyNumberFormat="1" applyFont="1" applyFill="1" applyBorder="1" applyAlignment="1">
      <alignment horizontal="center" wrapText="1"/>
    </xf>
    <xf numFmtId="167" fontId="15" fillId="23" borderId="5" xfId="51" applyNumberFormat="1" applyFont="1" applyFill="1" applyBorder="1" applyAlignment="1">
      <alignment horizontal="center" vertical="top" wrapText="1"/>
    </xf>
    <xf numFmtId="167" fontId="15" fillId="23" borderId="53" xfId="51" applyNumberFormat="1" applyFont="1" applyFill="1" applyBorder="1" applyAlignment="1">
      <alignment horizontal="center" vertical="top" wrapText="1"/>
    </xf>
    <xf numFmtId="167" fontId="15" fillId="0" borderId="0" xfId="0" applyNumberFormat="1" applyFont="1"/>
    <xf numFmtId="3" fontId="10" fillId="0" borderId="27" xfId="328" applyNumberFormat="1" applyFont="1" applyFill="1" applyBorder="1" applyAlignment="1">
      <alignment horizontal="center" vertical="top" wrapText="1"/>
    </xf>
    <xf numFmtId="0" fontId="33" fillId="0" borderId="41" xfId="328" applyNumberFormat="1" applyFont="1" applyFill="1" applyBorder="1" applyAlignment="1">
      <alignment horizontal="center"/>
    </xf>
    <xf numFmtId="3" fontId="10" fillId="0" borderId="60" xfId="328" applyNumberFormat="1" applyFont="1" applyFill="1" applyBorder="1" applyAlignment="1">
      <alignment horizontal="center" vertical="top" wrapText="1"/>
    </xf>
    <xf numFmtId="0" fontId="60" fillId="0" borderId="0" xfId="0" applyFont="1" applyAlignment="1">
      <alignment horizontal="left" vertical="center" wrapText="1"/>
    </xf>
    <xf numFmtId="43" fontId="15" fillId="49" borderId="21" xfId="31" applyFont="1" applyFill="1" applyBorder="1" applyAlignment="1">
      <alignment horizontal="right"/>
    </xf>
    <xf numFmtId="43" fontId="15" fillId="0" borderId="21" xfId="31" applyFont="1" applyBorder="1" applyAlignment="1">
      <alignment horizontal="right"/>
    </xf>
    <xf numFmtId="1" fontId="15" fillId="0" borderId="8" xfId="31" applyNumberFormat="1" applyFont="1" applyBorder="1" applyAlignment="1">
      <alignment horizontal="center" vertical="center" wrapText="1"/>
    </xf>
    <xf numFmtId="3" fontId="10" fillId="0" borderId="21" xfId="327" applyNumberFormat="1" applyFont="1" applyFill="1" applyBorder="1" applyAlignment="1"/>
    <xf numFmtId="3" fontId="10" fillId="0" borderId="8" xfId="327" applyNumberFormat="1" applyFont="1" applyFill="1" applyBorder="1" applyAlignment="1"/>
    <xf numFmtId="3" fontId="33" fillId="0" borderId="22" xfId="327" applyNumberFormat="1" applyFont="1" applyFill="1" applyBorder="1" applyAlignment="1"/>
    <xf numFmtId="0" fontId="10" fillId="0" borderId="0" xfId="0" applyFont="1" applyFill="1" applyAlignment="1">
      <alignment horizontal="left" vertical="center"/>
    </xf>
    <xf numFmtId="0" fontId="119" fillId="0" borderId="0" xfId="0" applyFont="1"/>
    <xf numFmtId="0" fontId="11" fillId="0" borderId="0" xfId="328" applyFont="1" applyFill="1"/>
    <xf numFmtId="0" fontId="0" fillId="0" borderId="0" xfId="0"/>
    <xf numFmtId="0" fontId="10" fillId="0" borderId="0" xfId="0" applyFont="1"/>
    <xf numFmtId="17" fontId="60" fillId="0" borderId="29" xfId="0" applyNumberFormat="1" applyFont="1" applyFill="1" applyBorder="1"/>
    <xf numFmtId="165" fontId="55" fillId="0" borderId="61" xfId="0" applyNumberFormat="1" applyFont="1" applyFill="1" applyBorder="1" applyAlignment="1">
      <alignment horizontal="center" vertical="top" wrapText="1"/>
    </xf>
    <xf numFmtId="167" fontId="55" fillId="0" borderId="63" xfId="495" applyNumberFormat="1" applyFont="1" applyFill="1" applyBorder="1"/>
    <xf numFmtId="0" fontId="60" fillId="0" borderId="51" xfId="0" applyFont="1" applyBorder="1" applyAlignment="1">
      <alignment wrapText="1"/>
    </xf>
    <xf numFmtId="173" fontId="60" fillId="0" borderId="8" xfId="624" applyNumberFormat="1" applyFont="1" applyFill="1" applyBorder="1" applyAlignment="1">
      <alignment horizontal="center"/>
    </xf>
    <xf numFmtId="173" fontId="55" fillId="0" borderId="51" xfId="624" applyNumberFormat="1" applyFont="1" applyFill="1" applyBorder="1" applyAlignment="1">
      <alignment horizontal="center"/>
    </xf>
    <xf numFmtId="0" fontId="10" fillId="0" borderId="0" xfId="0" quotePrefix="1" applyFont="1" applyAlignment="1">
      <alignment horizontal="left"/>
    </xf>
    <xf numFmtId="39" fontId="10" fillId="49" borderId="0" xfId="0" applyNumberFormat="1" applyFont="1" applyFill="1" applyBorder="1" applyAlignment="1">
      <alignment horizontal="center" vertical="center" wrapText="1"/>
    </xf>
    <xf numFmtId="37" fontId="10" fillId="0" borderId="0" xfId="0" quotePrefix="1" applyNumberFormat="1" applyFont="1" applyFill="1" applyBorder="1" applyAlignment="1">
      <alignment horizontal="right" vertical="center" wrapText="1"/>
    </xf>
    <xf numFmtId="0" fontId="10" fillId="49" borderId="0" xfId="0" applyFont="1" applyFill="1" applyBorder="1" applyAlignment="1">
      <alignment horizontal="left" vertical="center" wrapText="1"/>
    </xf>
    <xf numFmtId="2" fontId="15" fillId="0" borderId="8" xfId="31" applyNumberFormat="1" applyFont="1" applyFill="1" applyBorder="1" applyAlignment="1" applyProtection="1">
      <alignment horizontal="center" vertical="center" wrapText="1"/>
      <protection locked="0"/>
    </xf>
    <xf numFmtId="181" fontId="30" fillId="0" borderId="19" xfId="31" applyNumberFormat="1" applyFont="1" applyFill="1" applyBorder="1" applyAlignment="1"/>
    <xf numFmtId="181" fontId="30" fillId="39" borderId="19" xfId="31" applyNumberFormat="1" applyFont="1" applyFill="1" applyBorder="1"/>
    <xf numFmtId="181" fontId="15" fillId="0" borderId="21" xfId="31" applyNumberFormat="1" applyFont="1" applyFill="1" applyBorder="1"/>
    <xf numFmtId="181" fontId="15" fillId="0" borderId="8" xfId="31" applyNumberFormat="1" applyFont="1" applyFill="1" applyBorder="1"/>
    <xf numFmtId="181" fontId="15" fillId="0" borderId="46" xfId="31" applyNumberFormat="1" applyFont="1" applyFill="1" applyBorder="1"/>
    <xf numFmtId="9" fontId="10" fillId="0" borderId="60" xfId="0" applyNumberFormat="1" applyFont="1" applyFill="1" applyBorder="1" applyAlignment="1">
      <alignment horizontal="left" wrapText="1"/>
    </xf>
    <xf numFmtId="9" fontId="10" fillId="0" borderId="50" xfId="0" applyNumberFormat="1" applyFont="1" applyFill="1" applyBorder="1" applyAlignment="1">
      <alignment horizontal="left" wrapText="1"/>
    </xf>
    <xf numFmtId="0" fontId="10" fillId="0" borderId="0" xfId="0" applyFont="1"/>
    <xf numFmtId="167" fontId="15" fillId="0" borderId="8" xfId="51" applyNumberFormat="1" applyFont="1" applyFill="1" applyBorder="1" applyAlignment="1" applyProtection="1">
      <alignment horizontal="center"/>
      <protection locked="0"/>
    </xf>
    <xf numFmtId="0" fontId="0" fillId="0" borderId="0" xfId="0"/>
    <xf numFmtId="0" fontId="10" fillId="0" borderId="88" xfId="0" quotePrefix="1" applyFont="1" applyBorder="1" applyAlignment="1">
      <alignment horizontal="left" vertical="top" wrapText="1"/>
    </xf>
    <xf numFmtId="0" fontId="154" fillId="0" borderId="0" xfId="0" applyFont="1"/>
    <xf numFmtId="0" fontId="15" fillId="0" borderId="0" xfId="0" quotePrefix="1" applyFont="1" applyFill="1"/>
    <xf numFmtId="9" fontId="15" fillId="0" borderId="0" xfId="137" applyFont="1" applyFill="1"/>
    <xf numFmtId="0" fontId="10" fillId="0" borderId="0" xfId="0" applyFont="1" applyAlignment="1">
      <alignment vertical="center"/>
    </xf>
    <xf numFmtId="0" fontId="0" fillId="0" borderId="0" xfId="0" applyAlignment="1">
      <alignment vertical="center"/>
    </xf>
    <xf numFmtId="0" fontId="119" fillId="0" borderId="0" xfId="0" quotePrefix="1" applyFont="1" applyBorder="1" applyAlignment="1"/>
    <xf numFmtId="0" fontId="119" fillId="0" borderId="0" xfId="0" quotePrefix="1" applyFont="1" applyAlignment="1"/>
    <xf numFmtId="0" fontId="119" fillId="0" borderId="0" xfId="0" applyFont="1" applyAlignment="1"/>
    <xf numFmtId="0" fontId="15" fillId="0" borderId="0" xfId="47338" applyFont="1" applyBorder="1" applyAlignment="1">
      <alignment horizontal="center" wrapText="1"/>
    </xf>
    <xf numFmtId="166" fontId="15" fillId="0" borderId="0" xfId="47339" applyNumberFormat="1" applyFont="1" applyBorder="1" applyAlignment="1">
      <alignment horizontal="center" wrapText="1"/>
    </xf>
    <xf numFmtId="1" fontId="15" fillId="0" borderId="0" xfId="47338" applyNumberFormat="1" applyFont="1" applyBorder="1" applyAlignment="1">
      <alignment horizontal="center" wrapText="1"/>
    </xf>
    <xf numFmtId="166" fontId="15" fillId="0" borderId="0" xfId="31" applyNumberFormat="1" applyFont="1" applyFill="1" applyBorder="1" applyAlignment="1">
      <alignment horizontal="center" vertical="center" wrapText="1"/>
    </xf>
    <xf numFmtId="0" fontId="10" fillId="0" borderId="0" xfId="47338" applyFont="1" applyFill="1" applyAlignment="1">
      <alignment vertical="center"/>
    </xf>
    <xf numFmtId="0" fontId="156" fillId="0" borderId="0" xfId="47338" applyFont="1"/>
    <xf numFmtId="0" fontId="10" fillId="0" borderId="0" xfId="0" applyFont="1" applyFill="1" applyBorder="1" applyAlignment="1">
      <alignment horizontal="center"/>
    </xf>
    <xf numFmtId="0" fontId="10" fillId="0" borderId="0" xfId="47338" applyFont="1" applyAlignment="1">
      <alignment vertical="center"/>
    </xf>
    <xf numFmtId="0" fontId="10" fillId="0" borderId="0" xfId="47338" applyFont="1"/>
    <xf numFmtId="0" fontId="157" fillId="0" borderId="0" xfId="0" applyFont="1" applyAlignment="1">
      <alignment horizontal="centerContinuous" vertical="center"/>
    </xf>
    <xf numFmtId="0" fontId="10" fillId="0" borderId="8" xfId="663" applyFont="1" applyFill="1" applyBorder="1" applyAlignment="1">
      <alignment horizontal="left"/>
    </xf>
    <xf numFmtId="0" fontId="10" fillId="0" borderId="8" xfId="47251" applyFont="1" applyFill="1" applyBorder="1" applyAlignment="1">
      <alignment horizontal="center" vertical="center" wrapText="1"/>
    </xf>
    <xf numFmtId="0" fontId="10" fillId="0" borderId="44" xfId="47251" applyFont="1" applyFill="1" applyBorder="1" applyAlignment="1">
      <alignment horizontal="center" vertical="center" wrapText="1"/>
    </xf>
    <xf numFmtId="0" fontId="10" fillId="0" borderId="44" xfId="47402" applyFont="1" applyFill="1" applyBorder="1" applyAlignment="1">
      <alignment horizontal="center" vertical="center"/>
    </xf>
    <xf numFmtId="0" fontId="10" fillId="0" borderId="8" xfId="47402" applyFont="1" applyFill="1" applyBorder="1" applyAlignment="1">
      <alignment horizontal="center" vertical="center"/>
    </xf>
    <xf numFmtId="3" fontId="10" fillId="0" borderId="49" xfId="328" applyNumberFormat="1" applyFont="1" applyFill="1" applyBorder="1" applyAlignment="1">
      <alignment horizontal="center" vertical="top" wrapText="1"/>
    </xf>
    <xf numFmtId="0" fontId="10" fillId="0" borderId="8" xfId="47403" applyFont="1" applyFill="1" applyBorder="1" applyAlignment="1">
      <alignment horizontal="left" vertical="center" wrapText="1"/>
    </xf>
    <xf numFmtId="0" fontId="10" fillId="0" borderId="8" xfId="1054" applyFont="1" applyFill="1" applyBorder="1" applyAlignment="1"/>
    <xf numFmtId="0" fontId="119" fillId="0" borderId="8" xfId="47253" applyFont="1" applyFill="1" applyBorder="1" applyAlignment="1">
      <alignment horizontal="center"/>
    </xf>
    <xf numFmtId="0" fontId="10" fillId="0" borderId="49" xfId="3346" applyFont="1" applyFill="1" applyBorder="1" applyAlignment="1"/>
    <xf numFmtId="0" fontId="10" fillId="0" borderId="44" xfId="16814" applyFont="1" applyFill="1" applyBorder="1" applyAlignment="1">
      <alignment horizontal="center"/>
    </xf>
    <xf numFmtId="0" fontId="10" fillId="0" borderId="86" xfId="663" applyFont="1" applyFill="1" applyBorder="1" applyAlignment="1">
      <alignment horizontal="left"/>
    </xf>
    <xf numFmtId="0" fontId="10" fillId="0" borderId="44" xfId="663" applyFont="1" applyFill="1" applyBorder="1" applyAlignment="1">
      <alignment horizontal="left"/>
    </xf>
    <xf numFmtId="0" fontId="10" fillId="0" borderId="44" xfId="47403" applyFont="1" applyFill="1" applyBorder="1" applyAlignment="1">
      <alignment horizontal="left" vertical="center" wrapText="1"/>
    </xf>
    <xf numFmtId="0" fontId="10" fillId="0" borderId="44" xfId="1054" applyFont="1" applyFill="1" applyBorder="1" applyAlignment="1"/>
    <xf numFmtId="0" fontId="10" fillId="0" borderId="57" xfId="3346" applyFont="1" applyFill="1" applyBorder="1" applyAlignment="1"/>
    <xf numFmtId="0" fontId="146" fillId="0" borderId="49" xfId="122" applyFont="1" applyBorder="1" applyAlignment="1">
      <alignment horizontal="right" wrapText="1"/>
    </xf>
    <xf numFmtId="0" fontId="146" fillId="0" borderId="49" xfId="122" applyFont="1" applyBorder="1" applyAlignment="1">
      <alignment horizontal="right"/>
    </xf>
    <xf numFmtId="0" fontId="147" fillId="0" borderId="33" xfId="0" applyFont="1" applyBorder="1"/>
    <xf numFmtId="0" fontId="147" fillId="0" borderId="0" xfId="0" applyFont="1" applyBorder="1"/>
    <xf numFmtId="10" fontId="147" fillId="0" borderId="34" xfId="0" applyNumberFormat="1" applyFont="1" applyBorder="1"/>
    <xf numFmtId="0" fontId="147" fillId="0" borderId="34" xfId="0" applyFont="1" applyBorder="1"/>
    <xf numFmtId="0" fontId="148" fillId="0" borderId="49" xfId="0" applyFont="1" applyBorder="1" applyAlignment="1">
      <alignment horizontal="right" vertical="center" wrapText="1"/>
    </xf>
    <xf numFmtId="0" fontId="148" fillId="0" borderId="49" xfId="0" applyFont="1" applyBorder="1" applyAlignment="1">
      <alignment horizontal="right" vertical="center"/>
    </xf>
    <xf numFmtId="0" fontId="148" fillId="0" borderId="31" xfId="0" applyFont="1" applyBorder="1" applyAlignment="1">
      <alignment horizontal="right" vertical="center" wrapText="1"/>
    </xf>
    <xf numFmtId="6" fontId="148" fillId="0" borderId="51" xfId="0" applyNumberFormat="1" applyFont="1" applyBorder="1" applyAlignment="1">
      <alignment horizontal="right" vertical="center" wrapText="1"/>
    </xf>
    <xf numFmtId="0" fontId="146" fillId="0" borderId="31" xfId="122" applyFont="1" applyBorder="1" applyAlignment="1">
      <alignment horizontal="right" wrapText="1"/>
    </xf>
    <xf numFmtId="6" fontId="146" fillId="0" borderId="51" xfId="122" applyNumberFormat="1" applyFont="1" applyFill="1" applyBorder="1" applyAlignment="1">
      <alignment horizontal="right" wrapText="1"/>
    </xf>
    <xf numFmtId="0" fontId="30" fillId="0" borderId="0" xfId="0" applyFont="1" applyAlignment="1"/>
    <xf numFmtId="42" fontId="10" fillId="0" borderId="27" xfId="0" applyNumberFormat="1" applyFont="1" applyFill="1" applyBorder="1" applyAlignment="1">
      <alignment horizontal="right" wrapText="1"/>
    </xf>
    <xf numFmtId="42" fontId="10" fillId="0" borderId="28" xfId="0" applyNumberFormat="1" applyFont="1" applyFill="1" applyBorder="1" applyAlignment="1">
      <alignment horizontal="right" wrapText="1"/>
    </xf>
    <xf numFmtId="42" fontId="10" fillId="0" borderId="49" xfId="0" applyNumberFormat="1" applyFont="1" applyBorder="1" applyAlignment="1">
      <alignment horizontal="right" wrapText="1"/>
    </xf>
    <xf numFmtId="42" fontId="10" fillId="0" borderId="21" xfId="0" applyNumberFormat="1" applyFont="1" applyBorder="1" applyAlignment="1">
      <alignment horizontal="right" wrapText="1"/>
    </xf>
    <xf numFmtId="42" fontId="10" fillId="0" borderId="50" xfId="0" applyNumberFormat="1" applyFont="1" applyBorder="1" applyAlignment="1">
      <alignment horizontal="right" wrapText="1"/>
    </xf>
    <xf numFmtId="42" fontId="10" fillId="0" borderId="8" xfId="0" applyNumberFormat="1" applyFont="1" applyBorder="1" applyAlignment="1">
      <alignment horizontal="right" wrapText="1"/>
    </xf>
    <xf numFmtId="42" fontId="10" fillId="0" borderId="49" xfId="0" applyNumberFormat="1" applyFont="1" applyFill="1" applyBorder="1" applyAlignment="1">
      <alignment horizontal="right" wrapText="1"/>
    </xf>
    <xf numFmtId="42" fontId="10" fillId="0" borderId="50" xfId="0" applyNumberFormat="1" applyFont="1" applyFill="1" applyBorder="1" applyAlignment="1">
      <alignment horizontal="right" wrapText="1"/>
    </xf>
    <xf numFmtId="42" fontId="10" fillId="0" borderId="67" xfId="0" applyNumberFormat="1" applyFont="1" applyBorder="1" applyAlignment="1">
      <alignment horizontal="right" wrapText="1"/>
    </xf>
    <xf numFmtId="42" fontId="10" fillId="0" borderId="68" xfId="0" applyNumberFormat="1" applyFont="1" applyBorder="1" applyAlignment="1">
      <alignment horizontal="right" wrapText="1"/>
    </xf>
    <xf numFmtId="42" fontId="10" fillId="0" borderId="46" xfId="0" applyNumberFormat="1" applyFont="1" applyBorder="1" applyAlignment="1">
      <alignment horizontal="right" wrapText="1"/>
    </xf>
    <xf numFmtId="42" fontId="10" fillId="23" borderId="31" xfId="0" applyNumberFormat="1" applyFont="1" applyFill="1" applyBorder="1" applyAlignment="1">
      <alignment horizontal="center" wrapText="1"/>
    </xf>
    <xf numFmtId="42" fontId="10" fillId="23" borderId="32" xfId="0" applyNumberFormat="1" applyFont="1" applyFill="1" applyBorder="1" applyAlignment="1">
      <alignment horizontal="center" wrapText="1"/>
    </xf>
    <xf numFmtId="42" fontId="10" fillId="23" borderId="51" xfId="0" applyNumberFormat="1" applyFont="1" applyFill="1" applyBorder="1" applyAlignment="1">
      <alignment horizontal="center" wrapText="1"/>
    </xf>
    <xf numFmtId="42" fontId="33" fillId="0" borderId="27" xfId="0" applyNumberFormat="1" applyFont="1" applyBorder="1" applyAlignment="1">
      <alignment horizontal="right" wrapText="1"/>
    </xf>
    <xf numFmtId="42" fontId="33" fillId="0" borderId="28" xfId="0" applyNumberFormat="1" applyFont="1" applyBorder="1" applyAlignment="1">
      <alignment horizontal="right" wrapText="1"/>
    </xf>
    <xf numFmtId="42" fontId="33" fillId="0" borderId="36" xfId="0" applyNumberFormat="1" applyFont="1" applyBorder="1" applyAlignment="1">
      <alignment horizontal="right" wrapText="1"/>
    </xf>
    <xf numFmtId="42" fontId="23" fillId="0" borderId="27" xfId="0" applyNumberFormat="1" applyFont="1" applyBorder="1" applyAlignment="1">
      <alignment horizontal="right" wrapText="1"/>
    </xf>
    <xf numFmtId="42" fontId="23" fillId="0" borderId="28" xfId="0" applyNumberFormat="1" applyFont="1" applyBorder="1" applyAlignment="1">
      <alignment horizontal="right" wrapText="1"/>
    </xf>
    <xf numFmtId="42" fontId="49" fillId="0" borderId="27" xfId="0" applyNumberFormat="1" applyFont="1" applyBorder="1" applyAlignment="1">
      <alignment horizontal="right" wrapText="1"/>
    </xf>
    <xf numFmtId="42" fontId="23" fillId="0" borderId="36" xfId="0" applyNumberFormat="1" applyFont="1" applyBorder="1" applyAlignment="1">
      <alignment horizontal="right" wrapText="1"/>
    </xf>
    <xf numFmtId="42" fontId="33" fillId="0" borderId="49" xfId="0" applyNumberFormat="1" applyFont="1" applyBorder="1" applyAlignment="1">
      <alignment horizontal="right" wrapText="1"/>
    </xf>
    <xf numFmtId="42" fontId="49" fillId="0" borderId="76" xfId="0" applyNumberFormat="1" applyFont="1" applyBorder="1" applyAlignment="1">
      <alignment horizontal="right" wrapText="1"/>
    </xf>
    <xf numFmtId="42" fontId="49" fillId="0" borderId="74" xfId="0" applyNumberFormat="1" applyFont="1" applyBorder="1" applyAlignment="1">
      <alignment horizontal="right" wrapText="1"/>
    </xf>
    <xf numFmtId="42" fontId="49" fillId="0" borderId="75" xfId="0" applyNumberFormat="1" applyFont="1" applyBorder="1" applyAlignment="1">
      <alignment horizontal="right" wrapText="1"/>
    </xf>
    <xf numFmtId="0" fontId="10" fillId="23" borderId="58" xfId="0" applyFont="1" applyFill="1" applyBorder="1" applyAlignment="1">
      <alignment horizontal="center" wrapText="1"/>
    </xf>
    <xf numFmtId="42" fontId="10" fillId="0" borderId="0" xfId="137" applyNumberFormat="1" applyFont="1"/>
    <xf numFmtId="9" fontId="10" fillId="0" borderId="21" xfId="145" quotePrefix="1" applyFont="1" applyFill="1" applyBorder="1" applyAlignment="1">
      <alignment horizontal="right"/>
    </xf>
    <xf numFmtId="6" fontId="15" fillId="0" borderId="43" xfId="0" applyNumberFormat="1" applyFont="1" applyFill="1" applyBorder="1" applyAlignment="1">
      <alignment horizontal="left"/>
    </xf>
    <xf numFmtId="6" fontId="15" fillId="49" borderId="43" xfId="0" applyNumberFormat="1" applyFont="1" applyFill="1" applyBorder="1" applyAlignment="1">
      <alignment horizontal="left"/>
    </xf>
    <xf numFmtId="0" fontId="157" fillId="0" borderId="0" xfId="0" applyFont="1" applyAlignment="1">
      <alignment horizontal="left" vertical="center"/>
    </xf>
    <xf numFmtId="42" fontId="33" fillId="0" borderId="0" xfId="137" applyNumberFormat="1" applyFont="1" applyFill="1"/>
    <xf numFmtId="9" fontId="10" fillId="0" borderId="50" xfId="0" quotePrefix="1" applyNumberFormat="1" applyFont="1" applyFill="1" applyBorder="1" applyAlignment="1">
      <alignment horizontal="left" wrapText="1"/>
    </xf>
    <xf numFmtId="0" fontId="10" fillId="0" borderId="29" xfId="0" applyFont="1" applyFill="1" applyBorder="1" applyAlignment="1">
      <alignment horizontal="justify" vertical="top" wrapText="1"/>
    </xf>
    <xf numFmtId="42" fontId="10" fillId="0" borderId="8" xfId="0" applyNumberFormat="1" applyFont="1" applyFill="1" applyBorder="1" applyAlignment="1">
      <alignment horizontal="right" wrapText="1"/>
    </xf>
    <xf numFmtId="9" fontId="10" fillId="0" borderId="60" xfId="0" applyNumberFormat="1" applyFont="1" applyFill="1" applyBorder="1" applyAlignment="1">
      <alignment horizontal="right" wrapText="1"/>
    </xf>
    <xf numFmtId="0" fontId="15" fillId="0" borderId="8" xfId="0" quotePrefix="1" applyFont="1" applyFill="1" applyBorder="1" applyAlignment="1">
      <alignment horizontal="left" wrapText="1"/>
    </xf>
    <xf numFmtId="0" fontId="15" fillId="0" borderId="21" xfId="0" applyFont="1" applyFill="1" applyBorder="1" applyAlignment="1">
      <alignment horizontal="center" vertical="top" wrapText="1"/>
    </xf>
    <xf numFmtId="0" fontId="15" fillId="49" borderId="21" xfId="0" applyFont="1" applyFill="1" applyBorder="1" applyAlignment="1">
      <alignment horizontal="center" vertical="top"/>
    </xf>
    <xf numFmtId="0" fontId="15" fillId="49" borderId="52" xfId="0" applyFont="1" applyFill="1" applyBorder="1" applyAlignment="1">
      <alignment horizontal="center" vertical="top"/>
    </xf>
    <xf numFmtId="0" fontId="15" fillId="49" borderId="21" xfId="0" applyFont="1" applyFill="1" applyBorder="1" applyAlignment="1">
      <alignment horizontal="center" vertical="top" wrapText="1"/>
    </xf>
    <xf numFmtId="3" fontId="86" fillId="0" borderId="77" xfId="0" applyNumberFormat="1" applyFont="1" applyBorder="1" applyAlignment="1">
      <alignment horizontal="center" vertical="center"/>
    </xf>
    <xf numFmtId="9" fontId="86" fillId="0" borderId="77" xfId="0" applyNumberFormat="1" applyFont="1" applyBorder="1" applyAlignment="1">
      <alignment horizontal="center" vertical="center"/>
    </xf>
    <xf numFmtId="0" fontId="30" fillId="0" borderId="35" xfId="0" applyFont="1" applyBorder="1" applyAlignment="1">
      <alignment horizontal="centerContinuous"/>
    </xf>
    <xf numFmtId="0" fontId="30" fillId="0" borderId="73" xfId="0" applyFont="1" applyBorder="1" applyAlignment="1">
      <alignment horizontal="centerContinuous"/>
    </xf>
    <xf numFmtId="0" fontId="30" fillId="0" borderId="57" xfId="0" applyFont="1" applyBorder="1" applyAlignment="1">
      <alignment horizontal="centerContinuous" vertical="center"/>
    </xf>
    <xf numFmtId="0" fontId="30" fillId="0" borderId="66" xfId="0" applyFont="1" applyBorder="1" applyAlignment="1">
      <alignment horizontal="centerContinuous" vertical="center"/>
    </xf>
    <xf numFmtId="0" fontId="10" fillId="23" borderId="22" xfId="47402" applyFont="1" applyFill="1" applyBorder="1" applyAlignment="1">
      <alignment horizontal="center" vertical="center"/>
    </xf>
    <xf numFmtId="3" fontId="10" fillId="0" borderId="21" xfId="327" applyNumberFormat="1" applyFont="1" applyBorder="1" applyAlignment="1">
      <alignment horizontal="center" vertical="center"/>
    </xf>
    <xf numFmtId="3" fontId="10" fillId="0" borderId="8" xfId="327" applyNumberFormat="1" applyFont="1" applyFill="1" applyBorder="1" applyAlignment="1">
      <alignment horizontal="center" vertical="center"/>
    </xf>
    <xf numFmtId="3" fontId="10" fillId="0" borderId="8" xfId="327" applyNumberFormat="1" applyFont="1" applyBorder="1" applyAlignment="1">
      <alignment horizontal="center" vertical="center"/>
    </xf>
    <xf numFmtId="3" fontId="10" fillId="0" borderId="51" xfId="327" applyNumberFormat="1" applyFont="1" applyFill="1" applyBorder="1" applyAlignment="1">
      <alignment horizontal="center" vertical="center"/>
    </xf>
    <xf numFmtId="3" fontId="10" fillId="0" borderId="21" xfId="329" applyNumberFormat="1" applyFont="1" applyFill="1" applyBorder="1" applyAlignment="1">
      <alignment horizontal="center" vertical="center"/>
    </xf>
    <xf numFmtId="9" fontId="10" fillId="0" borderId="21" xfId="327" applyNumberFormat="1" applyFont="1" applyBorder="1" applyAlignment="1">
      <alignment horizontal="center" vertical="center"/>
    </xf>
    <xf numFmtId="3" fontId="10" fillId="0" borderId="51" xfId="327" applyNumberFormat="1" applyFont="1" applyBorder="1" applyAlignment="1">
      <alignment horizontal="center" vertical="center"/>
    </xf>
    <xf numFmtId="3" fontId="10" fillId="0" borderId="51" xfId="329" applyNumberFormat="1" applyFont="1" applyFill="1" applyBorder="1" applyAlignment="1">
      <alignment horizontal="center" vertical="center"/>
    </xf>
    <xf numFmtId="9" fontId="10" fillId="0" borderId="51" xfId="327" applyNumberFormat="1" applyFont="1" applyBorder="1" applyAlignment="1">
      <alignment horizontal="center" vertical="center"/>
    </xf>
    <xf numFmtId="0" fontId="154" fillId="0" borderId="0" xfId="0" applyFont="1" applyFill="1"/>
    <xf numFmtId="9" fontId="10" fillId="49" borderId="21" xfId="145" applyFont="1" applyFill="1" applyBorder="1"/>
    <xf numFmtId="9" fontId="10" fillId="0" borderId="21" xfId="145" applyFont="1" applyFill="1" applyBorder="1"/>
    <xf numFmtId="166" fontId="10" fillId="0" borderId="86" xfId="31" applyNumberFormat="1" applyFont="1" applyFill="1" applyBorder="1" applyAlignment="1">
      <alignment horizontal="right" vertical="center" wrapText="1"/>
    </xf>
    <xf numFmtId="181" fontId="15" fillId="0" borderId="21" xfId="31" applyNumberFormat="1" applyFont="1" applyFill="1" applyBorder="1" applyAlignment="1">
      <alignment vertical="top" wrapText="1"/>
    </xf>
    <xf numFmtId="181" fontId="15" fillId="0" borderId="8" xfId="31" applyNumberFormat="1" applyFont="1" applyFill="1" applyBorder="1" applyAlignment="1">
      <alignment vertical="top" wrapText="1"/>
    </xf>
    <xf numFmtId="181" fontId="15" fillId="0" borderId="46" xfId="31" applyNumberFormat="1" applyFont="1" applyFill="1" applyBorder="1" applyAlignment="1">
      <alignment vertical="top" wrapText="1"/>
    </xf>
    <xf numFmtId="37" fontId="10" fillId="0" borderId="8" xfId="31" applyNumberFormat="1" applyFont="1" applyFill="1" applyBorder="1" applyAlignment="1">
      <alignment horizontal="center"/>
    </xf>
    <xf numFmtId="167" fontId="10" fillId="23" borderId="8" xfId="51" applyNumberFormat="1" applyFont="1" applyFill="1" applyBorder="1" applyAlignment="1">
      <alignment horizontal="center" vertical="top" wrapText="1"/>
    </xf>
    <xf numFmtId="167" fontId="10" fillId="0" borderId="8" xfId="51" applyNumberFormat="1" applyFont="1" applyFill="1" applyBorder="1" applyAlignment="1">
      <alignment horizontal="justify" vertical="top" wrapText="1"/>
    </xf>
    <xf numFmtId="0" fontId="10" fillId="23" borderId="8" xfId="332" applyFont="1" applyFill="1" applyBorder="1" applyAlignment="1">
      <alignment horizontal="center" vertical="top" wrapText="1"/>
    </xf>
    <xf numFmtId="166" fontId="10" fillId="0" borderId="8" xfId="31" applyNumberFormat="1" applyFont="1" applyFill="1" applyBorder="1" applyAlignment="1">
      <alignment horizontal="center" vertical="top" wrapText="1"/>
    </xf>
    <xf numFmtId="0" fontId="10" fillId="0" borderId="8" xfId="0" applyFont="1" applyFill="1" applyBorder="1" applyAlignment="1">
      <alignment horizontal="center"/>
    </xf>
    <xf numFmtId="39" fontId="10" fillId="0" borderId="8" xfId="31" applyNumberFormat="1" applyFont="1" applyFill="1" applyBorder="1" applyAlignment="1">
      <alignment horizontal="center"/>
    </xf>
    <xf numFmtId="6" fontId="15" fillId="0" borderId="0" xfId="0" applyNumberFormat="1" applyFont="1" applyFill="1"/>
    <xf numFmtId="6" fontId="15" fillId="0" borderId="8" xfId="0" applyNumberFormat="1" applyFont="1" applyFill="1" applyBorder="1"/>
    <xf numFmtId="166" fontId="30" fillId="39" borderId="8" xfId="31" applyNumberFormat="1" applyFont="1" applyFill="1" applyBorder="1"/>
    <xf numFmtId="0" fontId="158" fillId="0" borderId="0" xfId="0" applyFont="1"/>
    <xf numFmtId="166" fontId="158" fillId="0" borderId="0" xfId="31" applyNumberFormat="1" applyFont="1"/>
    <xf numFmtId="0" fontId="0" fillId="0" borderId="0" xfId="0" applyFont="1"/>
    <xf numFmtId="9" fontId="0" fillId="0" borderId="0" xfId="137" applyFont="1"/>
    <xf numFmtId="6" fontId="0" fillId="0" borderId="0" xfId="0" applyNumberFormat="1"/>
    <xf numFmtId="42" fontId="15" fillId="0" borderId="0" xfId="0" applyNumberFormat="1" applyFont="1"/>
    <xf numFmtId="167" fontId="15" fillId="0" borderId="43" xfId="0" applyNumberFormat="1" applyFont="1" applyFill="1" applyBorder="1" applyAlignment="1">
      <alignment horizontal="left"/>
    </xf>
    <xf numFmtId="0" fontId="10" fillId="0" borderId="44" xfId="0" applyFont="1" applyFill="1" applyBorder="1"/>
    <xf numFmtId="0" fontId="10" fillId="0" borderId="0" xfId="0" applyFont="1" applyBorder="1"/>
    <xf numFmtId="9" fontId="10" fillId="0" borderId="0" xfId="31" applyNumberFormat="1" applyFont="1" applyBorder="1" applyAlignment="1">
      <alignment horizontal="right"/>
    </xf>
    <xf numFmtId="9" fontId="10" fillId="0" borderId="0" xfId="31" applyNumberFormat="1" applyFont="1" applyBorder="1" applyAlignment="1"/>
    <xf numFmtId="9" fontId="33" fillId="0" borderId="0" xfId="31" applyNumberFormat="1" applyFont="1" applyBorder="1" applyAlignment="1">
      <alignment horizontal="right"/>
    </xf>
    <xf numFmtId="9" fontId="33" fillId="0" borderId="0" xfId="31" applyNumberFormat="1" applyFont="1" applyBorder="1" applyAlignment="1"/>
    <xf numFmtId="37" fontId="0" fillId="0" borderId="0" xfId="0" applyNumberFormat="1"/>
    <xf numFmtId="167" fontId="10" fillId="0" borderId="8" xfId="51" applyNumberFormat="1" applyFont="1" applyFill="1" applyBorder="1" applyAlignment="1">
      <alignment horizontal="right" vertical="top" wrapText="1"/>
    </xf>
    <xf numFmtId="5" fontId="10" fillId="0" borderId="8" xfId="0" applyNumberFormat="1" applyFont="1" applyFill="1" applyBorder="1" applyAlignment="1">
      <alignment horizontal="right" wrapText="1"/>
    </xf>
    <xf numFmtId="3" fontId="33" fillId="0" borderId="19" xfId="328" applyNumberFormat="1" applyFont="1" applyFill="1" applyBorder="1" applyAlignment="1">
      <alignment horizontal="center"/>
    </xf>
    <xf numFmtId="3" fontId="10" fillId="0" borderId="86" xfId="328" applyNumberFormat="1" applyFont="1" applyFill="1" applyBorder="1" applyAlignment="1">
      <alignment horizontal="center" vertical="top" wrapText="1"/>
    </xf>
    <xf numFmtId="3" fontId="33" fillId="0" borderId="47" xfId="328" applyNumberFormat="1" applyFont="1" applyFill="1" applyBorder="1" applyAlignment="1">
      <alignment horizontal="center"/>
    </xf>
    <xf numFmtId="182" fontId="15" fillId="0" borderId="0" xfId="31" applyNumberFormat="1" applyFont="1"/>
    <xf numFmtId="167" fontId="15" fillId="49" borderId="0" xfId="0" applyNumberFormat="1" applyFont="1" applyFill="1"/>
    <xf numFmtId="0" fontId="159" fillId="0" borderId="0" xfId="0" applyFont="1" applyFill="1"/>
    <xf numFmtId="166" fontId="15" fillId="0" borderId="0" xfId="0" applyNumberFormat="1" applyFont="1" applyFill="1"/>
    <xf numFmtId="167" fontId="10" fillId="0" borderId="29" xfId="51" applyNumberFormat="1" applyFont="1" applyFill="1" applyBorder="1"/>
    <xf numFmtId="167" fontId="33" fillId="0" borderId="22" xfId="51" applyNumberFormat="1" applyFont="1" applyFill="1" applyBorder="1" applyAlignment="1">
      <alignment horizontal="center"/>
    </xf>
    <xf numFmtId="3" fontId="152" fillId="0" borderId="8" xfId="0" applyNumberFormat="1" applyFont="1" applyFill="1" applyBorder="1" applyAlignment="1">
      <alignment horizontal="center" vertical="center"/>
    </xf>
    <xf numFmtId="37" fontId="152" fillId="0" borderId="8" xfId="31" applyNumberFormat="1" applyFont="1" applyFill="1" applyBorder="1" applyAlignment="1">
      <alignment horizontal="center" vertical="center"/>
    </xf>
    <xf numFmtId="3" fontId="162" fillId="0" borderId="0" xfId="0" applyNumberFormat="1" applyFont="1" applyFill="1"/>
    <xf numFmtId="167" fontId="33" fillId="0" borderId="46" xfId="0" applyNumberFormat="1" applyFont="1" applyFill="1" applyBorder="1"/>
    <xf numFmtId="44" fontId="10" fillId="0" borderId="8" xfId="51" applyFont="1" applyFill="1" applyBorder="1"/>
    <xf numFmtId="0" fontId="154" fillId="0" borderId="0" xfId="941" applyFont="1" applyAlignment="1">
      <alignment horizontal="left" wrapText="1"/>
    </xf>
    <xf numFmtId="0" fontId="160" fillId="0" borderId="0" xfId="0" applyFont="1" applyFill="1" applyBorder="1"/>
    <xf numFmtId="165" fontId="160" fillId="0" borderId="0" xfId="0" applyNumberFormat="1" applyFont="1" applyFill="1" applyBorder="1"/>
    <xf numFmtId="164" fontId="160" fillId="0" borderId="0" xfId="0" applyNumberFormat="1" applyFont="1" applyFill="1" applyBorder="1"/>
    <xf numFmtId="165" fontId="160" fillId="0" borderId="0" xfId="0" applyNumberFormat="1" applyFont="1" applyFill="1"/>
    <xf numFmtId="165" fontId="160" fillId="0" borderId="0" xfId="0" applyNumberFormat="1" applyFont="1" applyFill="1" applyBorder="1" applyAlignment="1">
      <alignment horizontal="left" vertical="top" wrapText="1"/>
    </xf>
    <xf numFmtId="165" fontId="160" fillId="0" borderId="0" xfId="0" applyNumberFormat="1" applyFont="1" applyFill="1" applyBorder="1" applyAlignment="1">
      <alignment horizontal="justify" vertical="top" wrapText="1"/>
    </xf>
    <xf numFmtId="164" fontId="160" fillId="0" borderId="0" xfId="0" applyNumberFormat="1" applyFont="1" applyFill="1" applyBorder="1" applyAlignment="1">
      <alignment horizontal="justify" vertical="top" wrapText="1"/>
    </xf>
    <xf numFmtId="165" fontId="160" fillId="0" borderId="0" xfId="0" applyNumberFormat="1" applyFont="1" applyFill="1" applyBorder="1" applyAlignment="1">
      <alignment horizontal="left"/>
    </xf>
    <xf numFmtId="164" fontId="160" fillId="0" borderId="0" xfId="0" applyNumberFormat="1" applyFont="1" applyFill="1"/>
    <xf numFmtId="0" fontId="160" fillId="0" borderId="0" xfId="0" applyFont="1" applyFill="1"/>
    <xf numFmtId="44" fontId="154" fillId="0" borderId="0" xfId="51" applyFont="1" applyFill="1"/>
    <xf numFmtId="0" fontId="154" fillId="0" borderId="0" xfId="0" applyFont="1" applyAlignment="1">
      <alignment horizontal="left" wrapText="1"/>
    </xf>
    <xf numFmtId="0" fontId="30" fillId="0" borderId="0" xfId="0" applyFont="1" applyFill="1" applyBorder="1" applyAlignment="1">
      <alignment vertical="center" wrapText="1"/>
    </xf>
    <xf numFmtId="0" fontId="48" fillId="0" borderId="0" xfId="0" applyFont="1" applyAlignment="1">
      <alignment horizontal="centerContinuous" vertical="center"/>
    </xf>
    <xf numFmtId="0" fontId="16" fillId="0" borderId="0" xfId="0" applyFont="1" applyAlignment="1">
      <alignment horizontal="center" vertical="center"/>
    </xf>
    <xf numFmtId="0" fontId="10" fillId="0" borderId="0" xfId="0" applyFont="1" applyAlignment="1">
      <alignment horizontal="center"/>
    </xf>
    <xf numFmtId="0" fontId="10" fillId="0" borderId="0" xfId="0" applyFont="1" applyAlignment="1">
      <alignment horizontal="centerContinuous"/>
    </xf>
    <xf numFmtId="0" fontId="30" fillId="49" borderId="8" xfId="0" applyFont="1" applyFill="1" applyBorder="1" applyAlignment="1">
      <alignment horizontal="center" vertical="center" wrapText="1"/>
    </xf>
    <xf numFmtId="0" fontId="15" fillId="49" borderId="0" xfId="0" applyFont="1" applyFill="1" applyBorder="1" applyAlignment="1">
      <alignment horizontal="center" vertical="center" wrapText="1"/>
    </xf>
    <xf numFmtId="39" fontId="15" fillId="49" borderId="0" xfId="0" applyNumberFormat="1" applyFont="1" applyFill="1" applyBorder="1" applyAlignment="1">
      <alignment horizontal="center" vertical="center" wrapText="1"/>
    </xf>
    <xf numFmtId="37" fontId="15" fillId="0" borderId="0" xfId="0" quotePrefix="1" applyNumberFormat="1" applyFont="1" applyFill="1" applyBorder="1" applyAlignment="1">
      <alignment horizontal="right" vertical="center" wrapText="1"/>
    </xf>
    <xf numFmtId="0" fontId="15" fillId="0" borderId="0" xfId="0" applyFont="1" applyAlignment="1">
      <alignment horizontal="left"/>
    </xf>
    <xf numFmtId="0" fontId="163" fillId="0" borderId="0" xfId="0" applyFont="1" applyFill="1" applyBorder="1" applyAlignment="1">
      <alignment horizontal="left" wrapText="1"/>
    </xf>
    <xf numFmtId="166" fontId="15" fillId="0" borderId="5" xfId="31" applyNumberFormat="1" applyFont="1" applyFill="1" applyBorder="1" applyAlignment="1">
      <alignment horizontal="center" vertical="top"/>
    </xf>
    <xf numFmtId="167" fontId="15" fillId="0" borderId="5" xfId="51" applyNumberFormat="1" applyFont="1" applyFill="1" applyBorder="1" applyAlignment="1">
      <alignment horizontal="center" vertical="top"/>
    </xf>
    <xf numFmtId="0" fontId="10" fillId="0" borderId="57" xfId="332" applyFont="1" applyFill="1" applyBorder="1"/>
    <xf numFmtId="166" fontId="15" fillId="0" borderId="53" xfId="31" applyNumberFormat="1" applyFont="1" applyFill="1" applyBorder="1" applyAlignment="1">
      <alignment horizontal="center" vertical="top"/>
    </xf>
    <xf numFmtId="0" fontId="10" fillId="23" borderId="5" xfId="332" applyFont="1" applyFill="1" applyBorder="1" applyAlignment="1">
      <alignment horizontal="center" vertical="top" wrapText="1"/>
    </xf>
    <xf numFmtId="0" fontId="10" fillId="50" borderId="44" xfId="0" applyFont="1" applyFill="1" applyBorder="1"/>
    <xf numFmtId="167" fontId="10" fillId="0" borderId="8" xfId="51" applyNumberFormat="1" applyFont="1" applyFill="1" applyBorder="1" applyAlignment="1">
      <alignment horizontal="center" vertical="top" wrapText="1"/>
    </xf>
    <xf numFmtId="0" fontId="10" fillId="0" borderId="8" xfId="0" applyFont="1" applyFill="1" applyBorder="1"/>
    <xf numFmtId="0" fontId="33" fillId="0" borderId="8" xfId="332" applyFont="1" applyFill="1" applyBorder="1" applyAlignment="1">
      <alignment horizontal="center" vertical="top" wrapText="1"/>
    </xf>
    <xf numFmtId="0" fontId="33" fillId="0" borderId="57" xfId="332" applyFont="1" applyFill="1" applyBorder="1" applyAlignment="1">
      <alignment vertical="top" wrapText="1"/>
    </xf>
    <xf numFmtId="0" fontId="33" fillId="0" borderId="52" xfId="332" applyFont="1" applyFill="1" applyBorder="1" applyAlignment="1">
      <alignment vertical="top" wrapText="1"/>
    </xf>
    <xf numFmtId="0" fontId="15" fillId="0" borderId="0" xfId="0" applyFont="1" applyFill="1" applyBorder="1" applyAlignment="1">
      <alignment horizontal="center" wrapText="1"/>
    </xf>
    <xf numFmtId="2" fontId="15" fillId="0" borderId="0" xfId="31" applyNumberFormat="1" applyFont="1" applyFill="1" applyBorder="1" applyAlignment="1">
      <alignment horizontal="center"/>
    </xf>
    <xf numFmtId="0" fontId="15" fillId="0" borderId="8" xfId="0" applyFont="1" applyFill="1" applyBorder="1" applyAlignment="1" applyProtection="1">
      <alignment horizontal="center" wrapText="1"/>
      <protection locked="0"/>
    </xf>
    <xf numFmtId="166" fontId="15" fillId="0" borderId="8" xfId="47339" applyNumberFormat="1" applyFont="1" applyBorder="1" applyAlignment="1">
      <alignment horizontal="center" wrapText="1"/>
    </xf>
    <xf numFmtId="166" fontId="15" fillId="0" borderId="8" xfId="47339" applyNumberFormat="1" applyFont="1" applyFill="1" applyBorder="1" applyAlignment="1">
      <alignment horizontal="center" wrapText="1"/>
    </xf>
    <xf numFmtId="1" fontId="15" fillId="0" borderId="8" xfId="47338" applyNumberFormat="1" applyFont="1" applyBorder="1" applyAlignment="1">
      <alignment horizontal="center" wrapText="1"/>
    </xf>
    <xf numFmtId="0" fontId="15" fillId="0" borderId="49" xfId="47338" applyFont="1" applyBorder="1" applyAlignment="1">
      <alignment horizontal="center" wrapText="1"/>
    </xf>
    <xf numFmtId="166" fontId="15" fillId="0" borderId="50" xfId="31" applyNumberFormat="1" applyFont="1" applyFill="1" applyBorder="1" applyAlignment="1">
      <alignment horizontal="center" vertical="center" wrapText="1"/>
    </xf>
    <xf numFmtId="0" fontId="15" fillId="0" borderId="31" xfId="47338" applyFont="1" applyBorder="1" applyAlignment="1">
      <alignment horizontal="center" wrapText="1"/>
    </xf>
    <xf numFmtId="166" fontId="15" fillId="0" borderId="51" xfId="47339" applyNumberFormat="1" applyFont="1" applyBorder="1" applyAlignment="1">
      <alignment horizontal="center" wrapText="1"/>
    </xf>
    <xf numFmtId="166" fontId="15" fillId="0" borderId="51" xfId="47339" applyNumberFormat="1" applyFont="1" applyFill="1" applyBorder="1" applyAlignment="1">
      <alignment horizontal="center" wrapText="1"/>
    </xf>
    <xf numFmtId="1" fontId="15" fillId="0" borderId="51" xfId="47338" applyNumberFormat="1" applyFont="1" applyBorder="1" applyAlignment="1">
      <alignment horizontal="center" wrapText="1"/>
    </xf>
    <xf numFmtId="166" fontId="15" fillId="0" borderId="32" xfId="31" applyNumberFormat="1" applyFont="1" applyFill="1" applyBorder="1" applyAlignment="1">
      <alignment horizontal="center" vertical="center" wrapText="1"/>
    </xf>
    <xf numFmtId="164" fontId="30" fillId="0" borderId="0" xfId="0" applyNumberFormat="1" applyFont="1" applyFill="1" applyBorder="1" applyAlignment="1">
      <alignment horizontal="centerContinuous" vertical="center"/>
    </xf>
    <xf numFmtId="167" fontId="16" fillId="0" borderId="8" xfId="51" applyNumberFormat="1" applyFont="1" applyFill="1" applyBorder="1" applyAlignment="1">
      <alignment horizontal="center" vertical="center" wrapText="1"/>
    </xf>
    <xf numFmtId="0" fontId="16" fillId="0" borderId="8" xfId="0" applyFont="1" applyBorder="1" applyAlignment="1">
      <alignment horizontal="center" vertical="center"/>
    </xf>
    <xf numFmtId="0" fontId="10" fillId="0" borderId="29" xfId="0" applyFont="1" applyBorder="1" applyAlignment="1">
      <alignment horizontal="left"/>
    </xf>
    <xf numFmtId="0" fontId="10" fillId="0" borderId="0" xfId="0" applyFont="1" applyAlignment="1">
      <alignment horizontal="left" vertical="center"/>
    </xf>
    <xf numFmtId="0" fontId="166" fillId="0" borderId="0" xfId="0" applyFont="1" applyAlignment="1">
      <alignment horizontal="centerContinuous" vertical="center"/>
    </xf>
    <xf numFmtId="0" fontId="55" fillId="51" borderId="31" xfId="330" applyFont="1" applyFill="1" applyBorder="1" applyAlignment="1">
      <alignment horizontal="center" vertical="center" wrapText="1"/>
    </xf>
    <xf numFmtId="0" fontId="55" fillId="51" borderId="51" xfId="330" applyFont="1" applyFill="1" applyBorder="1" applyAlignment="1">
      <alignment horizontal="center" vertical="center" wrapText="1"/>
    </xf>
    <xf numFmtId="0" fontId="55" fillId="51" borderId="32" xfId="330" applyFont="1" applyFill="1" applyBorder="1" applyAlignment="1">
      <alignment horizontal="center" vertical="center" wrapText="1"/>
    </xf>
    <xf numFmtId="0" fontId="55" fillId="51" borderId="81" xfId="330" applyFont="1" applyFill="1" applyBorder="1" applyAlignment="1">
      <alignment horizontal="center" vertical="center" wrapText="1"/>
    </xf>
    <xf numFmtId="0" fontId="55" fillId="51" borderId="32" xfId="330" applyFont="1" applyFill="1" applyBorder="1" applyAlignment="1">
      <alignment vertical="center" wrapText="1"/>
    </xf>
    <xf numFmtId="14" fontId="33" fillId="0" borderId="88" xfId="330" applyNumberFormat="1" applyFont="1" applyFill="1" applyBorder="1" applyAlignment="1">
      <alignment horizontal="left"/>
    </xf>
    <xf numFmtId="3" fontId="10" fillId="0" borderId="54" xfId="330" applyNumberFormat="1" applyFont="1" applyFill="1" applyBorder="1" applyAlignment="1">
      <alignment horizontal="center" vertical="center"/>
    </xf>
    <xf numFmtId="3" fontId="10" fillId="0" borderId="21" xfId="330" applyNumberFormat="1" applyFont="1" applyFill="1" applyBorder="1" applyAlignment="1">
      <alignment horizontal="center" vertical="center"/>
    </xf>
    <xf numFmtId="3" fontId="10" fillId="0" borderId="60" xfId="330" applyNumberFormat="1" applyFont="1" applyFill="1" applyBorder="1" applyAlignment="1">
      <alignment horizontal="center" vertical="center"/>
    </xf>
    <xf numFmtId="3" fontId="10" fillId="0" borderId="52" xfId="330" applyNumberFormat="1" applyFont="1" applyFill="1" applyBorder="1" applyAlignment="1">
      <alignment horizontal="center" vertical="center"/>
    </xf>
    <xf numFmtId="3" fontId="10" fillId="0" borderId="38" xfId="330" applyNumberFormat="1" applyFont="1" applyFill="1" applyBorder="1" applyAlignment="1">
      <alignment horizontal="center" vertical="center"/>
    </xf>
    <xf numFmtId="3" fontId="10" fillId="0" borderId="21" xfId="47404" applyNumberFormat="1" applyFont="1" applyFill="1" applyBorder="1" applyAlignment="1">
      <alignment horizontal="center" vertical="center"/>
    </xf>
    <xf numFmtId="3" fontId="10" fillId="0" borderId="86" xfId="47404" applyNumberFormat="1" applyFont="1" applyFill="1" applyBorder="1" applyAlignment="1">
      <alignment horizontal="center" vertical="center"/>
    </xf>
    <xf numFmtId="3" fontId="10" fillId="0" borderId="54" xfId="47404" applyNumberFormat="1" applyFont="1" applyFill="1" applyBorder="1" applyAlignment="1">
      <alignment horizontal="center" vertical="center"/>
    </xf>
    <xf numFmtId="3" fontId="10" fillId="0" borderId="60" xfId="47404" applyNumberFormat="1" applyFont="1" applyFill="1" applyBorder="1" applyAlignment="1">
      <alignment horizontal="center" vertical="center"/>
    </xf>
    <xf numFmtId="3" fontId="10" fillId="0" borderId="20" xfId="330" applyNumberFormat="1" applyFont="1" applyFill="1" applyBorder="1" applyAlignment="1">
      <alignment horizontal="center" vertical="center"/>
    </xf>
    <xf numFmtId="14" fontId="33" fillId="0" borderId="29" xfId="330" applyNumberFormat="1" applyFont="1" applyFill="1" applyBorder="1" applyAlignment="1">
      <alignment horizontal="left"/>
    </xf>
    <xf numFmtId="3" fontId="10" fillId="0" borderId="49" xfId="330" applyNumberFormat="1" applyFont="1" applyFill="1" applyBorder="1" applyAlignment="1">
      <alignment horizontal="center" vertical="center"/>
    </xf>
    <xf numFmtId="3" fontId="10" fillId="0" borderId="8" xfId="330" applyNumberFormat="1" applyFont="1" applyFill="1" applyBorder="1" applyAlignment="1">
      <alignment horizontal="center" vertical="center"/>
    </xf>
    <xf numFmtId="3" fontId="10" fillId="0" borderId="5" xfId="330" applyNumberFormat="1" applyFont="1" applyFill="1" applyBorder="1" applyAlignment="1">
      <alignment horizontal="center" vertical="center"/>
    </xf>
    <xf numFmtId="3" fontId="10" fillId="0" borderId="8" xfId="47404" applyNumberFormat="1" applyFont="1" applyFill="1" applyBorder="1" applyAlignment="1">
      <alignment horizontal="center" vertical="center"/>
    </xf>
    <xf numFmtId="3" fontId="10" fillId="0" borderId="49" xfId="47404" applyNumberFormat="1" applyFont="1" applyFill="1" applyBorder="1" applyAlignment="1">
      <alignment horizontal="center" vertical="center"/>
    </xf>
    <xf numFmtId="3" fontId="10" fillId="0" borderId="53" xfId="330" applyNumberFormat="1" applyFont="1" applyFill="1" applyBorder="1" applyAlignment="1">
      <alignment horizontal="center" vertical="center"/>
    </xf>
    <xf numFmtId="3" fontId="10" fillId="0" borderId="67" xfId="330" applyNumberFormat="1" applyFont="1" applyFill="1" applyBorder="1" applyAlignment="1">
      <alignment horizontal="center" vertical="center"/>
    </xf>
    <xf numFmtId="3" fontId="10" fillId="0" borderId="46" xfId="330" applyNumberFormat="1" applyFont="1" applyFill="1" applyBorder="1" applyAlignment="1">
      <alignment horizontal="center" vertical="center"/>
    </xf>
    <xf numFmtId="3" fontId="10" fillId="0" borderId="89" xfId="330" applyNumberFormat="1" applyFont="1" applyFill="1" applyBorder="1" applyAlignment="1">
      <alignment horizontal="center" vertical="center"/>
    </xf>
    <xf numFmtId="3" fontId="10" fillId="0" borderId="46" xfId="47404" applyNumberFormat="1" applyFont="1" applyFill="1" applyBorder="1" applyAlignment="1">
      <alignment horizontal="center" vertical="center"/>
    </xf>
    <xf numFmtId="3" fontId="10" fillId="0" borderId="67" xfId="47404" applyNumberFormat="1" applyFont="1" applyFill="1" applyBorder="1" applyAlignment="1">
      <alignment horizontal="center" vertical="center"/>
    </xf>
    <xf numFmtId="3" fontId="10" fillId="0" borderId="43" xfId="47404" applyNumberFormat="1" applyFont="1" applyFill="1" applyBorder="1" applyAlignment="1">
      <alignment horizontal="center" vertical="center"/>
    </xf>
    <xf numFmtId="3" fontId="10" fillId="0" borderId="71" xfId="330" applyNumberFormat="1" applyFont="1" applyFill="1" applyBorder="1" applyAlignment="1">
      <alignment horizontal="center" vertical="center"/>
    </xf>
    <xf numFmtId="0" fontId="33" fillId="0" borderId="58" xfId="330" applyFont="1" applyFill="1" applyBorder="1" applyAlignment="1">
      <alignment horizontal="center"/>
    </xf>
    <xf numFmtId="3" fontId="33" fillId="0" borderId="41" xfId="330" applyNumberFormat="1" applyFont="1" applyFill="1" applyBorder="1" applyAlignment="1">
      <alignment horizontal="center" vertical="center"/>
    </xf>
    <xf numFmtId="3" fontId="33" fillId="0" borderId="22" xfId="330" applyNumberFormat="1" applyFont="1" applyFill="1" applyBorder="1" applyAlignment="1">
      <alignment horizontal="center" vertical="center"/>
    </xf>
    <xf numFmtId="3" fontId="33" fillId="0" borderId="40" xfId="330" applyNumberFormat="1" applyFont="1" applyFill="1" applyBorder="1" applyAlignment="1">
      <alignment horizontal="center" vertical="center"/>
    </xf>
    <xf numFmtId="0" fontId="30" fillId="0" borderId="0" xfId="330" applyFont="1" applyFill="1" applyBorder="1" applyAlignment="1">
      <alignment horizontal="center"/>
    </xf>
    <xf numFmtId="3" fontId="15" fillId="0" borderId="0" xfId="330" applyNumberFormat="1" applyFont="1" applyFill="1" applyBorder="1"/>
    <xf numFmtId="3" fontId="15" fillId="0" borderId="0" xfId="330" applyNumberFormat="1" applyFont="1" applyFill="1" applyBorder="1" applyAlignment="1"/>
    <xf numFmtId="0" fontId="15" fillId="0" borderId="0" xfId="330" applyFont="1" applyFill="1" applyBorder="1"/>
    <xf numFmtId="0" fontId="15" fillId="0" borderId="0" xfId="330" applyFont="1" applyFill="1"/>
    <xf numFmtId="0" fontId="55" fillId="0" borderId="0" xfId="330" applyFont="1" applyFill="1" applyBorder="1" applyAlignment="1">
      <alignment horizontal="center" vertical="center" wrapText="1"/>
    </xf>
    <xf numFmtId="0" fontId="81" fillId="0" borderId="0" xfId="330" applyFont="1" applyFill="1"/>
    <xf numFmtId="0" fontId="10" fillId="0" borderId="0" xfId="330" applyFont="1" applyFill="1"/>
    <xf numFmtId="0" fontId="10" fillId="0" borderId="0" xfId="330" applyFont="1" applyFill="1" applyAlignment="1"/>
    <xf numFmtId="0" fontId="33" fillId="51" borderId="41" xfId="330" applyFont="1" applyFill="1" applyBorder="1" applyAlignment="1">
      <alignment horizontal="center" vertical="center" wrapText="1"/>
    </xf>
    <xf numFmtId="3" fontId="33" fillId="51" borderId="19" xfId="330" applyNumberFormat="1" applyFont="1" applyFill="1" applyBorder="1" applyAlignment="1">
      <alignment horizontal="center" vertical="center" wrapText="1"/>
    </xf>
    <xf numFmtId="174" fontId="33" fillId="0" borderId="54" xfId="330" applyNumberFormat="1" applyFont="1" applyFill="1" applyBorder="1" applyAlignment="1">
      <alignment horizontal="left"/>
    </xf>
    <xf numFmtId="3" fontId="10" fillId="0" borderId="21" xfId="330" applyNumberFormat="1" applyFont="1" applyBorder="1" applyAlignment="1">
      <alignment horizontal="center" vertical="center"/>
    </xf>
    <xf numFmtId="10" fontId="10" fillId="0" borderId="21" xfId="330" applyNumberFormat="1" applyFont="1" applyBorder="1" applyAlignment="1">
      <alignment horizontal="center" vertical="center"/>
    </xf>
    <xf numFmtId="10" fontId="10" fillId="0" borderId="60" xfId="330" applyNumberFormat="1" applyFont="1" applyFill="1" applyBorder="1" applyAlignment="1">
      <alignment horizontal="center" vertical="center"/>
    </xf>
    <xf numFmtId="174" fontId="33" fillId="0" borderId="49" xfId="330" applyNumberFormat="1" applyFont="1" applyFill="1" applyBorder="1" applyAlignment="1">
      <alignment horizontal="left"/>
    </xf>
    <xf numFmtId="3" fontId="10" fillId="0" borderId="8" xfId="330" applyNumberFormat="1" applyFont="1" applyBorder="1" applyAlignment="1">
      <alignment horizontal="center" vertical="center"/>
    </xf>
    <xf numFmtId="9" fontId="10" fillId="0" borderId="21" xfId="330" applyNumberFormat="1" applyFont="1" applyBorder="1" applyAlignment="1">
      <alignment horizontal="center" vertical="center"/>
    </xf>
    <xf numFmtId="174" fontId="33" fillId="0" borderId="67" xfId="330" applyNumberFormat="1" applyFont="1" applyFill="1" applyBorder="1" applyAlignment="1">
      <alignment horizontal="left"/>
    </xf>
    <xf numFmtId="3" fontId="10" fillId="0" borderId="79" xfId="330" applyNumberFormat="1" applyFont="1" applyFill="1" applyBorder="1" applyAlignment="1">
      <alignment horizontal="center" vertical="center"/>
    </xf>
    <xf numFmtId="3" fontId="10" fillId="0" borderId="79" xfId="330" applyNumberFormat="1" applyFont="1" applyBorder="1" applyAlignment="1">
      <alignment horizontal="center" vertical="center"/>
    </xf>
    <xf numFmtId="0" fontId="33" fillId="0" borderId="22" xfId="330" applyFont="1" applyFill="1" applyBorder="1" applyAlignment="1">
      <alignment horizontal="center"/>
    </xf>
    <xf numFmtId="3" fontId="33" fillId="0" borderId="22" xfId="330" applyNumberFormat="1" applyFont="1" applyBorder="1" applyAlignment="1">
      <alignment horizontal="center" vertical="center"/>
    </xf>
    <xf numFmtId="10" fontId="33" fillId="0" borderId="22" xfId="330" applyNumberFormat="1" applyFont="1" applyBorder="1" applyAlignment="1">
      <alignment horizontal="center" vertical="center"/>
    </xf>
    <xf numFmtId="10" fontId="33" fillId="0" borderId="22" xfId="330" applyNumberFormat="1" applyFont="1" applyFill="1" applyBorder="1" applyAlignment="1">
      <alignment horizontal="center" vertical="center"/>
    </xf>
    <xf numFmtId="0" fontId="33" fillId="0" borderId="0" xfId="330" applyFont="1" applyFill="1" applyBorder="1" applyAlignment="1">
      <alignment horizontal="center"/>
    </xf>
    <xf numFmtId="3" fontId="33" fillId="0" borderId="0" xfId="330" applyNumberFormat="1" applyFont="1" applyBorder="1" applyAlignment="1">
      <alignment horizontal="right"/>
    </xf>
    <xf numFmtId="10" fontId="33" fillId="0" borderId="0" xfId="330" applyNumberFormat="1" applyFont="1" applyBorder="1" applyAlignment="1">
      <alignment horizontal="right"/>
    </xf>
    <xf numFmtId="10" fontId="33" fillId="0" borderId="0" xfId="330" applyNumberFormat="1" applyFont="1" applyFill="1" applyBorder="1" applyAlignment="1">
      <alignment horizontal="right"/>
    </xf>
    <xf numFmtId="0" fontId="33" fillId="0" borderId="0" xfId="330" applyFont="1"/>
    <xf numFmtId="3" fontId="10" fillId="0" borderId="0" xfId="330" applyNumberFormat="1" applyFont="1"/>
    <xf numFmtId="0" fontId="10" fillId="0" borderId="0" xfId="330" applyFont="1"/>
    <xf numFmtId="0" fontId="10" fillId="0" borderId="0" xfId="47405" applyFont="1"/>
    <xf numFmtId="0" fontId="33" fillId="51" borderId="8" xfId="0" applyFont="1" applyFill="1" applyBorder="1" applyAlignment="1">
      <alignment horizontal="center" vertical="center" wrapText="1"/>
    </xf>
    <xf numFmtId="0" fontId="10" fillId="0" borderId="8" xfId="0" applyFont="1" applyBorder="1" applyAlignment="1">
      <alignment horizontal="right" vertical="center" wrapText="1"/>
    </xf>
    <xf numFmtId="166" fontId="10" fillId="110" borderId="8" xfId="5035" applyNumberFormat="1" applyFont="1" applyFill="1" applyBorder="1" applyAlignment="1">
      <alignment horizontal="right" vertical="center"/>
    </xf>
    <xf numFmtId="166" fontId="10" fillId="110" borderId="8" xfId="5035" applyNumberFormat="1" applyFont="1" applyFill="1" applyBorder="1" applyAlignment="1">
      <alignment horizontal="center" vertical="center"/>
    </xf>
    <xf numFmtId="3" fontId="10" fillId="110" borderId="8" xfId="1702" applyNumberFormat="1" applyFont="1" applyFill="1" applyBorder="1" applyAlignment="1">
      <alignment horizontal="right" vertical="center" wrapText="1"/>
    </xf>
    <xf numFmtId="3" fontId="10" fillId="110" borderId="8" xfId="1702" applyNumberFormat="1" applyFont="1" applyFill="1" applyBorder="1" applyAlignment="1">
      <alignment horizontal="right" vertical="center"/>
    </xf>
    <xf numFmtId="0" fontId="10" fillId="51" borderId="8" xfId="0" applyFont="1" applyFill="1" applyBorder="1" applyAlignment="1">
      <alignment horizontal="right" vertical="center" wrapText="1"/>
    </xf>
    <xf numFmtId="9" fontId="10" fillId="110" borderId="8" xfId="0" applyNumberFormat="1" applyFont="1" applyFill="1" applyBorder="1" applyAlignment="1">
      <alignment horizontal="right" vertical="center"/>
    </xf>
    <xf numFmtId="9" fontId="33" fillId="51" borderId="8" xfId="0" applyNumberFormat="1" applyFont="1" applyFill="1" applyBorder="1" applyAlignment="1">
      <alignment horizontal="center" vertical="center" wrapText="1"/>
    </xf>
    <xf numFmtId="0" fontId="10" fillId="0" borderId="8" xfId="0" applyFont="1" applyBorder="1" applyAlignment="1">
      <alignment horizontal="left"/>
    </xf>
    <xf numFmtId="3" fontId="0" fillId="0" borderId="8" xfId="0" applyNumberFormat="1" applyBorder="1" applyAlignment="1">
      <alignment horizontal="center" vertical="center"/>
    </xf>
    <xf numFmtId="3" fontId="10" fillId="0" borderId="8" xfId="0" applyNumberFormat="1" applyFont="1" applyFill="1" applyBorder="1" applyAlignment="1">
      <alignment horizontal="center" vertical="center"/>
    </xf>
    <xf numFmtId="173" fontId="10" fillId="0" borderId="8" xfId="0" applyNumberFormat="1" applyFont="1" applyBorder="1" applyAlignment="1">
      <alignment horizontal="center" vertical="center"/>
    </xf>
    <xf numFmtId="3" fontId="10" fillId="0" borderId="8" xfId="16801" applyNumberFormat="1" applyFill="1" applyBorder="1" applyAlignment="1">
      <alignment horizontal="center" vertical="center"/>
    </xf>
    <xf numFmtId="3" fontId="10" fillId="0" borderId="8" xfId="16801" applyNumberFormat="1" applyBorder="1" applyAlignment="1">
      <alignment horizontal="center" vertical="center"/>
    </xf>
    <xf numFmtId="9" fontId="10" fillId="0" borderId="8" xfId="0" applyNumberFormat="1" applyFont="1" applyBorder="1" applyAlignment="1">
      <alignment horizontal="center" vertical="center"/>
    </xf>
    <xf numFmtId="10" fontId="10" fillId="0" borderId="8" xfId="0" applyNumberFormat="1" applyFont="1" applyBorder="1" applyAlignment="1">
      <alignment horizontal="center" vertical="center"/>
    </xf>
    <xf numFmtId="3" fontId="0" fillId="0" borderId="8" xfId="0" applyNumberFormat="1" applyFill="1" applyBorder="1" applyAlignment="1">
      <alignment horizontal="center" vertical="center"/>
    </xf>
    <xf numFmtId="3" fontId="10" fillId="0" borderId="8" xfId="16808" applyNumberFormat="1" applyFill="1" applyBorder="1" applyAlignment="1">
      <alignment horizontal="center" vertical="center"/>
    </xf>
    <xf numFmtId="0" fontId="10" fillId="0" borderId="46" xfId="0" applyFont="1" applyBorder="1" applyAlignment="1">
      <alignment horizontal="left"/>
    </xf>
    <xf numFmtId="3" fontId="0" fillId="0" borderId="46" xfId="0" applyNumberFormat="1" applyBorder="1" applyAlignment="1">
      <alignment horizontal="center" vertical="center"/>
    </xf>
    <xf numFmtId="173" fontId="10" fillId="0" borderId="46" xfId="0" applyNumberFormat="1" applyFont="1" applyBorder="1" applyAlignment="1">
      <alignment horizontal="center" vertical="center"/>
    </xf>
    <xf numFmtId="9" fontId="10" fillId="0" borderId="46" xfId="0" applyNumberFormat="1" applyFont="1" applyBorder="1" applyAlignment="1">
      <alignment horizontal="center" vertical="center"/>
    </xf>
    <xf numFmtId="10" fontId="10" fillId="0" borderId="46" xfId="0" applyNumberFormat="1" applyFont="1" applyBorder="1" applyAlignment="1">
      <alignment horizontal="center" vertical="center"/>
    </xf>
    <xf numFmtId="0" fontId="33" fillId="0" borderId="22" xfId="0" applyFont="1" applyBorder="1" applyAlignment="1">
      <alignment horizontal="center"/>
    </xf>
    <xf numFmtId="3" fontId="33" fillId="0" borderId="22" xfId="0" applyNumberFormat="1" applyFont="1" applyBorder="1" applyAlignment="1">
      <alignment horizontal="center" vertical="center"/>
    </xf>
    <xf numFmtId="10" fontId="33" fillId="0" borderId="22" xfId="0" applyNumberFormat="1" applyFont="1" applyBorder="1" applyAlignment="1">
      <alignment horizontal="center" vertical="center"/>
    </xf>
    <xf numFmtId="9" fontId="33" fillId="0" borderId="22" xfId="0" applyNumberFormat="1" applyFont="1" applyBorder="1" applyAlignment="1">
      <alignment horizontal="center" vertical="center"/>
    </xf>
    <xf numFmtId="9" fontId="0" fillId="0" borderId="0" xfId="0" applyNumberFormat="1"/>
    <xf numFmtId="0" fontId="10" fillId="0" borderId="0" xfId="0" quotePrefix="1" applyFont="1" applyAlignment="1">
      <alignment vertical="center"/>
    </xf>
    <xf numFmtId="9" fontId="0" fillId="0" borderId="0" xfId="0" applyNumberFormat="1" applyAlignment="1">
      <alignment vertical="center"/>
    </xf>
    <xf numFmtId="44" fontId="55" fillId="0" borderId="31" xfId="51" applyFont="1" applyFill="1" applyBorder="1"/>
    <xf numFmtId="166" fontId="33" fillId="0" borderId="0" xfId="0" applyNumberFormat="1" applyFont="1" applyBorder="1"/>
    <xf numFmtId="0" fontId="33" fillId="0" borderId="0" xfId="0" applyFont="1" applyFill="1" applyBorder="1" applyAlignment="1">
      <alignment horizontal="center" vertical="top" wrapText="1"/>
    </xf>
    <xf numFmtId="0" fontId="33" fillId="0" borderId="0" xfId="0" applyFont="1" applyFill="1" applyBorder="1" applyAlignment="1">
      <alignment vertical="center"/>
    </xf>
    <xf numFmtId="0" fontId="33" fillId="23" borderId="8" xfId="0" applyFont="1" applyFill="1" applyBorder="1" applyAlignment="1">
      <alignment vertical="center"/>
    </xf>
    <xf numFmtId="166" fontId="10" fillId="0" borderId="8" xfId="31" applyNumberFormat="1" applyFont="1" applyBorder="1"/>
    <xf numFmtId="0" fontId="25" fillId="0" borderId="0" xfId="0" applyFont="1"/>
    <xf numFmtId="0" fontId="10" fillId="0" borderId="0" xfId="0" applyFont="1" applyFill="1" applyAlignment="1">
      <alignment vertical="top" wrapText="1"/>
    </xf>
    <xf numFmtId="0" fontId="30" fillId="0" borderId="8" xfId="0" applyFont="1" applyBorder="1" applyAlignment="1">
      <alignment horizontal="center" wrapText="1"/>
    </xf>
    <xf numFmtId="166" fontId="15" fillId="0" borderId="8" xfId="31" applyNumberFormat="1" applyFont="1" applyBorder="1" applyAlignment="1">
      <alignment horizontal="center" wrapText="1"/>
    </xf>
    <xf numFmtId="167" fontId="15" fillId="0" borderId="8" xfId="51" applyNumberFormat="1" applyFont="1" applyBorder="1" applyAlignment="1">
      <alignment horizontal="center" wrapText="1"/>
    </xf>
    <xf numFmtId="0" fontId="60" fillId="0" borderId="0" xfId="0" applyFont="1" applyFill="1" applyAlignment="1">
      <alignment vertical="center" wrapText="1"/>
    </xf>
    <xf numFmtId="0" fontId="10" fillId="0" borderId="0" xfId="0" applyFont="1" applyFill="1" applyAlignment="1">
      <alignment wrapText="1"/>
    </xf>
    <xf numFmtId="0" fontId="10" fillId="0" borderId="0" xfId="0" applyFont="1" applyAlignment="1"/>
    <xf numFmtId="0" fontId="10" fillId="0" borderId="0" xfId="0" applyFont="1" applyAlignment="1">
      <alignment horizontal="left" wrapText="1"/>
    </xf>
    <xf numFmtId="0" fontId="33" fillId="50" borderId="27" xfId="0" applyFont="1" applyFill="1" applyBorder="1"/>
    <xf numFmtId="0" fontId="33" fillId="50" borderId="36" xfId="0" applyFont="1" applyFill="1" applyBorder="1"/>
    <xf numFmtId="0" fontId="33" fillId="50" borderId="28" xfId="0" applyFont="1" applyFill="1" applyBorder="1"/>
    <xf numFmtId="166" fontId="10" fillId="0" borderId="8" xfId="47346" applyNumberFormat="1" applyFont="1" applyFill="1" applyBorder="1"/>
    <xf numFmtId="0" fontId="168" fillId="0" borderId="50" xfId="0" applyFont="1" applyFill="1" applyBorder="1"/>
    <xf numFmtId="0" fontId="10" fillId="0" borderId="49" xfId="0" applyFont="1" applyFill="1" applyBorder="1" applyAlignment="1">
      <alignment horizontal="left"/>
    </xf>
    <xf numFmtId="0" fontId="168" fillId="0" borderId="8" xfId="0" applyFont="1" applyFill="1" applyBorder="1" applyAlignment="1">
      <alignment horizontal="left"/>
    </xf>
    <xf numFmtId="0" fontId="10" fillId="0" borderId="31" xfId="0" applyFont="1" applyFill="1" applyBorder="1" applyAlignment="1">
      <alignment horizontal="left"/>
    </xf>
    <xf numFmtId="0" fontId="168" fillId="0" borderId="51" xfId="0" applyFont="1" applyFill="1" applyBorder="1" applyAlignment="1">
      <alignment horizontal="left"/>
    </xf>
    <xf numFmtId="0" fontId="86" fillId="0" borderId="30" xfId="0" quotePrefix="1" applyFont="1" applyBorder="1" applyAlignment="1">
      <alignment vertical="center"/>
    </xf>
    <xf numFmtId="0" fontId="165" fillId="0" borderId="0" xfId="0" applyFont="1" applyFill="1"/>
    <xf numFmtId="167" fontId="10" fillId="0" borderId="8" xfId="52" applyNumberFormat="1" applyFont="1" applyBorder="1"/>
    <xf numFmtId="167" fontId="10" fillId="0" borderId="46" xfId="52" applyNumberFormat="1" applyFont="1" applyBorder="1"/>
    <xf numFmtId="167" fontId="10" fillId="0" borderId="46" xfId="52" applyNumberFormat="1" applyFont="1" applyFill="1" applyBorder="1"/>
    <xf numFmtId="0" fontId="166" fillId="0" borderId="0" xfId="0" applyFont="1" applyAlignment="1">
      <alignment horizontal="left" vertical="center"/>
    </xf>
    <xf numFmtId="49" fontId="12" fillId="0" borderId="0" xfId="0" applyNumberFormat="1" applyFont="1" applyBorder="1" applyAlignment="1">
      <alignment horizontal="center"/>
    </xf>
    <xf numFmtId="0" fontId="10" fillId="0" borderId="0" xfId="0" applyFont="1" applyBorder="1" applyAlignment="1">
      <alignment horizontal="center"/>
    </xf>
    <xf numFmtId="0" fontId="10" fillId="50" borderId="26" xfId="0" applyFont="1" applyFill="1" applyBorder="1"/>
    <xf numFmtId="0" fontId="33" fillId="51" borderId="23" xfId="0" applyFont="1" applyFill="1" applyBorder="1"/>
    <xf numFmtId="0" fontId="10" fillId="50" borderId="29" xfId="0" applyFont="1" applyFill="1" applyBorder="1"/>
    <xf numFmtId="0" fontId="33" fillId="51" borderId="83" xfId="0" applyFont="1" applyFill="1" applyBorder="1"/>
    <xf numFmtId="0" fontId="33" fillId="51" borderId="88" xfId="0" applyFont="1" applyFill="1" applyBorder="1"/>
    <xf numFmtId="0" fontId="33" fillId="51" borderId="88" xfId="0" applyFont="1" applyFill="1" applyBorder="1" applyAlignment="1">
      <alignment horizontal="center" wrapText="1"/>
    </xf>
    <xf numFmtId="0" fontId="33" fillId="51" borderId="49" xfId="0" applyFont="1" applyFill="1" applyBorder="1" applyAlignment="1">
      <alignment horizontal="center" wrapText="1"/>
    </xf>
    <xf numFmtId="0" fontId="33" fillId="51" borderId="8" xfId="0" applyFont="1" applyFill="1" applyBorder="1" applyAlignment="1">
      <alignment horizontal="center" wrapText="1"/>
    </xf>
    <xf numFmtId="0" fontId="33" fillId="51" borderId="50" xfId="0" applyFont="1" applyFill="1" applyBorder="1" applyAlignment="1">
      <alignment horizontal="center" wrapText="1"/>
    </xf>
    <xf numFmtId="0" fontId="33" fillId="50" borderId="88" xfId="0" applyFont="1" applyFill="1" applyBorder="1"/>
    <xf numFmtId="0" fontId="10" fillId="50" borderId="88" xfId="0" applyFont="1" applyFill="1" applyBorder="1"/>
    <xf numFmtId="0" fontId="10" fillId="50" borderId="49" xfId="0" applyFont="1" applyFill="1" applyBorder="1"/>
    <xf numFmtId="0" fontId="10" fillId="50" borderId="8" xfId="0" applyFont="1" applyFill="1" applyBorder="1"/>
    <xf numFmtId="0" fontId="10" fillId="50" borderId="50" xfId="0" applyFont="1" applyFill="1" applyBorder="1"/>
    <xf numFmtId="0" fontId="10" fillId="0" borderId="29" xfId="0" applyFont="1" applyBorder="1"/>
    <xf numFmtId="166" fontId="10" fillId="0" borderId="49" xfId="47339" applyNumberFormat="1" applyFont="1" applyFill="1" applyBorder="1"/>
    <xf numFmtId="166" fontId="10" fillId="0" borderId="8" xfId="47339" applyNumberFormat="1" applyFont="1" applyFill="1" applyBorder="1"/>
    <xf numFmtId="183" fontId="10" fillId="0" borderId="8" xfId="0" applyNumberFormat="1" applyFont="1" applyFill="1" applyBorder="1"/>
    <xf numFmtId="173" fontId="10" fillId="0" borderId="50" xfId="137" applyNumberFormat="1" applyFont="1" applyBorder="1"/>
    <xf numFmtId="0" fontId="33" fillId="50" borderId="29" xfId="0" applyFont="1" applyFill="1" applyBorder="1"/>
    <xf numFmtId="166" fontId="10" fillId="50" borderId="49" xfId="31" applyNumberFormat="1" applyFont="1" applyFill="1" applyBorder="1"/>
    <xf numFmtId="166" fontId="10" fillId="50" borderId="8" xfId="31" applyNumberFormat="1" applyFont="1" applyFill="1" applyBorder="1"/>
    <xf numFmtId="166" fontId="10" fillId="0" borderId="49" xfId="47347" applyNumberFormat="1" applyFont="1" applyFill="1" applyBorder="1"/>
    <xf numFmtId="166" fontId="10" fillId="0" borderId="8" xfId="47347" applyNumberFormat="1" applyFont="1" applyFill="1" applyBorder="1"/>
    <xf numFmtId="166" fontId="10" fillId="0" borderId="49" xfId="47354" applyNumberFormat="1" applyFont="1" applyFill="1" applyBorder="1"/>
    <xf numFmtId="166" fontId="10" fillId="0" borderId="8" xfId="47354" applyNumberFormat="1" applyFont="1" applyFill="1" applyBorder="1"/>
    <xf numFmtId="0" fontId="10" fillId="49" borderId="0" xfId="0" applyFont="1" applyFill="1"/>
    <xf numFmtId="173" fontId="10" fillId="0" borderId="50" xfId="0" applyNumberFormat="1" applyFont="1" applyBorder="1"/>
    <xf numFmtId="166" fontId="10" fillId="0" borderId="49" xfId="31" applyNumberFormat="1" applyFont="1" applyFill="1" applyBorder="1"/>
    <xf numFmtId="166" fontId="10" fillId="0" borderId="8" xfId="31" applyNumberFormat="1" applyFont="1" applyFill="1" applyBorder="1"/>
    <xf numFmtId="0" fontId="10" fillId="49" borderId="29" xfId="0" applyFont="1" applyFill="1" applyBorder="1"/>
    <xf numFmtId="166" fontId="10" fillId="0" borderId="49" xfId="47345" applyNumberFormat="1" applyFont="1" applyFill="1" applyBorder="1"/>
    <xf numFmtId="166" fontId="10" fillId="0" borderId="8" xfId="47345" applyNumberFormat="1" applyFont="1" applyFill="1" applyBorder="1"/>
    <xf numFmtId="166" fontId="10" fillId="0" borderId="49" xfId="47353" applyNumberFormat="1" applyFont="1" applyFill="1" applyBorder="1"/>
    <xf numFmtId="166" fontId="10" fillId="0" borderId="8" xfId="47353" applyNumberFormat="1" applyFont="1" applyFill="1" applyBorder="1"/>
    <xf numFmtId="39" fontId="10" fillId="50" borderId="8" xfId="31" applyNumberFormat="1" applyFont="1" applyFill="1" applyBorder="1"/>
    <xf numFmtId="166" fontId="10" fillId="0" borderId="49" xfId="47344" applyNumberFormat="1" applyFont="1" applyFill="1" applyBorder="1"/>
    <xf numFmtId="166" fontId="10" fillId="0" borderId="8" xfId="47344" applyNumberFormat="1" applyFont="1" applyFill="1" applyBorder="1"/>
    <xf numFmtId="166" fontId="10" fillId="0" borderId="49" xfId="47355" applyNumberFormat="1" applyFont="1" applyFill="1" applyBorder="1"/>
    <xf numFmtId="166" fontId="10" fillId="0" borderId="8" xfId="47355" applyNumberFormat="1" applyFont="1" applyFill="1" applyBorder="1"/>
    <xf numFmtId="166" fontId="10" fillId="0" borderId="49" xfId="47343" applyNumberFormat="1" applyFont="1" applyFill="1" applyBorder="1"/>
    <xf numFmtId="166" fontId="10" fillId="0" borderId="8" xfId="47343" applyNumberFormat="1" applyFont="1" applyFill="1" applyBorder="1"/>
    <xf numFmtId="0" fontId="10" fillId="0" borderId="50" xfId="0" applyFont="1" applyBorder="1"/>
    <xf numFmtId="166" fontId="10" fillId="0" borderId="49" xfId="47356" applyNumberFormat="1" applyFont="1" applyFill="1" applyBorder="1"/>
    <xf numFmtId="0" fontId="33" fillId="0" borderId="29" xfId="0" applyFont="1" applyBorder="1"/>
    <xf numFmtId="0" fontId="10" fillId="0" borderId="49" xfId="0" applyFont="1" applyBorder="1"/>
    <xf numFmtId="44" fontId="10" fillId="0" borderId="8" xfId="51" applyFont="1" applyBorder="1"/>
    <xf numFmtId="0" fontId="10" fillId="50" borderId="54" xfId="0" applyFont="1" applyFill="1" applyBorder="1"/>
    <xf numFmtId="0" fontId="10" fillId="0" borderId="89" xfId="0" applyFont="1" applyBorder="1"/>
    <xf numFmtId="166" fontId="10" fillId="0" borderId="89" xfId="0" applyNumberFormat="1" applyFont="1" applyBorder="1"/>
    <xf numFmtId="0" fontId="10" fillId="0" borderId="111" xfId="0" applyFont="1" applyBorder="1"/>
    <xf numFmtId="0" fontId="10" fillId="0" borderId="61" xfId="0" applyFont="1" applyBorder="1"/>
    <xf numFmtId="0" fontId="10" fillId="0" borderId="84" xfId="0" applyFont="1" applyBorder="1"/>
    <xf numFmtId="0" fontId="10" fillId="0" borderId="70" xfId="0" applyFont="1" applyBorder="1"/>
    <xf numFmtId="0" fontId="10" fillId="0" borderId="77" xfId="0" applyFont="1" applyBorder="1"/>
    <xf numFmtId="0" fontId="10" fillId="50" borderId="61" xfId="0" applyFont="1" applyFill="1" applyBorder="1"/>
    <xf numFmtId="166" fontId="10" fillId="0" borderId="31" xfId="47358" applyNumberFormat="1" applyFont="1" applyFill="1" applyBorder="1"/>
    <xf numFmtId="0" fontId="10" fillId="50" borderId="27" xfId="0" applyFont="1" applyFill="1" applyBorder="1"/>
    <xf numFmtId="0" fontId="10" fillId="50" borderId="36" xfId="0" applyFont="1" applyFill="1" applyBorder="1"/>
    <xf numFmtId="0" fontId="10" fillId="50" borderId="59" xfId="0" applyFont="1" applyFill="1" applyBorder="1"/>
    <xf numFmtId="0" fontId="33" fillId="50" borderId="49" xfId="0" applyFont="1" applyFill="1" applyBorder="1"/>
    <xf numFmtId="0" fontId="33" fillId="50" borderId="46" xfId="0" applyFont="1" applyFill="1" applyBorder="1"/>
    <xf numFmtId="0" fontId="33" fillId="50" borderId="68" xfId="0" applyFont="1" applyFill="1" applyBorder="1"/>
    <xf numFmtId="0" fontId="33" fillId="50" borderId="67" xfId="0" applyFont="1" applyFill="1" applyBorder="1"/>
    <xf numFmtId="0" fontId="33" fillId="50" borderId="50" xfId="0" applyFont="1" applyFill="1" applyBorder="1"/>
    <xf numFmtId="0" fontId="33" fillId="50" borderId="8" xfId="0" applyFont="1" applyFill="1" applyBorder="1"/>
    <xf numFmtId="166" fontId="10" fillId="0" borderId="44" xfId="47346" applyNumberFormat="1" applyFont="1" applyFill="1" applyBorder="1"/>
    <xf numFmtId="0" fontId="10" fillId="0" borderId="33" xfId="0" applyFont="1" applyFill="1" applyBorder="1"/>
    <xf numFmtId="0" fontId="10" fillId="0" borderId="0" xfId="0" applyFont="1" applyFill="1" applyBorder="1"/>
    <xf numFmtId="0" fontId="10" fillId="0" borderId="34" xfId="0" applyFont="1" applyFill="1" applyBorder="1"/>
    <xf numFmtId="0" fontId="10" fillId="0" borderId="66" xfId="0" applyFont="1" applyBorder="1"/>
    <xf numFmtId="0" fontId="10" fillId="0" borderId="65" xfId="0" applyFont="1" applyBorder="1"/>
    <xf numFmtId="0" fontId="33" fillId="0" borderId="24" xfId="0" applyFont="1" applyFill="1" applyBorder="1"/>
    <xf numFmtId="0" fontId="10" fillId="0" borderId="24" xfId="0" applyFont="1" applyBorder="1"/>
    <xf numFmtId="0" fontId="10" fillId="0" borderId="24" xfId="0" applyFont="1" applyFill="1" applyBorder="1"/>
    <xf numFmtId="0" fontId="33" fillId="0" borderId="25" xfId="0" applyFont="1" applyFill="1" applyBorder="1"/>
    <xf numFmtId="0" fontId="10" fillId="0" borderId="33" xfId="0" applyFont="1" applyBorder="1"/>
    <xf numFmtId="0" fontId="33" fillId="0" borderId="0" xfId="0" applyFont="1" applyFill="1" applyBorder="1"/>
    <xf numFmtId="0" fontId="33" fillId="0" borderId="34" xfId="0" applyFont="1" applyFill="1" applyBorder="1"/>
    <xf numFmtId="0" fontId="33" fillId="0" borderId="49" xfId="0" applyFont="1" applyBorder="1"/>
    <xf numFmtId="166" fontId="10" fillId="0" borderId="66" xfId="47346" applyNumberFormat="1" applyFont="1" applyBorder="1"/>
    <xf numFmtId="166" fontId="10" fillId="0" borderId="33" xfId="47346" applyNumberFormat="1" applyFont="1" applyBorder="1"/>
    <xf numFmtId="166" fontId="10" fillId="0" borderId="0" xfId="47346" applyNumberFormat="1" applyFont="1" applyBorder="1"/>
    <xf numFmtId="166" fontId="10" fillId="0" borderId="0" xfId="47346" applyNumberFormat="1" applyFont="1" applyFill="1" applyBorder="1"/>
    <xf numFmtId="166" fontId="10" fillId="0" borderId="50" xfId="47346" applyNumberFormat="1" applyFont="1" applyBorder="1"/>
    <xf numFmtId="166" fontId="10" fillId="0" borderId="44" xfId="47346" applyNumberFormat="1" applyFont="1" applyBorder="1"/>
    <xf numFmtId="9" fontId="10" fillId="0" borderId="44" xfId="137" applyNumberFormat="1" applyFont="1" applyFill="1" applyBorder="1"/>
    <xf numFmtId="0" fontId="10" fillId="0" borderId="31" xfId="0" applyFont="1" applyBorder="1"/>
    <xf numFmtId="0" fontId="10" fillId="0" borderId="51" xfId="0" applyFont="1" applyBorder="1"/>
    <xf numFmtId="166" fontId="10" fillId="0" borderId="110" xfId="31" applyNumberFormat="1" applyFont="1" applyFill="1" applyBorder="1"/>
    <xf numFmtId="0" fontId="10" fillId="0" borderId="39" xfId="0" applyFont="1" applyFill="1" applyBorder="1"/>
    <xf numFmtId="0" fontId="33" fillId="0" borderId="70" xfId="0" applyFont="1" applyFill="1" applyBorder="1"/>
    <xf numFmtId="0" fontId="10" fillId="0" borderId="70" xfId="0" applyFont="1" applyFill="1" applyBorder="1"/>
    <xf numFmtId="0" fontId="33" fillId="0" borderId="77" xfId="0" applyFont="1" applyFill="1" applyBorder="1"/>
    <xf numFmtId="0" fontId="10" fillId="0" borderId="69" xfId="0" applyFont="1" applyBorder="1"/>
    <xf numFmtId="0" fontId="10" fillId="0" borderId="39" xfId="0" applyFont="1" applyBorder="1"/>
    <xf numFmtId="0" fontId="10" fillId="0" borderId="32" xfId="0" applyFont="1" applyBorder="1"/>
    <xf numFmtId="0" fontId="10" fillId="0" borderId="0" xfId="941" applyFont="1"/>
    <xf numFmtId="178" fontId="10" fillId="0" borderId="0" xfId="953" applyFont="1"/>
    <xf numFmtId="166" fontId="10" fillId="0" borderId="0" xfId="890" applyNumberFormat="1" applyFont="1"/>
    <xf numFmtId="0" fontId="10" fillId="0" borderId="0" xfId="941" applyFont="1" applyAlignment="1">
      <alignment horizontal="left" indent="2"/>
    </xf>
    <xf numFmtId="49" fontId="10" fillId="0" borderId="0" xfId="0" applyNumberFormat="1" applyFont="1" applyAlignment="1">
      <alignment horizontal="center"/>
    </xf>
    <xf numFmtId="0" fontId="12" fillId="51" borderId="40" xfId="0" applyFont="1" applyFill="1" applyBorder="1" applyAlignment="1">
      <alignment horizontal="center"/>
    </xf>
    <xf numFmtId="166" fontId="10" fillId="50" borderId="50" xfId="31" applyNumberFormat="1" applyFont="1" applyFill="1" applyBorder="1"/>
    <xf numFmtId="166" fontId="10" fillId="0" borderId="8" xfId="47358" applyNumberFormat="1" applyFont="1" applyFill="1" applyBorder="1"/>
    <xf numFmtId="0" fontId="168" fillId="50" borderId="55" xfId="0" applyFont="1" applyFill="1" applyBorder="1"/>
    <xf numFmtId="0" fontId="168" fillId="50" borderId="51" xfId="0" applyFont="1" applyFill="1" applyBorder="1"/>
    <xf numFmtId="0" fontId="168" fillId="50" borderId="75" xfId="0" applyFont="1" applyFill="1" applyBorder="1"/>
    <xf numFmtId="0" fontId="168" fillId="50" borderId="74" xfId="0" applyFont="1" applyFill="1" applyBorder="1"/>
    <xf numFmtId="0" fontId="168" fillId="0" borderId="0" xfId="0" applyFont="1"/>
    <xf numFmtId="0" fontId="168" fillId="0" borderId="0" xfId="0" applyFont="1" applyFill="1" applyBorder="1"/>
    <xf numFmtId="0" fontId="168" fillId="0" borderId="0" xfId="0" applyFont="1" applyFill="1" applyBorder="1" applyAlignment="1">
      <alignment horizontal="left"/>
    </xf>
    <xf numFmtId="166" fontId="10" fillId="0" borderId="0" xfId="31" applyNumberFormat="1" applyFont="1" applyFill="1"/>
    <xf numFmtId="0" fontId="10" fillId="0" borderId="0" xfId="941" applyFont="1" applyAlignment="1"/>
    <xf numFmtId="0" fontId="10" fillId="0" borderId="50" xfId="0" applyFont="1" applyFill="1" applyBorder="1"/>
    <xf numFmtId="0" fontId="10" fillId="0" borderId="57" xfId="853" applyFont="1" applyBorder="1"/>
    <xf numFmtId="0" fontId="10" fillId="0" borderId="29" xfId="0" applyFont="1" applyFill="1" applyBorder="1"/>
    <xf numFmtId="0" fontId="10" fillId="0" borderId="57" xfId="853" applyFont="1" applyBorder="1" applyAlignment="1">
      <alignment wrapText="1"/>
    </xf>
    <xf numFmtId="0" fontId="10" fillId="50" borderId="53" xfId="0" applyFont="1" applyFill="1" applyBorder="1"/>
    <xf numFmtId="0" fontId="168" fillId="50" borderId="41" xfId="0" applyFont="1" applyFill="1" applyBorder="1"/>
    <xf numFmtId="0" fontId="33" fillId="0" borderId="65" xfId="0" applyFont="1" applyFill="1" applyBorder="1"/>
    <xf numFmtId="0" fontId="33" fillId="50" borderId="26" xfId="0" applyFont="1" applyFill="1" applyBorder="1"/>
    <xf numFmtId="0" fontId="33" fillId="0" borderId="0" xfId="0" applyFont="1" applyFill="1" applyBorder="1" applyAlignment="1">
      <alignment wrapText="1"/>
    </xf>
    <xf numFmtId="0" fontId="10" fillId="0" borderId="44" xfId="0" applyFont="1" applyFill="1" applyBorder="1" applyAlignment="1">
      <alignment horizontal="left"/>
    </xf>
    <xf numFmtId="0" fontId="10" fillId="0" borderId="0" xfId="0" applyFont="1" applyFill="1" applyBorder="1" applyAlignment="1">
      <alignment horizontal="left"/>
    </xf>
    <xf numFmtId="0" fontId="10" fillId="0" borderId="58" xfId="0" applyFont="1" applyBorder="1"/>
    <xf numFmtId="166" fontId="10" fillId="0" borderId="0" xfId="31" applyNumberFormat="1" applyFont="1" applyFill="1" applyBorder="1"/>
    <xf numFmtId="0" fontId="168" fillId="0" borderId="0" xfId="0" applyFont="1" applyBorder="1"/>
    <xf numFmtId="166" fontId="15" fillId="23" borderId="8" xfId="31" applyNumberFormat="1" applyFont="1" applyFill="1" applyBorder="1" applyAlignment="1">
      <alignment vertical="top" wrapText="1"/>
    </xf>
    <xf numFmtId="166" fontId="15" fillId="23" borderId="8" xfId="31" applyNumberFormat="1" applyFont="1" applyFill="1" applyBorder="1" applyAlignment="1"/>
    <xf numFmtId="0" fontId="10" fillId="0" borderId="57" xfId="0" applyFont="1" applyBorder="1"/>
    <xf numFmtId="0" fontId="10" fillId="0" borderId="8" xfId="0" applyFont="1" applyBorder="1" applyAlignment="1">
      <alignment horizontal="center"/>
    </xf>
    <xf numFmtId="166" fontId="15" fillId="0" borderId="44" xfId="31" applyNumberFormat="1" applyFont="1" applyFill="1" applyBorder="1" applyAlignment="1">
      <alignment horizontal="center" vertical="top"/>
    </xf>
    <xf numFmtId="167" fontId="15" fillId="0" borderId="44" xfId="51" applyNumberFormat="1" applyFont="1" applyFill="1" applyBorder="1" applyAlignment="1">
      <alignment horizontal="center" vertical="top"/>
    </xf>
    <xf numFmtId="0" fontId="25" fillId="0" borderId="0" xfId="0" applyFont="1" applyFill="1" applyBorder="1"/>
    <xf numFmtId="0" fontId="33" fillId="0" borderId="8" xfId="0" applyFont="1" applyBorder="1" applyAlignment="1">
      <alignment wrapText="1"/>
    </xf>
    <xf numFmtId="166" fontId="10" fillId="0" borderId="0" xfId="31" applyNumberFormat="1" applyFont="1" applyBorder="1"/>
    <xf numFmtId="0" fontId="33" fillId="51" borderId="65" xfId="0" applyFont="1" applyFill="1" applyBorder="1"/>
    <xf numFmtId="0" fontId="33" fillId="51" borderId="27" xfId="0" applyFont="1" applyFill="1" applyBorder="1" applyAlignment="1">
      <alignment horizontal="left"/>
    </xf>
    <xf numFmtId="0" fontId="33" fillId="51" borderId="36" xfId="0" applyFont="1" applyFill="1" applyBorder="1"/>
    <xf numFmtId="0" fontId="33" fillId="51" borderId="28" xfId="0" applyFont="1" applyFill="1" applyBorder="1"/>
    <xf numFmtId="0" fontId="33" fillId="51" borderId="38" xfId="0" applyFont="1" applyFill="1" applyBorder="1"/>
    <xf numFmtId="0" fontId="33" fillId="51" borderId="49" xfId="0" applyFont="1" applyFill="1" applyBorder="1" applyAlignment="1">
      <alignment horizontal="center"/>
    </xf>
    <xf numFmtId="0" fontId="33" fillId="51" borderId="8" xfId="0" applyFont="1" applyFill="1" applyBorder="1" applyAlignment="1">
      <alignment horizontal="center"/>
    </xf>
    <xf numFmtId="0" fontId="33" fillId="51" borderId="50" xfId="0" applyFont="1" applyFill="1" applyBorder="1" applyAlignment="1">
      <alignment horizontal="center"/>
    </xf>
    <xf numFmtId="0" fontId="33" fillId="50" borderId="57" xfId="0" applyFont="1" applyFill="1" applyBorder="1"/>
    <xf numFmtId="0" fontId="33" fillId="0" borderId="57" xfId="0" applyFont="1" applyFill="1" applyBorder="1"/>
    <xf numFmtId="0" fontId="10" fillId="0" borderId="57" xfId="0" applyFont="1" applyFill="1" applyBorder="1"/>
    <xf numFmtId="167" fontId="10" fillId="0" borderId="52" xfId="597" applyNumberFormat="1" applyFont="1" applyFill="1" applyBorder="1" applyAlignment="1">
      <alignment vertical="center"/>
    </xf>
    <xf numFmtId="167" fontId="10" fillId="0" borderId="60" xfId="597" applyNumberFormat="1" applyFont="1" applyFill="1" applyBorder="1" applyAlignment="1">
      <alignment vertical="center" wrapText="1"/>
    </xf>
    <xf numFmtId="0" fontId="33" fillId="0" borderId="58" xfId="0" applyFont="1" applyBorder="1"/>
    <xf numFmtId="164" fontId="33" fillId="0" borderId="31" xfId="597" applyNumberFormat="1" applyFont="1" applyFill="1" applyBorder="1" applyAlignment="1">
      <alignment vertical="center" wrapText="1"/>
    </xf>
    <xf numFmtId="0" fontId="33" fillId="0" borderId="38" xfId="0" applyFont="1" applyFill="1" applyBorder="1"/>
    <xf numFmtId="0" fontId="10" fillId="0" borderId="38" xfId="0" applyFont="1" applyFill="1" applyBorder="1"/>
    <xf numFmtId="0" fontId="10" fillId="0" borderId="21" xfId="0" applyFont="1" applyFill="1" applyBorder="1"/>
    <xf numFmtId="0" fontId="10" fillId="0" borderId="52" xfId="0" applyFont="1" applyFill="1" applyBorder="1"/>
    <xf numFmtId="0" fontId="10" fillId="0" borderId="60" xfId="0" applyFont="1" applyFill="1" applyBorder="1"/>
    <xf numFmtId="165" fontId="10" fillId="0" borderId="38" xfId="0" applyNumberFormat="1" applyFont="1" applyFill="1" applyBorder="1" applyAlignment="1">
      <alignment horizontal="justify" vertical="center" wrapText="1"/>
    </xf>
    <xf numFmtId="167" fontId="10" fillId="0" borderId="38" xfId="597" applyNumberFormat="1" applyFont="1" applyFill="1" applyBorder="1" applyAlignment="1">
      <alignment vertical="center" wrapText="1"/>
    </xf>
    <xf numFmtId="167" fontId="10" fillId="0" borderId="21" xfId="597" applyNumberFormat="1" applyFont="1" applyFill="1" applyBorder="1" applyAlignment="1">
      <alignment vertical="center" wrapText="1"/>
    </xf>
    <xf numFmtId="167" fontId="10" fillId="0" borderId="49" xfId="597" applyNumberFormat="1" applyFont="1" applyFill="1" applyBorder="1" applyAlignment="1">
      <alignment vertical="center"/>
    </xf>
    <xf numFmtId="165" fontId="10" fillId="0" borderId="38" xfId="0" quotePrefix="1" applyNumberFormat="1" applyFont="1" applyFill="1" applyBorder="1" applyAlignment="1">
      <alignment horizontal="left" vertical="center" wrapText="1"/>
    </xf>
    <xf numFmtId="167" fontId="10" fillId="0" borderId="54" xfId="597" applyNumberFormat="1" applyFont="1" applyFill="1" applyBorder="1" applyAlignment="1">
      <alignment vertical="center"/>
    </xf>
    <xf numFmtId="9" fontId="10" fillId="0" borderId="49" xfId="137" applyFont="1" applyBorder="1"/>
    <xf numFmtId="9" fontId="10" fillId="0" borderId="53" xfId="137" applyFont="1" applyBorder="1"/>
    <xf numFmtId="167" fontId="10" fillId="0" borderId="54" xfId="597" applyNumberFormat="1" applyFont="1" applyFill="1" applyBorder="1" applyAlignment="1">
      <alignment vertical="center" wrapText="1"/>
    </xf>
    <xf numFmtId="164" fontId="33" fillId="0" borderId="51" xfId="597" applyNumberFormat="1" applyFont="1" applyFill="1" applyBorder="1" applyAlignment="1">
      <alignment vertical="center" wrapText="1"/>
    </xf>
    <xf numFmtId="164" fontId="33" fillId="0" borderId="32" xfId="597" applyNumberFormat="1" applyFont="1" applyFill="1" applyBorder="1" applyAlignment="1">
      <alignment vertical="center" wrapText="1"/>
    </xf>
    <xf numFmtId="0" fontId="33" fillId="0" borderId="0" xfId="0" applyFont="1" applyBorder="1"/>
    <xf numFmtId="0" fontId="10" fillId="0" borderId="0" xfId="0" applyFont="1" applyBorder="1" applyAlignment="1">
      <alignment vertical="top" wrapText="1"/>
    </xf>
    <xf numFmtId="0" fontId="10" fillId="0" borderId="0" xfId="0" quotePrefix="1" applyFont="1" applyBorder="1" applyAlignment="1">
      <alignment vertical="top" wrapText="1"/>
    </xf>
    <xf numFmtId="0" fontId="12" fillId="0" borderId="0" xfId="0" applyFont="1" applyAlignment="1"/>
    <xf numFmtId="0" fontId="12" fillId="0" borderId="0" xfId="853" applyFont="1" applyAlignment="1"/>
    <xf numFmtId="49" fontId="12" fillId="0" borderId="0" xfId="853" quotePrefix="1" applyNumberFormat="1" applyFont="1" applyAlignment="1"/>
    <xf numFmtId="0" fontId="30" fillId="51" borderId="40" xfId="0" applyFont="1" applyFill="1" applyBorder="1"/>
    <xf numFmtId="0" fontId="30" fillId="51" borderId="22" xfId="0" applyFont="1" applyFill="1" applyBorder="1"/>
    <xf numFmtId="0" fontId="30" fillId="51" borderId="40" xfId="0" applyFont="1" applyFill="1" applyBorder="1" applyAlignment="1">
      <alignment wrapText="1"/>
    </xf>
    <xf numFmtId="0" fontId="30" fillId="51" borderId="22" xfId="0" applyFont="1" applyFill="1" applyBorder="1" applyAlignment="1">
      <alignment wrapText="1"/>
    </xf>
    <xf numFmtId="0" fontId="30" fillId="0" borderId="0" xfId="0" applyFont="1" applyFill="1" applyBorder="1" applyAlignment="1">
      <alignment wrapText="1"/>
    </xf>
    <xf numFmtId="0" fontId="15" fillId="0" borderId="54" xfId="0" applyFont="1" applyBorder="1"/>
    <xf numFmtId="0" fontId="30" fillId="0" borderId="86" xfId="0" applyFont="1" applyBorder="1"/>
    <xf numFmtId="0" fontId="30" fillId="0" borderId="88" xfId="0" applyFont="1" applyBorder="1"/>
    <xf numFmtId="0" fontId="15" fillId="0" borderId="31" xfId="0" applyFont="1" applyBorder="1"/>
    <xf numFmtId="0" fontId="15" fillId="0" borderId="51" xfId="0" applyFont="1" applyBorder="1"/>
    <xf numFmtId="0" fontId="15" fillId="0" borderId="110" xfId="0" applyFont="1" applyBorder="1"/>
    <xf numFmtId="0" fontId="15" fillId="0" borderId="61" xfId="0" applyFont="1" applyBorder="1"/>
    <xf numFmtId="0" fontId="30" fillId="51" borderId="23" xfId="0" applyFont="1" applyFill="1" applyBorder="1"/>
    <xf numFmtId="0" fontId="30" fillId="51" borderId="26" xfId="0" applyFont="1" applyFill="1" applyBorder="1" applyAlignment="1">
      <alignment wrapText="1"/>
    </xf>
    <xf numFmtId="0" fontId="30" fillId="51" borderId="30" xfId="0" applyFont="1" applyFill="1" applyBorder="1"/>
    <xf numFmtId="0" fontId="30" fillId="51" borderId="30" xfId="0" applyFont="1" applyFill="1" applyBorder="1" applyAlignment="1">
      <alignment wrapText="1"/>
    </xf>
    <xf numFmtId="0" fontId="164" fillId="0" borderId="0" xfId="0" applyFont="1" applyFill="1" applyBorder="1" applyAlignment="1">
      <alignment horizontal="center" wrapText="1"/>
    </xf>
    <xf numFmtId="0" fontId="15" fillId="0" borderId="21" xfId="0" applyFont="1" applyBorder="1"/>
    <xf numFmtId="0" fontId="15" fillId="0" borderId="60" xfId="0" applyFont="1" applyBorder="1"/>
    <xf numFmtId="0" fontId="163" fillId="0" borderId="0" xfId="0" applyFont="1" applyBorder="1"/>
    <xf numFmtId="0" fontId="164" fillId="0" borderId="0" xfId="0" applyFont="1" applyBorder="1" applyAlignment="1">
      <alignment horizontal="center"/>
    </xf>
    <xf numFmtId="0" fontId="15" fillId="0" borderId="32" xfId="0" applyFont="1" applyBorder="1"/>
    <xf numFmtId="0" fontId="30" fillId="51" borderId="22" xfId="0" applyFont="1" applyFill="1" applyBorder="1" applyAlignment="1">
      <alignment horizontal="center" wrapText="1"/>
    </xf>
    <xf numFmtId="0" fontId="30" fillId="51" borderId="41" xfId="0" applyFont="1" applyFill="1" applyBorder="1" applyAlignment="1">
      <alignment horizontal="center" wrapText="1"/>
    </xf>
    <xf numFmtId="0" fontId="30" fillId="51" borderId="19" xfId="0" applyFont="1" applyFill="1" applyBorder="1" applyAlignment="1">
      <alignment horizontal="center" wrapText="1"/>
    </xf>
    <xf numFmtId="0" fontId="30" fillId="51" borderId="42" xfId="0" applyFont="1" applyFill="1" applyBorder="1" applyAlignment="1">
      <alignment horizontal="center" wrapText="1"/>
    </xf>
    <xf numFmtId="0" fontId="15" fillId="0" borderId="88" xfId="0" applyFont="1" applyBorder="1"/>
    <xf numFmtId="0" fontId="15" fillId="0" borderId="50" xfId="0" applyFont="1" applyBorder="1"/>
    <xf numFmtId="0" fontId="171" fillId="0" borderId="0" xfId="0" applyFont="1" applyBorder="1" applyAlignment="1">
      <alignment vertical="center"/>
    </xf>
    <xf numFmtId="0" fontId="171" fillId="0" borderId="0" xfId="0" applyFont="1"/>
    <xf numFmtId="8" fontId="146" fillId="0" borderId="8" xfId="122" applyNumberFormat="1" applyFont="1" applyFill="1" applyBorder="1" applyAlignment="1">
      <alignment horizontal="right" wrapText="1"/>
    </xf>
    <xf numFmtId="8" fontId="146" fillId="0" borderId="51" xfId="122" applyNumberFormat="1" applyFont="1" applyFill="1" applyBorder="1" applyAlignment="1">
      <alignment horizontal="right" wrapText="1"/>
    </xf>
    <xf numFmtId="10" fontId="146" fillId="0" borderId="8" xfId="122" applyNumberFormat="1" applyFont="1" applyFill="1" applyBorder="1" applyAlignment="1">
      <alignment horizontal="center" wrapText="1"/>
    </xf>
    <xf numFmtId="10" fontId="146" fillId="0" borderId="51" xfId="122" applyNumberFormat="1" applyFont="1" applyFill="1" applyBorder="1" applyAlignment="1">
      <alignment horizontal="center" wrapText="1"/>
    </xf>
    <xf numFmtId="10" fontId="146" fillId="0" borderId="50" xfId="122" applyNumberFormat="1" applyFont="1" applyFill="1" applyBorder="1" applyAlignment="1">
      <alignment horizontal="center" wrapText="1"/>
    </xf>
    <xf numFmtId="10" fontId="146" fillId="0" borderId="32" xfId="122" applyNumberFormat="1" applyFont="1" applyFill="1" applyBorder="1" applyAlignment="1">
      <alignment horizontal="center" wrapText="1"/>
    </xf>
    <xf numFmtId="8" fontId="148" fillId="0" borderId="8" xfId="0" applyNumberFormat="1" applyFont="1" applyBorder="1" applyAlignment="1">
      <alignment horizontal="right" vertical="center" wrapText="1"/>
    </xf>
    <xf numFmtId="8" fontId="148" fillId="0" borderId="51" xfId="0" applyNumberFormat="1" applyFont="1" applyBorder="1" applyAlignment="1">
      <alignment horizontal="right" vertical="center" wrapText="1"/>
    </xf>
    <xf numFmtId="10" fontId="148" fillId="0" borderId="50" xfId="0" applyNumberFormat="1" applyFont="1" applyBorder="1" applyAlignment="1">
      <alignment horizontal="center" vertical="center" wrapText="1"/>
    </xf>
    <xf numFmtId="10" fontId="148" fillId="0" borderId="32" xfId="0" applyNumberFormat="1" applyFont="1" applyBorder="1" applyAlignment="1">
      <alignment horizontal="center" vertical="center" wrapText="1"/>
    </xf>
    <xf numFmtId="10" fontId="148" fillId="0" borderId="8" xfId="0" applyNumberFormat="1" applyFont="1" applyBorder="1" applyAlignment="1">
      <alignment horizontal="center" vertical="center" wrapText="1"/>
    </xf>
    <xf numFmtId="10" fontId="148" fillId="0" borderId="51" xfId="0" applyNumberFormat="1" applyFont="1" applyBorder="1" applyAlignment="1">
      <alignment horizontal="center" vertical="center" wrapText="1"/>
    </xf>
    <xf numFmtId="9" fontId="10" fillId="0" borderId="60" xfId="330" applyNumberFormat="1" applyFont="1" applyFill="1" applyBorder="1" applyAlignment="1">
      <alignment horizontal="center" vertical="center"/>
    </xf>
    <xf numFmtId="9" fontId="33" fillId="0" borderId="22" xfId="330" applyNumberFormat="1" applyFont="1" applyFill="1" applyBorder="1" applyAlignment="1">
      <alignment horizontal="center" vertical="center"/>
    </xf>
    <xf numFmtId="9" fontId="33" fillId="0" borderId="22" xfId="330" applyNumberFormat="1" applyFont="1" applyBorder="1" applyAlignment="1">
      <alignment horizontal="center" vertical="center"/>
    </xf>
    <xf numFmtId="10" fontId="10" fillId="0" borderId="60" xfId="327" applyNumberFormat="1" applyFont="1" applyBorder="1" applyAlignment="1">
      <alignment horizontal="center" vertical="center"/>
    </xf>
    <xf numFmtId="10" fontId="10" fillId="0" borderId="32" xfId="327" applyNumberFormat="1" applyFont="1" applyBorder="1" applyAlignment="1">
      <alignment horizontal="center" vertical="center"/>
    </xf>
    <xf numFmtId="167" fontId="10" fillId="0" borderId="8" xfId="51" applyNumberFormat="1" applyFont="1" applyBorder="1"/>
    <xf numFmtId="6" fontId="15" fillId="0" borderId="0" xfId="0" applyNumberFormat="1" applyFont="1" applyFill="1" applyBorder="1" applyAlignment="1">
      <alignment horizontal="left"/>
    </xf>
    <xf numFmtId="3" fontId="10" fillId="0" borderId="28" xfId="330" applyNumberFormat="1" applyFont="1" applyFill="1" applyBorder="1" applyAlignment="1">
      <alignment horizontal="center" vertical="center"/>
    </xf>
    <xf numFmtId="3" fontId="10" fillId="0" borderId="50" xfId="330" applyNumberFormat="1" applyFont="1" applyFill="1" applyBorder="1" applyAlignment="1">
      <alignment horizontal="center" vertical="center"/>
    </xf>
    <xf numFmtId="3" fontId="10" fillId="0" borderId="32" xfId="330" applyNumberFormat="1" applyFont="1" applyFill="1" applyBorder="1" applyAlignment="1">
      <alignment horizontal="center" vertical="center"/>
    </xf>
    <xf numFmtId="0" fontId="33" fillId="0" borderId="22" xfId="327" applyFont="1" applyBorder="1" applyAlignment="1">
      <alignment horizontal="right"/>
    </xf>
    <xf numFmtId="3" fontId="10" fillId="0" borderId="54" xfId="0" applyNumberFormat="1" applyFont="1" applyBorder="1" applyAlignment="1">
      <alignment horizontal="center" vertical="center"/>
    </xf>
    <xf numFmtId="3" fontId="10" fillId="0" borderId="21" xfId="0" applyNumberFormat="1" applyFont="1" applyBorder="1" applyAlignment="1">
      <alignment horizontal="center" vertical="center"/>
    </xf>
    <xf numFmtId="3" fontId="10" fillId="0" borderId="60" xfId="0" applyNumberFormat="1" applyFont="1" applyBorder="1" applyAlignment="1">
      <alignment horizontal="center" vertical="center"/>
    </xf>
    <xf numFmtId="3" fontId="10" fillId="0" borderId="49" xfId="0" applyNumberFormat="1" applyFont="1" applyBorder="1" applyAlignment="1">
      <alignment horizontal="center" vertical="center"/>
    </xf>
    <xf numFmtId="3" fontId="10" fillId="0" borderId="8" xfId="0" applyNumberFormat="1" applyFont="1" applyBorder="1" applyAlignment="1">
      <alignment horizontal="center" vertical="center"/>
    </xf>
    <xf numFmtId="3" fontId="10" fillId="0" borderId="50" xfId="0" applyNumberFormat="1" applyFont="1" applyBorder="1" applyAlignment="1">
      <alignment horizontal="center" vertical="center"/>
    </xf>
    <xf numFmtId="3" fontId="33" fillId="0" borderId="19" xfId="0" applyNumberFormat="1" applyFont="1" applyBorder="1" applyAlignment="1">
      <alignment horizontal="center" vertical="center"/>
    </xf>
    <xf numFmtId="3" fontId="33" fillId="0" borderId="42" xfId="0" applyNumberFormat="1" applyFont="1" applyBorder="1" applyAlignment="1">
      <alignment horizontal="center" vertical="center"/>
    </xf>
    <xf numFmtId="37" fontId="10" fillId="0" borderId="50" xfId="31" applyNumberFormat="1" applyFont="1" applyBorder="1" applyAlignment="1">
      <alignment horizontal="center" vertical="center"/>
    </xf>
    <xf numFmtId="37" fontId="10" fillId="0" borderId="50" xfId="31" applyNumberFormat="1" applyFont="1" applyFill="1" applyBorder="1" applyAlignment="1">
      <alignment horizontal="center" vertical="center"/>
    </xf>
    <xf numFmtId="37" fontId="10" fillId="0" borderId="32" xfId="31" applyNumberFormat="1" applyFont="1" applyFill="1" applyBorder="1" applyAlignment="1">
      <alignment horizontal="center" vertical="center"/>
    </xf>
    <xf numFmtId="3" fontId="175" fillId="0" borderId="21" xfId="31" applyNumberFormat="1" applyFont="1" applyFill="1" applyBorder="1" applyAlignment="1">
      <alignment horizontal="center" vertical="center"/>
    </xf>
    <xf numFmtId="3" fontId="175" fillId="0" borderId="60" xfId="31" applyNumberFormat="1" applyFont="1" applyFill="1" applyBorder="1" applyAlignment="1">
      <alignment horizontal="center" vertical="center"/>
    </xf>
    <xf numFmtId="3" fontId="175" fillId="0" borderId="51" xfId="31" applyNumberFormat="1" applyFont="1" applyFill="1" applyBorder="1" applyAlignment="1">
      <alignment horizontal="center" vertical="center"/>
    </xf>
    <xf numFmtId="3" fontId="175" fillId="0" borderId="32" xfId="31" applyNumberFormat="1" applyFont="1" applyFill="1" applyBorder="1" applyAlignment="1">
      <alignment horizontal="center" vertical="center"/>
    </xf>
    <xf numFmtId="0" fontId="175" fillId="0" borderId="21" xfId="0" applyFont="1" applyBorder="1" applyAlignment="1">
      <alignment horizontal="center" wrapText="1"/>
    </xf>
    <xf numFmtId="0" fontId="175" fillId="0" borderId="60" xfId="0" applyFont="1" applyBorder="1" applyAlignment="1">
      <alignment horizontal="center" wrapText="1"/>
    </xf>
    <xf numFmtId="10" fontId="175" fillId="50" borderId="51" xfId="0" applyNumberFormat="1" applyFont="1" applyFill="1" applyBorder="1" applyAlignment="1">
      <alignment horizontal="center" wrapText="1"/>
    </xf>
    <xf numFmtId="9" fontId="175" fillId="0" borderId="51" xfId="0" applyNumberFormat="1" applyFont="1" applyBorder="1" applyAlignment="1">
      <alignment horizontal="center" wrapText="1"/>
    </xf>
    <xf numFmtId="3" fontId="176" fillId="0" borderId="76" xfId="0" applyNumberFormat="1" applyFont="1" applyBorder="1" applyAlignment="1">
      <alignment horizontal="center" vertical="center"/>
    </xf>
    <xf numFmtId="3" fontId="176" fillId="0" borderId="75" xfId="0" applyNumberFormat="1" applyFont="1" applyBorder="1" applyAlignment="1">
      <alignment horizontal="center" vertical="center"/>
    </xf>
    <xf numFmtId="3" fontId="176" fillId="0" borderId="84" xfId="0" applyNumberFormat="1" applyFont="1" applyBorder="1" applyAlignment="1">
      <alignment horizontal="center" vertical="center"/>
    </xf>
    <xf numFmtId="3" fontId="176" fillId="0" borderId="74" xfId="0" applyNumberFormat="1" applyFont="1" applyBorder="1" applyAlignment="1">
      <alignment horizontal="center" vertical="center"/>
    </xf>
    <xf numFmtId="3" fontId="176" fillId="0" borderId="70" xfId="0" applyNumberFormat="1" applyFont="1" applyBorder="1" applyAlignment="1">
      <alignment horizontal="center" vertical="center"/>
    </xf>
    <xf numFmtId="3" fontId="176" fillId="0" borderId="22" xfId="0" applyNumberFormat="1" applyFont="1" applyBorder="1" applyAlignment="1">
      <alignment horizontal="center" vertical="center"/>
    </xf>
    <xf numFmtId="9" fontId="176" fillId="0" borderId="22" xfId="0" applyNumberFormat="1" applyFont="1" applyBorder="1" applyAlignment="1">
      <alignment horizontal="center" vertical="center"/>
    </xf>
    <xf numFmtId="0" fontId="176" fillId="0" borderId="22" xfId="0" applyFont="1" applyBorder="1" applyAlignment="1">
      <alignment horizontal="center" vertical="center"/>
    </xf>
    <xf numFmtId="0" fontId="10" fillId="0" borderId="8" xfId="31" applyNumberFormat="1" applyFont="1" applyFill="1" applyBorder="1" applyAlignment="1">
      <alignment horizontal="center"/>
    </xf>
    <xf numFmtId="0" fontId="10" fillId="0" borderId="8" xfId="0" quotePrefix="1" applyFont="1" applyBorder="1" applyAlignment="1">
      <alignment horizontal="left"/>
    </xf>
    <xf numFmtId="0" fontId="10" fillId="0" borderId="0" xfId="0" applyFont="1" applyAlignment="1">
      <alignment horizontal="left" vertical="center" wrapText="1"/>
    </xf>
    <xf numFmtId="9" fontId="10" fillId="0" borderId="113" xfId="31" applyNumberFormat="1" applyFont="1" applyBorder="1" applyAlignment="1"/>
    <xf numFmtId="9" fontId="33" fillId="0" borderId="115" xfId="31" applyNumberFormat="1" applyFont="1" applyBorder="1" applyAlignment="1"/>
    <xf numFmtId="9" fontId="10" fillId="0" borderId="20" xfId="31" applyNumberFormat="1" applyFont="1" applyBorder="1" applyAlignment="1">
      <alignment horizontal="right"/>
    </xf>
    <xf numFmtId="9" fontId="33" fillId="0" borderId="64" xfId="31" applyNumberFormat="1" applyFont="1" applyBorder="1" applyAlignment="1">
      <alignment horizontal="right"/>
    </xf>
    <xf numFmtId="3" fontId="10" fillId="0" borderId="112" xfId="327" applyNumberFormat="1" applyFont="1" applyFill="1" applyBorder="1" applyAlignment="1"/>
    <xf numFmtId="3" fontId="10" fillId="0" borderId="113" xfId="327" applyNumberFormat="1" applyFont="1" applyBorder="1" applyAlignment="1"/>
    <xf numFmtId="3" fontId="10" fillId="0" borderId="119" xfId="327" applyNumberFormat="1" applyFont="1" applyFill="1" applyBorder="1" applyAlignment="1"/>
    <xf numFmtId="3" fontId="10" fillId="0" borderId="120" xfId="327" applyNumberFormat="1" applyFont="1" applyBorder="1" applyAlignment="1"/>
    <xf numFmtId="3" fontId="33" fillId="0" borderId="114" xfId="327" applyNumberFormat="1" applyFont="1" applyFill="1" applyBorder="1" applyAlignment="1"/>
    <xf numFmtId="3" fontId="33" fillId="0" borderId="115" xfId="327" applyNumberFormat="1" applyFont="1" applyFill="1" applyBorder="1" applyAlignment="1"/>
    <xf numFmtId="3" fontId="10" fillId="0" borderId="36" xfId="327" applyNumberFormat="1" applyFont="1" applyFill="1" applyBorder="1" applyAlignment="1"/>
    <xf numFmtId="3" fontId="10" fillId="0" borderId="121" xfId="327" applyNumberFormat="1" applyFont="1" applyBorder="1" applyAlignment="1"/>
    <xf numFmtId="3" fontId="10" fillId="0" borderId="37" xfId="327" applyNumberFormat="1" applyFont="1" applyFill="1" applyBorder="1" applyAlignment="1"/>
    <xf numFmtId="3" fontId="10" fillId="0" borderId="53" xfId="327" applyNumberFormat="1" applyFont="1" applyFill="1" applyBorder="1" applyAlignment="1"/>
    <xf numFmtId="3" fontId="33" fillId="0" borderId="64" xfId="327" applyNumberFormat="1" applyFont="1" applyFill="1" applyBorder="1" applyAlignment="1"/>
    <xf numFmtId="0" fontId="10" fillId="0" borderId="88" xfId="327" applyFont="1" applyFill="1" applyBorder="1" applyAlignment="1">
      <alignment horizontal="right" vertical="center"/>
    </xf>
    <xf numFmtId="0" fontId="10" fillId="0" borderId="29" xfId="327" applyFont="1" applyFill="1" applyBorder="1" applyAlignment="1">
      <alignment horizontal="right" vertical="center"/>
    </xf>
    <xf numFmtId="0" fontId="137" fillId="0" borderId="65" xfId="0" applyFont="1" applyBorder="1"/>
    <xf numFmtId="0" fontId="60" fillId="0" borderId="24" xfId="0" applyFont="1" applyBorder="1"/>
    <xf numFmtId="0" fontId="30" fillId="0" borderId="24" xfId="0" applyFont="1" applyBorder="1"/>
    <xf numFmtId="0" fontId="0" fillId="0" borderId="33" xfId="0" applyBorder="1"/>
    <xf numFmtId="0" fontId="137" fillId="0" borderId="33" xfId="0" applyFont="1" applyBorder="1"/>
    <xf numFmtId="0" fontId="137" fillId="0" borderId="39" xfId="0" applyFont="1" applyBorder="1"/>
    <xf numFmtId="0" fontId="60" fillId="0" borderId="70" xfId="0" applyFont="1" applyBorder="1"/>
    <xf numFmtId="0" fontId="15" fillId="0" borderId="70" xfId="0" applyFont="1" applyBorder="1"/>
    <xf numFmtId="0" fontId="0" fillId="0" borderId="70" xfId="0" applyBorder="1"/>
    <xf numFmtId="0" fontId="15" fillId="0" borderId="8" xfId="0" applyFont="1" applyBorder="1" applyAlignment="1">
      <alignment horizontal="center" vertical="center" wrapText="1"/>
    </xf>
    <xf numFmtId="0" fontId="159" fillId="0" borderId="0" xfId="0" applyFont="1" applyAlignment="1">
      <alignment vertical="center"/>
    </xf>
    <xf numFmtId="0" fontId="159" fillId="0" borderId="0" xfId="0" applyFont="1" applyAlignment="1">
      <alignment horizontal="center" vertical="center"/>
    </xf>
    <xf numFmtId="166" fontId="159" fillId="0" borderId="0" xfId="31" applyNumberFormat="1" applyFont="1" applyAlignment="1">
      <alignment vertical="center"/>
    </xf>
    <xf numFmtId="43" fontId="159" fillId="0" borderId="0" xfId="31" applyNumberFormat="1" applyFont="1" applyAlignment="1">
      <alignment vertical="center"/>
    </xf>
    <xf numFmtId="0" fontId="15" fillId="0" borderId="0" xfId="0" applyFont="1" applyBorder="1" applyAlignment="1">
      <alignment vertical="center"/>
    </xf>
    <xf numFmtId="0" fontId="16" fillId="0" borderId="0" xfId="0" applyFont="1" applyAlignment="1">
      <alignment vertical="center"/>
    </xf>
    <xf numFmtId="0" fontId="154" fillId="0" borderId="0" xfId="0" applyFont="1" applyFill="1" applyAlignment="1">
      <alignment horizontal="left" vertical="center" wrapText="1"/>
    </xf>
    <xf numFmtId="0" fontId="15" fillId="0" borderId="0" xfId="0" applyFont="1" applyAlignment="1">
      <alignment vertical="center" wrapText="1"/>
    </xf>
    <xf numFmtId="0" fontId="0" fillId="0" borderId="0" xfId="0" applyFont="1" applyAlignment="1">
      <alignment vertical="center"/>
    </xf>
    <xf numFmtId="3" fontId="16" fillId="0" borderId="8" xfId="51" applyNumberFormat="1" applyFont="1" applyFill="1" applyBorder="1" applyAlignment="1">
      <alignment horizontal="center" vertical="center" wrapText="1"/>
    </xf>
    <xf numFmtId="39" fontId="15" fillId="0" borderId="8" xfId="333" applyNumberFormat="1" applyFont="1" applyFill="1" applyBorder="1" applyAlignment="1">
      <alignment horizontal="center" vertical="center"/>
    </xf>
    <xf numFmtId="37" fontId="15" fillId="0" borderId="8" xfId="333" applyNumberFormat="1" applyFont="1" applyFill="1" applyBorder="1" applyAlignment="1">
      <alignment horizontal="right" vertical="center"/>
    </xf>
    <xf numFmtId="166" fontId="15" fillId="0" borderId="8" xfId="31" applyNumberFormat="1" applyFont="1" applyFill="1" applyBorder="1" applyAlignment="1">
      <alignment vertical="center"/>
    </xf>
    <xf numFmtId="167" fontId="10" fillId="23" borderId="44" xfId="332" applyNumberFormat="1" applyFont="1" applyFill="1" applyBorder="1" applyAlignment="1">
      <alignment horizontal="center" vertical="top" wrapText="1"/>
    </xf>
    <xf numFmtId="44" fontId="15" fillId="0" borderId="8" xfId="51" applyNumberFormat="1" applyFont="1" applyFill="1" applyBorder="1" applyAlignment="1" applyProtection="1">
      <alignment horizontal="center"/>
      <protection locked="0"/>
    </xf>
    <xf numFmtId="0" fontId="0" fillId="0" borderId="8" xfId="0" applyBorder="1"/>
    <xf numFmtId="166" fontId="10" fillId="0" borderId="8" xfId="31" applyNumberFormat="1" applyFont="1" applyFill="1" applyBorder="1" applyAlignment="1">
      <alignment horizontal="right"/>
    </xf>
    <xf numFmtId="166" fontId="0" fillId="0" borderId="8" xfId="31" applyNumberFormat="1" applyFont="1" applyBorder="1"/>
    <xf numFmtId="9" fontId="10" fillId="0" borderId="49" xfId="137" applyFont="1" applyFill="1" applyBorder="1"/>
    <xf numFmtId="9" fontId="10" fillId="0" borderId="8" xfId="137" applyFont="1" applyFill="1" applyBorder="1"/>
    <xf numFmtId="9" fontId="10" fillId="0" borderId="50" xfId="137" applyFont="1" applyFill="1" applyBorder="1"/>
    <xf numFmtId="9" fontId="33" fillId="0" borderId="31" xfId="137" applyFont="1" applyFill="1" applyBorder="1" applyAlignment="1">
      <alignment vertical="center" wrapText="1"/>
    </xf>
    <xf numFmtId="9" fontId="10" fillId="50" borderId="49" xfId="137" applyFont="1" applyFill="1" applyBorder="1"/>
    <xf numFmtId="9" fontId="10" fillId="50" borderId="8" xfId="137" applyFont="1" applyFill="1" applyBorder="1"/>
    <xf numFmtId="9" fontId="10" fillId="50" borderId="50" xfId="137" applyFont="1" applyFill="1" applyBorder="1"/>
    <xf numFmtId="9" fontId="10" fillId="0" borderId="8" xfId="137" applyFont="1" applyBorder="1"/>
    <xf numFmtId="9" fontId="10" fillId="0" borderId="50" xfId="137" applyFont="1" applyBorder="1"/>
    <xf numFmtId="0" fontId="0" fillId="0" borderId="0" xfId="0" applyFont="1" applyBorder="1" applyAlignment="1">
      <alignment vertical="top"/>
    </xf>
    <xf numFmtId="0" fontId="179" fillId="0" borderId="0" xfId="0" applyFont="1" applyAlignment="1"/>
    <xf numFmtId="0" fontId="0" fillId="0" borderId="0" xfId="0" applyAlignment="1">
      <alignment wrapText="1"/>
    </xf>
    <xf numFmtId="0" fontId="10" fillId="0" borderId="46" xfId="0" applyFont="1" applyBorder="1"/>
    <xf numFmtId="167" fontId="33" fillId="0" borderId="0" xfId="0" applyNumberFormat="1" applyFont="1" applyFill="1" applyBorder="1"/>
    <xf numFmtId="167" fontId="15" fillId="0" borderId="0" xfId="0" applyNumberFormat="1" applyFont="1" applyFill="1" applyBorder="1" applyAlignment="1">
      <alignment horizontal="left"/>
    </xf>
    <xf numFmtId="9" fontId="10" fillId="0" borderId="8" xfId="145" applyFont="1" applyFill="1" applyBorder="1"/>
    <xf numFmtId="9" fontId="10" fillId="0" borderId="8" xfId="145" applyFont="1" applyFill="1" applyBorder="1" applyAlignment="1">
      <alignment horizontal="right"/>
    </xf>
    <xf numFmtId="9" fontId="33" fillId="0" borderId="8" xfId="145" applyFont="1" applyFill="1" applyBorder="1"/>
    <xf numFmtId="42" fontId="86" fillId="0" borderId="77" xfId="0" applyNumberFormat="1" applyFont="1" applyBorder="1" applyAlignment="1">
      <alignment horizontal="right" vertical="center"/>
    </xf>
    <xf numFmtId="42" fontId="87" fillId="0" borderId="77" xfId="0" applyNumberFormat="1" applyFont="1" applyBorder="1" applyAlignment="1">
      <alignment horizontal="right" vertical="center"/>
    </xf>
    <xf numFmtId="0" fontId="85" fillId="51" borderId="30" xfId="0" applyFont="1" applyFill="1" applyBorder="1" applyAlignment="1">
      <alignment horizontal="center" vertical="center"/>
    </xf>
    <xf numFmtId="0" fontId="85" fillId="51" borderId="77" xfId="0" applyFont="1" applyFill="1" applyBorder="1" applyAlignment="1">
      <alignment horizontal="center" vertical="center"/>
    </xf>
    <xf numFmtId="0" fontId="84" fillId="51" borderId="23" xfId="0" applyFont="1" applyFill="1" applyBorder="1" applyAlignment="1">
      <alignment vertical="center"/>
    </xf>
    <xf numFmtId="0" fontId="169" fillId="51" borderId="30" xfId="0" applyFont="1" applyFill="1" applyBorder="1"/>
    <xf numFmtId="0" fontId="83" fillId="51" borderId="30" xfId="0" applyFont="1" applyFill="1" applyBorder="1" applyAlignment="1">
      <alignment vertical="center"/>
    </xf>
    <xf numFmtId="0" fontId="85" fillId="51" borderId="83" xfId="0" applyFont="1" applyFill="1" applyBorder="1" applyAlignment="1">
      <alignment vertical="center" wrapText="1"/>
    </xf>
    <xf numFmtId="0" fontId="85" fillId="51" borderId="34" xfId="0" applyFont="1" applyFill="1" applyBorder="1" applyAlignment="1">
      <alignment horizontal="center" vertical="center" wrapText="1"/>
    </xf>
    <xf numFmtId="0" fontId="85" fillId="51" borderId="30" xfId="0" applyFont="1" applyFill="1" applyBorder="1" applyAlignment="1">
      <alignment vertical="center"/>
    </xf>
    <xf numFmtId="0" fontId="30" fillId="51" borderId="8" xfId="0" applyFont="1" applyFill="1" applyBorder="1" applyAlignment="1">
      <alignment horizontal="center"/>
    </xf>
    <xf numFmtId="0" fontId="15" fillId="51" borderId="27" xfId="133" applyFont="1" applyFill="1" applyBorder="1"/>
    <xf numFmtId="0" fontId="30" fillId="51" borderId="36" xfId="133" applyFont="1" applyFill="1" applyBorder="1" applyAlignment="1">
      <alignment vertical="center"/>
    </xf>
    <xf numFmtId="0" fontId="15" fillId="51" borderId="49" xfId="0" applyFont="1" applyFill="1" applyBorder="1"/>
    <xf numFmtId="0" fontId="30" fillId="51" borderId="8" xfId="0" applyNumberFormat="1" applyFont="1" applyFill="1" applyBorder="1" applyAlignment="1">
      <alignment horizontal="center" vertical="center" wrapText="1"/>
    </xf>
    <xf numFmtId="166" fontId="30" fillId="51" borderId="51" xfId="31" applyNumberFormat="1" applyFont="1" applyFill="1" applyBorder="1" applyAlignment="1">
      <alignment horizontal="center" vertical="center" wrapText="1"/>
    </xf>
    <xf numFmtId="0" fontId="30" fillId="51" borderId="51" xfId="133" applyFont="1" applyFill="1" applyBorder="1" applyAlignment="1">
      <alignment horizontal="center" vertical="center"/>
    </xf>
    <xf numFmtId="0" fontId="30" fillId="51" borderId="51" xfId="133" applyFont="1" applyFill="1" applyBorder="1" applyAlignment="1">
      <alignment horizontal="center" vertical="center" wrapText="1"/>
    </xf>
    <xf numFmtId="0" fontId="30" fillId="51" borderId="67" xfId="0" applyFont="1" applyFill="1" applyBorder="1" applyAlignment="1"/>
    <xf numFmtId="0" fontId="15" fillId="51" borderId="46" xfId="0" applyFont="1" applyFill="1" applyBorder="1" applyAlignment="1"/>
    <xf numFmtId="181" fontId="15" fillId="51" borderId="46" xfId="31" applyNumberFormat="1" applyFont="1" applyFill="1" applyBorder="1" applyAlignment="1"/>
    <xf numFmtId="167" fontId="15" fillId="51" borderId="8" xfId="51" applyNumberFormat="1" applyFont="1" applyFill="1" applyBorder="1" applyAlignment="1"/>
    <xf numFmtId="181" fontId="15" fillId="51" borderId="46" xfId="0" applyNumberFormat="1" applyFont="1" applyFill="1" applyBorder="1" applyAlignment="1"/>
    <xf numFmtId="0" fontId="30" fillId="51" borderId="8" xfId="0" applyFont="1" applyFill="1" applyBorder="1" applyAlignment="1">
      <alignment horizontal="center" wrapText="1"/>
    </xf>
    <xf numFmtId="0" fontId="30" fillId="51" borderId="8" xfId="0" applyFont="1" applyFill="1" applyBorder="1" applyAlignment="1">
      <alignment horizontal="left" wrapText="1"/>
    </xf>
    <xf numFmtId="0" fontId="10" fillId="51" borderId="44" xfId="332" applyFont="1" applyFill="1" applyBorder="1" applyAlignment="1">
      <alignment horizontal="center" vertical="top" wrapText="1"/>
    </xf>
    <xf numFmtId="0" fontId="30" fillId="51" borderId="8" xfId="0" applyFont="1" applyFill="1" applyBorder="1" applyAlignment="1">
      <alignment horizontal="justify" wrapText="1"/>
    </xf>
    <xf numFmtId="0" fontId="30" fillId="51" borderId="27" xfId="0" applyFont="1" applyFill="1" applyBorder="1" applyAlignment="1">
      <alignment horizontal="center" vertical="center" wrapText="1"/>
    </xf>
    <xf numFmtId="0" fontId="30" fillId="51" borderId="59" xfId="0" applyFont="1" applyFill="1" applyBorder="1" applyAlignment="1">
      <alignment horizontal="center" vertical="center" wrapText="1"/>
    </xf>
    <xf numFmtId="0" fontId="30" fillId="51" borderId="36" xfId="0" applyFont="1" applyFill="1" applyBorder="1" applyAlignment="1">
      <alignment horizontal="center" vertical="center" wrapText="1"/>
    </xf>
    <xf numFmtId="44" fontId="30" fillId="51" borderId="28" xfId="51" applyFont="1" applyFill="1" applyBorder="1" applyAlignment="1">
      <alignment horizontal="center" vertical="center" wrapText="1"/>
    </xf>
    <xf numFmtId="0" fontId="15" fillId="51" borderId="8" xfId="0" applyFont="1" applyFill="1" applyBorder="1" applyAlignment="1">
      <alignment horizontal="center" wrapText="1"/>
    </xf>
    <xf numFmtId="43" fontId="15" fillId="51" borderId="8" xfId="31" quotePrefix="1" applyFont="1" applyFill="1" applyBorder="1" applyAlignment="1">
      <alignment horizontal="center" wrapText="1"/>
    </xf>
    <xf numFmtId="0" fontId="30" fillId="51" borderId="8" xfId="0" applyFont="1" applyFill="1" applyBorder="1" applyAlignment="1" applyProtection="1">
      <alignment horizontal="justify" vertical="center" wrapText="1"/>
      <protection locked="0"/>
    </xf>
    <xf numFmtId="0" fontId="30" fillId="51" borderId="8" xfId="0" applyFont="1" applyFill="1" applyBorder="1" applyAlignment="1" applyProtection="1">
      <alignment horizontal="center" vertical="center" wrapText="1"/>
      <protection locked="0"/>
    </xf>
    <xf numFmtId="0" fontId="30" fillId="51" borderId="41" xfId="0" applyFont="1" applyFill="1" applyBorder="1"/>
    <xf numFmtId="0" fontId="30" fillId="51" borderId="42" xfId="0" applyFont="1" applyFill="1" applyBorder="1"/>
    <xf numFmtId="0" fontId="16" fillId="51" borderId="8" xfId="0" applyFont="1" applyFill="1" applyBorder="1" applyAlignment="1">
      <alignment horizontal="center" vertical="center" wrapText="1"/>
    </xf>
    <xf numFmtId="0" fontId="30" fillId="51" borderId="41" xfId="47338" applyFont="1" applyFill="1" applyBorder="1" applyAlignment="1">
      <alignment horizontal="center" vertical="center" wrapText="1"/>
    </xf>
    <xf numFmtId="0" fontId="30" fillId="51" borderId="19" xfId="47338" applyFont="1" applyFill="1" applyBorder="1" applyAlignment="1">
      <alignment horizontal="center" vertical="center" wrapText="1"/>
    </xf>
    <xf numFmtId="0" fontId="30" fillId="51" borderId="42" xfId="47338" applyFont="1" applyFill="1" applyBorder="1" applyAlignment="1">
      <alignment horizontal="center" vertical="center" wrapText="1"/>
    </xf>
    <xf numFmtId="0" fontId="30" fillId="51" borderId="27" xfId="47338" applyFont="1" applyFill="1" applyBorder="1" applyAlignment="1">
      <alignment horizontal="center" vertical="center" wrapText="1"/>
    </xf>
    <xf numFmtId="0" fontId="30" fillId="51" borderId="36" xfId="47338" applyFont="1" applyFill="1" applyBorder="1" applyAlignment="1">
      <alignment horizontal="center" vertical="center" wrapText="1"/>
    </xf>
    <xf numFmtId="0" fontId="30" fillId="51" borderId="28" xfId="47338" applyFont="1" applyFill="1" applyBorder="1" applyAlignment="1">
      <alignment horizontal="center" vertical="center" wrapText="1"/>
    </xf>
    <xf numFmtId="0" fontId="30" fillId="51" borderId="122" xfId="0" applyFont="1" applyFill="1" applyBorder="1" applyAlignment="1">
      <alignment horizontal="center" vertical="center" wrapText="1"/>
    </xf>
    <xf numFmtId="43" fontId="30" fillId="51" borderId="56" xfId="31" applyFont="1" applyFill="1" applyBorder="1" applyAlignment="1">
      <alignment horizontal="center" vertical="center" wrapText="1"/>
    </xf>
    <xf numFmtId="43" fontId="30" fillId="51" borderId="85" xfId="31" applyFont="1" applyFill="1" applyBorder="1" applyAlignment="1">
      <alignment horizontal="center" vertical="center" wrapText="1"/>
    </xf>
    <xf numFmtId="164" fontId="30" fillId="51" borderId="85" xfId="31" applyNumberFormat="1" applyFont="1" applyFill="1" applyBorder="1" applyAlignment="1">
      <alignment horizontal="center" vertical="center" wrapText="1"/>
    </xf>
    <xf numFmtId="0" fontId="33" fillId="51" borderId="63" xfId="0" applyFont="1" applyFill="1" applyBorder="1" applyAlignment="1">
      <alignment horizontal="center" vertical="center" wrapText="1"/>
    </xf>
    <xf numFmtId="0" fontId="33" fillId="51" borderId="32" xfId="0" applyFont="1" applyFill="1" applyBorder="1" applyAlignment="1">
      <alignment horizontal="center" vertical="center" wrapText="1"/>
    </xf>
    <xf numFmtId="0" fontId="33" fillId="51" borderId="23" xfId="0" applyFont="1" applyFill="1" applyBorder="1" applyAlignment="1">
      <alignment horizontal="center" vertical="center"/>
    </xf>
    <xf numFmtId="0" fontId="33" fillId="51" borderId="30" xfId="0" applyFont="1" applyFill="1" applyBorder="1" applyAlignment="1"/>
    <xf numFmtId="0" fontId="33" fillId="51" borderId="18" xfId="0" applyFont="1" applyFill="1" applyBorder="1" applyAlignment="1">
      <alignment horizontal="center" vertical="center"/>
    </xf>
    <xf numFmtId="0" fontId="33" fillId="51" borderId="19" xfId="0" applyFont="1" applyFill="1" applyBorder="1" applyAlignment="1">
      <alignment horizontal="center" vertical="center"/>
    </xf>
    <xf numFmtId="0" fontId="33" fillId="51" borderId="47" xfId="0" applyFont="1" applyFill="1" applyBorder="1" applyAlignment="1">
      <alignment horizontal="center" vertical="center"/>
    </xf>
    <xf numFmtId="0" fontId="33" fillId="51" borderId="117" xfId="0" applyFont="1" applyFill="1" applyBorder="1" applyAlignment="1">
      <alignment horizontal="center" vertical="center"/>
    </xf>
    <xf numFmtId="0" fontId="33" fillId="51" borderId="118" xfId="0" applyFont="1" applyFill="1" applyBorder="1" applyAlignment="1">
      <alignment horizontal="center" vertical="center"/>
    </xf>
    <xf numFmtId="0" fontId="33" fillId="51" borderId="87" xfId="0" applyFont="1" applyFill="1" applyBorder="1" applyAlignment="1">
      <alignment horizontal="center" vertical="center"/>
    </xf>
    <xf numFmtId="0" fontId="33" fillId="51" borderId="75" xfId="0" applyFont="1" applyFill="1" applyBorder="1" applyAlignment="1">
      <alignment horizontal="center" vertical="center"/>
    </xf>
    <xf numFmtId="0" fontId="33" fillId="51" borderId="116" xfId="0" applyFont="1" applyFill="1" applyBorder="1" applyAlignment="1">
      <alignment horizontal="center" vertical="center"/>
    </xf>
    <xf numFmtId="0" fontId="33" fillId="51" borderId="23" xfId="328" applyFont="1" applyFill="1" applyBorder="1" applyAlignment="1">
      <alignment horizontal="center" vertical="center" wrapText="1"/>
    </xf>
    <xf numFmtId="0" fontId="33" fillId="51" borderId="51" xfId="328" applyFont="1" applyFill="1" applyBorder="1" applyAlignment="1">
      <alignment horizontal="center" vertical="center" wrapText="1"/>
    </xf>
    <xf numFmtId="3" fontId="33" fillId="51" borderId="51" xfId="328" applyNumberFormat="1" applyFont="1" applyFill="1" applyBorder="1" applyAlignment="1">
      <alignment horizontal="center" vertical="center" wrapText="1"/>
    </xf>
    <xf numFmtId="3" fontId="33" fillId="51" borderId="110" xfId="328" applyNumberFormat="1" applyFont="1" applyFill="1" applyBorder="1" applyAlignment="1">
      <alignment horizontal="center" vertical="center" wrapText="1"/>
    </xf>
    <xf numFmtId="0" fontId="10" fillId="51" borderId="26" xfId="328" applyFont="1" applyFill="1" applyBorder="1"/>
    <xf numFmtId="0" fontId="33" fillId="51" borderId="41" xfId="0" applyFont="1" applyFill="1" applyBorder="1" applyAlignment="1">
      <alignment horizontal="center" vertical="center" wrapText="1"/>
    </xf>
    <xf numFmtId="3" fontId="33" fillId="51" borderId="19" xfId="0" applyNumberFormat="1" applyFont="1" applyFill="1" applyBorder="1" applyAlignment="1">
      <alignment horizontal="center" vertical="center" wrapText="1"/>
    </xf>
    <xf numFmtId="0" fontId="33" fillId="51" borderId="19" xfId="0" applyFont="1" applyFill="1" applyBorder="1" applyAlignment="1">
      <alignment horizontal="center" vertical="center" wrapText="1"/>
    </xf>
    <xf numFmtId="3" fontId="33" fillId="51" borderId="42" xfId="0" applyNumberFormat="1" applyFont="1" applyFill="1" applyBorder="1" applyAlignment="1">
      <alignment horizontal="center" vertical="center" wrapText="1"/>
    </xf>
    <xf numFmtId="0" fontId="33" fillId="51" borderId="36" xfId="0" applyFont="1" applyFill="1" applyBorder="1" applyAlignment="1">
      <alignment horizontal="center" wrapText="1"/>
    </xf>
    <xf numFmtId="0" fontId="33" fillId="51" borderId="51" xfId="0" applyFont="1" applyFill="1" applyBorder="1" applyAlignment="1">
      <alignment horizontal="center" wrapText="1"/>
    </xf>
    <xf numFmtId="0" fontId="146" fillId="51" borderId="49" xfId="122" applyFont="1" applyFill="1" applyBorder="1" applyAlignment="1">
      <alignment horizontal="center" wrapText="1"/>
    </xf>
    <xf numFmtId="0" fontId="146" fillId="51" borderId="8" xfId="122" applyFont="1" applyFill="1" applyBorder="1" applyAlignment="1">
      <alignment horizontal="center" wrapText="1"/>
    </xf>
    <xf numFmtId="0" fontId="146" fillId="51" borderId="50" xfId="122" applyFont="1" applyFill="1" applyBorder="1" applyAlignment="1">
      <alignment horizontal="center" wrapText="1"/>
    </xf>
    <xf numFmtId="0" fontId="49" fillId="51" borderId="22" xfId="0" applyFont="1" applyFill="1" applyBorder="1" applyAlignment="1">
      <alignment horizontal="center" vertical="center" wrapText="1"/>
    </xf>
    <xf numFmtId="0" fontId="49" fillId="51" borderId="41" xfId="0" applyFont="1" applyFill="1" applyBorder="1" applyAlignment="1">
      <alignment horizontal="center" vertical="center" wrapText="1"/>
    </xf>
    <xf numFmtId="0" fontId="49" fillId="51" borderId="19" xfId="0" applyFont="1" applyFill="1" applyBorder="1" applyAlignment="1">
      <alignment horizontal="center" vertical="center" wrapText="1"/>
    </xf>
    <xf numFmtId="0" fontId="49" fillId="51" borderId="42" xfId="0" applyFont="1" applyFill="1" applyBorder="1" applyAlignment="1">
      <alignment horizontal="center" vertical="center" wrapText="1"/>
    </xf>
    <xf numFmtId="0" fontId="33" fillId="51" borderId="28" xfId="0" applyFont="1" applyFill="1" applyBorder="1" applyAlignment="1">
      <alignment horizontal="center" wrapText="1"/>
    </xf>
    <xf numFmtId="0" fontId="33" fillId="51" borderId="32" xfId="0" applyFont="1" applyFill="1" applyBorder="1" applyAlignment="1">
      <alignment horizontal="center" wrapText="1"/>
    </xf>
    <xf numFmtId="0" fontId="49" fillId="51" borderId="76" xfId="0" applyFont="1" applyFill="1" applyBorder="1" applyAlignment="1">
      <alignment horizontal="center" vertical="top" wrapText="1"/>
    </xf>
    <xf numFmtId="0" fontId="49" fillId="51" borderId="75" xfId="0" applyFont="1" applyFill="1" applyBorder="1" applyAlignment="1">
      <alignment horizontal="center" wrapText="1"/>
    </xf>
    <xf numFmtId="0" fontId="49" fillId="51" borderId="74" xfId="0" applyFont="1" applyFill="1" applyBorder="1" applyAlignment="1">
      <alignment horizontal="center" wrapText="1"/>
    </xf>
    <xf numFmtId="0" fontId="89" fillId="51" borderId="41" xfId="0" applyFont="1" applyFill="1" applyBorder="1" applyAlignment="1">
      <alignment horizontal="center" vertical="center" wrapText="1"/>
    </xf>
    <xf numFmtId="0" fontId="89" fillId="51" borderId="19" xfId="0" applyFont="1" applyFill="1" applyBorder="1" applyAlignment="1">
      <alignment horizontal="center" vertical="center" wrapText="1"/>
    </xf>
    <xf numFmtId="0" fontId="89" fillId="51" borderId="42" xfId="0" applyFont="1" applyFill="1" applyBorder="1" applyAlignment="1">
      <alignment horizontal="center" vertical="center" wrapText="1"/>
    </xf>
    <xf numFmtId="0" fontId="89" fillId="51" borderId="4" xfId="0" applyFont="1" applyFill="1" applyBorder="1" applyAlignment="1">
      <alignment horizontal="center" vertical="center" wrapText="1"/>
    </xf>
    <xf numFmtId="0" fontId="10" fillId="51" borderId="23" xfId="0" applyFont="1" applyFill="1" applyBorder="1" applyAlignment="1">
      <alignment wrapText="1"/>
    </xf>
    <xf numFmtId="0" fontId="10" fillId="51" borderId="25" xfId="0" applyFont="1" applyFill="1" applyBorder="1" applyAlignment="1">
      <alignment wrapText="1"/>
    </xf>
    <xf numFmtId="0" fontId="10" fillId="51" borderId="23" xfId="0" applyFont="1" applyFill="1" applyBorder="1"/>
    <xf numFmtId="0" fontId="10" fillId="51" borderId="30" xfId="0" applyFont="1" applyFill="1" applyBorder="1" applyAlignment="1">
      <alignment horizontal="center" vertical="center" wrapText="1"/>
    </xf>
    <xf numFmtId="0" fontId="10" fillId="51" borderId="77" xfId="0" applyFont="1" applyFill="1" applyBorder="1" applyAlignment="1">
      <alignment horizontal="center" vertical="center" wrapText="1"/>
    </xf>
    <xf numFmtId="0" fontId="10" fillId="51" borderId="22" xfId="0" applyFont="1" applyFill="1" applyBorder="1" applyAlignment="1">
      <alignment horizontal="center" vertical="center" wrapText="1"/>
    </xf>
    <xf numFmtId="0" fontId="10" fillId="51" borderId="83" xfId="0" applyFont="1" applyFill="1" applyBorder="1" applyAlignment="1">
      <alignment horizontal="center" vertical="center" wrapText="1"/>
    </xf>
    <xf numFmtId="0" fontId="30" fillId="51" borderId="27" xfId="0" applyFont="1" applyFill="1" applyBorder="1" applyAlignment="1">
      <alignment horizontal="center" vertical="center"/>
    </xf>
    <xf numFmtId="0" fontId="30" fillId="51" borderId="28" xfId="0" applyFont="1" applyFill="1" applyBorder="1" applyAlignment="1">
      <alignment horizontal="center" vertical="center"/>
    </xf>
    <xf numFmtId="166" fontId="0" fillId="0" borderId="0" xfId="31" applyNumberFormat="1" applyFont="1"/>
    <xf numFmtId="176" fontId="30" fillId="51" borderId="36" xfId="31" applyNumberFormat="1" applyFont="1" applyFill="1" applyBorder="1" applyAlignment="1">
      <alignment horizontal="center" vertical="center" wrapText="1"/>
    </xf>
    <xf numFmtId="176" fontId="30" fillId="23" borderId="8" xfId="31" applyNumberFormat="1" applyFont="1" applyFill="1" applyBorder="1" applyAlignment="1">
      <alignment vertical="top" wrapText="1"/>
    </xf>
    <xf numFmtId="176" fontId="10" fillId="0" borderId="8" xfId="31" applyNumberFormat="1" applyFont="1" applyFill="1" applyBorder="1"/>
    <xf numFmtId="176" fontId="10" fillId="23" borderId="44" xfId="31" applyNumberFormat="1" applyFont="1" applyFill="1" applyBorder="1" applyAlignment="1">
      <alignment horizontal="center" vertical="top" wrapText="1"/>
    </xf>
    <xf numFmtId="176" fontId="10" fillId="23" borderId="5" xfId="31" applyNumberFormat="1" applyFont="1" applyFill="1" applyBorder="1" applyAlignment="1">
      <alignment horizontal="center" vertical="top" wrapText="1"/>
    </xf>
    <xf numFmtId="176" fontId="10" fillId="0" borderId="8" xfId="31" applyNumberFormat="1" applyFont="1" applyFill="1" applyBorder="1" applyAlignment="1">
      <alignment horizontal="center" vertical="top" wrapText="1"/>
    </xf>
    <xf numFmtId="176" fontId="10" fillId="23" borderId="8" xfId="31" applyNumberFormat="1" applyFont="1" applyFill="1" applyBorder="1" applyAlignment="1">
      <alignment horizontal="center" vertical="top" wrapText="1"/>
    </xf>
    <xf numFmtId="176" fontId="30" fillId="0" borderId="0" xfId="31" applyNumberFormat="1" applyFont="1" applyBorder="1"/>
    <xf numFmtId="176" fontId="60" fillId="0" borderId="0" xfId="31" applyNumberFormat="1" applyFont="1" applyFill="1" applyAlignment="1">
      <alignment vertical="center" wrapText="1"/>
    </xf>
    <xf numFmtId="176" fontId="15" fillId="0" borderId="0" xfId="31" applyNumberFormat="1" applyFont="1"/>
    <xf numFmtId="0" fontId="60" fillId="0" borderId="88" xfId="0" applyFont="1" applyFill="1" applyBorder="1" applyAlignment="1">
      <alignment horizontal="left" wrapText="1"/>
    </xf>
    <xf numFmtId="167" fontId="60" fillId="51" borderId="49" xfId="495" applyNumberFormat="1" applyFont="1" applyFill="1" applyBorder="1"/>
    <xf numFmtId="167" fontId="60" fillId="51" borderId="8" xfId="495" applyNumberFormat="1" applyFont="1" applyFill="1" applyBorder="1"/>
    <xf numFmtId="167" fontId="60" fillId="51" borderId="50" xfId="495" applyNumberFormat="1" applyFont="1" applyFill="1" applyBorder="1"/>
    <xf numFmtId="0" fontId="94" fillId="51" borderId="49" xfId="0" applyFont="1" applyFill="1" applyBorder="1" applyAlignment="1">
      <alignment horizontal="center"/>
    </xf>
    <xf numFmtId="0" fontId="94" fillId="51" borderId="8" xfId="0" applyFont="1" applyFill="1" applyBorder="1" applyAlignment="1">
      <alignment horizontal="center"/>
    </xf>
    <xf numFmtId="0" fontId="94" fillId="51" borderId="50" xfId="0" applyFont="1" applyFill="1" applyBorder="1" applyAlignment="1">
      <alignment horizontal="center"/>
    </xf>
    <xf numFmtId="167" fontId="55" fillId="0" borderId="31" xfId="51" applyNumberFormat="1" applyFont="1" applyFill="1" applyBorder="1"/>
    <xf numFmtId="0" fontId="60" fillId="0" borderId="65" xfId="0" applyFont="1" applyBorder="1"/>
    <xf numFmtId="0" fontId="60" fillId="0" borderId="33" xfId="0" applyFont="1" applyBorder="1"/>
    <xf numFmtId="0" fontId="60" fillId="0" borderId="39" xfId="0" applyFont="1" applyBorder="1"/>
    <xf numFmtId="0" fontId="60" fillId="0" borderId="29" xfId="0" applyFont="1" applyFill="1" applyBorder="1" applyAlignment="1">
      <alignment horizontal="left" wrapText="1"/>
    </xf>
    <xf numFmtId="0" fontId="55" fillId="0" borderId="61" xfId="0" applyFont="1" applyFill="1" applyBorder="1" applyAlignment="1">
      <alignment horizontal="left" wrapText="1"/>
    </xf>
    <xf numFmtId="166" fontId="10" fillId="0" borderId="8" xfId="31" applyNumberFormat="1" applyFont="1" applyFill="1" applyBorder="1" applyAlignment="1" applyProtection="1">
      <protection locked="0"/>
    </xf>
    <xf numFmtId="167" fontId="55" fillId="0" borderId="36" xfId="495" applyNumberFormat="1" applyFont="1" applyFill="1" applyBorder="1"/>
    <xf numFmtId="167" fontId="55" fillId="0" borderId="28" xfId="495" applyNumberFormat="1" applyFont="1" applyFill="1" applyBorder="1"/>
    <xf numFmtId="9" fontId="15" fillId="0" borderId="43" xfId="137" applyFont="1" applyFill="1" applyBorder="1" applyAlignment="1">
      <alignment horizontal="left"/>
    </xf>
    <xf numFmtId="0" fontId="160" fillId="0" borderId="0" xfId="0" applyFont="1"/>
    <xf numFmtId="0" fontId="10" fillId="0" borderId="0" xfId="0" quotePrefix="1" applyFont="1" applyBorder="1" applyAlignment="1">
      <alignment horizontal="left" vertical="top"/>
    </xf>
    <xf numFmtId="0" fontId="10" fillId="0" borderId="44" xfId="0" quotePrefix="1" applyFont="1" applyBorder="1" applyAlignment="1">
      <alignment horizontal="left" wrapText="1"/>
    </xf>
    <xf numFmtId="0" fontId="30" fillId="51" borderId="8" xfId="0" quotePrefix="1" applyFont="1" applyFill="1" applyBorder="1" applyAlignment="1">
      <alignment horizontal="center" wrapText="1"/>
    </xf>
    <xf numFmtId="166" fontId="0" fillId="0" borderId="0" xfId="31" applyNumberFormat="1" applyFont="1" applyFill="1"/>
    <xf numFmtId="0" fontId="86" fillId="0" borderId="0" xfId="0" quotePrefix="1" applyFont="1" applyBorder="1" applyAlignment="1">
      <alignment vertical="center"/>
    </xf>
    <xf numFmtId="3" fontId="86" fillId="0" borderId="0" xfId="0" applyNumberFormat="1" applyFont="1" applyBorder="1" applyAlignment="1">
      <alignment horizontal="right" vertical="center"/>
    </xf>
    <xf numFmtId="9" fontId="86" fillId="0" borderId="0" xfId="0" applyNumberFormat="1" applyFont="1" applyBorder="1" applyAlignment="1">
      <alignment horizontal="center" vertical="center"/>
    </xf>
    <xf numFmtId="0" fontId="86" fillId="0" borderId="83" xfId="0" quotePrefix="1" applyFont="1" applyBorder="1" applyAlignment="1">
      <alignment vertical="center"/>
    </xf>
    <xf numFmtId="3" fontId="86" fillId="0" borderId="34" xfId="0" applyNumberFormat="1" applyFont="1" applyBorder="1" applyAlignment="1">
      <alignment horizontal="right" vertical="center"/>
    </xf>
    <xf numFmtId="9" fontId="86" fillId="0" borderId="34" xfId="0" applyNumberFormat="1" applyFont="1" applyBorder="1" applyAlignment="1">
      <alignment horizontal="center" vertical="center"/>
    </xf>
    <xf numFmtId="0" fontId="86" fillId="0" borderId="8" xfId="0" quotePrefix="1" applyFont="1" applyBorder="1" applyAlignment="1">
      <alignment vertical="center"/>
    </xf>
    <xf numFmtId="3" fontId="86" fillId="0" borderId="8" xfId="0" applyNumberFormat="1" applyFont="1" applyBorder="1" applyAlignment="1">
      <alignment horizontal="right" vertical="center"/>
    </xf>
    <xf numFmtId="9" fontId="86" fillId="0" borderId="8" xfId="0" applyNumberFormat="1" applyFont="1" applyBorder="1" applyAlignment="1">
      <alignment horizontal="center" vertical="center"/>
    </xf>
    <xf numFmtId="0" fontId="0" fillId="0" borderId="0" xfId="0" applyFill="1"/>
    <xf numFmtId="0" fontId="10" fillId="0" borderId="0" xfId="0" applyFont="1" applyFill="1" applyAlignment="1">
      <alignment vertical="top" wrapText="1"/>
    </xf>
    <xf numFmtId="0" fontId="33" fillId="51" borderId="51" xfId="0" applyFont="1" applyFill="1" applyBorder="1" applyAlignment="1">
      <alignment horizontal="center" wrapText="1"/>
    </xf>
    <xf numFmtId="167" fontId="55" fillId="0" borderId="19" xfId="495" applyNumberFormat="1" applyFont="1" applyFill="1" applyBorder="1"/>
    <xf numFmtId="167" fontId="55" fillId="0" borderId="42" xfId="495" applyNumberFormat="1" applyFont="1" applyFill="1" applyBorder="1"/>
    <xf numFmtId="167" fontId="60" fillId="0" borderId="45" xfId="495" applyNumberFormat="1" applyFont="1" applyFill="1" applyBorder="1" applyAlignment="1"/>
    <xf numFmtId="167" fontId="60" fillId="0" borderId="89" xfId="495" applyNumberFormat="1" applyFont="1" applyFill="1" applyBorder="1" applyAlignment="1"/>
    <xf numFmtId="167" fontId="60" fillId="0" borderId="111" xfId="495" applyNumberFormat="1" applyFont="1" applyFill="1" applyBorder="1" applyAlignment="1"/>
    <xf numFmtId="167" fontId="60" fillId="0" borderId="86" xfId="495" applyNumberFormat="1" applyFont="1" applyFill="1" applyBorder="1" applyAlignment="1"/>
    <xf numFmtId="167" fontId="60" fillId="0" borderId="52" xfId="495" applyNumberFormat="1" applyFont="1" applyFill="1" applyBorder="1" applyAlignment="1"/>
    <xf numFmtId="167" fontId="60" fillId="0" borderId="123" xfId="495" applyNumberFormat="1" applyFont="1" applyFill="1" applyBorder="1" applyAlignment="1"/>
    <xf numFmtId="0" fontId="10" fillId="0" borderId="32" xfId="0" applyFont="1" applyFill="1" applyBorder="1"/>
    <xf numFmtId="3" fontId="10" fillId="0" borderId="8" xfId="16801" applyNumberFormat="1" applyFont="1" applyFill="1" applyBorder="1" applyAlignment="1">
      <alignment horizontal="center" vertical="center"/>
    </xf>
    <xf numFmtId="3" fontId="10" fillId="0" borderId="8" xfId="16801" applyNumberFormat="1" applyFont="1" applyBorder="1" applyAlignment="1">
      <alignment horizontal="center" vertical="center"/>
    </xf>
    <xf numFmtId="0" fontId="33" fillId="51" borderId="37" xfId="0" applyFont="1" applyFill="1" applyBorder="1" applyAlignment="1">
      <alignment horizontal="center" wrapText="1"/>
    </xf>
    <xf numFmtId="0" fontId="33" fillId="51" borderId="63" xfId="0" applyFont="1" applyFill="1" applyBorder="1" applyAlignment="1">
      <alignment horizontal="center" wrapText="1"/>
    </xf>
    <xf numFmtId="0" fontId="10" fillId="0" borderId="54" xfId="0" applyFont="1" applyFill="1" applyBorder="1" applyAlignment="1">
      <alignment horizontal="center" wrapText="1"/>
    </xf>
    <xf numFmtId="175" fontId="10" fillId="0" borderId="21" xfId="0" applyNumberFormat="1" applyFont="1" applyFill="1" applyBorder="1" applyAlignment="1">
      <alignment horizontal="center" wrapText="1"/>
    </xf>
    <xf numFmtId="175" fontId="10" fillId="0" borderId="60" xfId="0" applyNumberFormat="1" applyFont="1" applyFill="1" applyBorder="1" applyAlignment="1">
      <alignment horizontal="center" wrapText="1"/>
    </xf>
    <xf numFmtId="0" fontId="10" fillId="0" borderId="67" xfId="0" applyFont="1" applyFill="1" applyBorder="1" applyAlignment="1">
      <alignment horizontal="center" wrapText="1"/>
    </xf>
    <xf numFmtId="175" fontId="10" fillId="0" borderId="46" xfId="0" applyNumberFormat="1" applyFont="1" applyFill="1" applyBorder="1" applyAlignment="1">
      <alignment horizontal="center" wrapText="1"/>
    </xf>
    <xf numFmtId="175" fontId="10" fillId="0" borderId="68" xfId="0" applyNumberFormat="1" applyFont="1" applyFill="1" applyBorder="1" applyAlignment="1">
      <alignment horizontal="center" wrapText="1"/>
    </xf>
    <xf numFmtId="0" fontId="33" fillId="0" borderId="37" xfId="0" applyFont="1" applyFill="1" applyBorder="1" applyAlignment="1">
      <alignment horizontal="center" wrapText="1"/>
    </xf>
    <xf numFmtId="0" fontId="33" fillId="0" borderId="36" xfId="0" applyFont="1" applyFill="1" applyBorder="1" applyAlignment="1">
      <alignment horizontal="center" wrapText="1"/>
    </xf>
    <xf numFmtId="0" fontId="33" fillId="0" borderId="63" xfId="0" applyFont="1" applyFill="1" applyBorder="1" applyAlignment="1">
      <alignment horizontal="center" wrapText="1"/>
    </xf>
    <xf numFmtId="0" fontId="33" fillId="0" borderId="51" xfId="0" applyFont="1" applyBorder="1" applyAlignment="1">
      <alignment horizontal="center" wrapText="1"/>
    </xf>
    <xf numFmtId="1" fontId="10" fillId="0" borderId="21" xfId="0" applyNumberFormat="1" applyFont="1" applyFill="1" applyBorder="1" applyAlignment="1">
      <alignment horizontal="center" wrapText="1"/>
    </xf>
    <xf numFmtId="1" fontId="10" fillId="0" borderId="60" xfId="0" applyNumberFormat="1" applyFont="1" applyFill="1" applyBorder="1" applyAlignment="1">
      <alignment horizontal="center" wrapText="1"/>
    </xf>
    <xf numFmtId="1" fontId="10" fillId="0" borderId="51" xfId="0" applyNumberFormat="1" applyFont="1" applyFill="1" applyBorder="1" applyAlignment="1">
      <alignment horizontal="center" wrapText="1"/>
    </xf>
    <xf numFmtId="1" fontId="10" fillId="0" borderId="32" xfId="0" applyNumberFormat="1" applyFont="1" applyFill="1" applyBorder="1" applyAlignment="1">
      <alignment horizontal="center" wrapText="1"/>
    </xf>
    <xf numFmtId="0" fontId="0" fillId="0" borderId="0" xfId="0" applyAlignment="1">
      <alignment wrapText="1"/>
    </xf>
    <xf numFmtId="167" fontId="10" fillId="50" borderId="8" xfId="31" applyNumberFormat="1" applyFont="1" applyFill="1" applyBorder="1"/>
    <xf numFmtId="167" fontId="10" fillId="0" borderId="8" xfId="0" applyNumberFormat="1" applyFont="1" applyFill="1" applyBorder="1"/>
    <xf numFmtId="167" fontId="10" fillId="0" borderId="8" xfId="31" applyNumberFormat="1" applyFont="1" applyBorder="1"/>
    <xf numFmtId="0" fontId="30" fillId="51" borderId="56" xfId="0" applyFont="1" applyFill="1" applyBorder="1" applyAlignment="1">
      <alignment horizontal="center" vertical="center" wrapText="1"/>
    </xf>
    <xf numFmtId="4" fontId="0" fillId="0" borderId="8" xfId="0" quotePrefix="1" applyNumberFormat="1" applyBorder="1"/>
    <xf numFmtId="0" fontId="15" fillId="51" borderId="51" xfId="0" applyFont="1" applyFill="1" applyBorder="1" applyAlignment="1">
      <alignment wrapText="1"/>
    </xf>
    <xf numFmtId="0" fontId="30" fillId="51" borderId="63" xfId="0" applyFont="1" applyFill="1" applyBorder="1" applyAlignment="1"/>
    <xf numFmtId="43" fontId="30" fillId="51" borderId="110" xfId="31" applyFont="1" applyFill="1" applyBorder="1" applyAlignment="1">
      <alignment horizontal="center"/>
    </xf>
    <xf numFmtId="164" fontId="30" fillId="51" borderId="110" xfId="31" applyNumberFormat="1" applyFont="1" applyFill="1" applyBorder="1" applyAlignment="1">
      <alignment horizontal="center"/>
    </xf>
    <xf numFmtId="164" fontId="30" fillId="51" borderId="51" xfId="31" applyNumberFormat="1" applyFont="1" applyFill="1" applyBorder="1" applyAlignment="1">
      <alignment horizontal="center"/>
    </xf>
    <xf numFmtId="9" fontId="10" fillId="0" borderId="66" xfId="137" applyFont="1" applyFill="1" applyBorder="1"/>
    <xf numFmtId="164" fontId="33" fillId="0" borderId="36" xfId="0" applyNumberFormat="1" applyFont="1" applyBorder="1" applyAlignment="1">
      <alignment horizontal="right" wrapText="1"/>
    </xf>
    <xf numFmtId="5" fontId="49" fillId="0" borderId="75" xfId="0" applyNumberFormat="1" applyFont="1" applyBorder="1" applyAlignment="1">
      <alignment horizontal="right" wrapText="1"/>
    </xf>
    <xf numFmtId="6" fontId="0" fillId="0" borderId="0" xfId="0" applyNumberFormat="1" applyFont="1"/>
    <xf numFmtId="0" fontId="16" fillId="0" borderId="0" xfId="0" applyFont="1" applyAlignment="1">
      <alignment vertical="center" wrapText="1"/>
    </xf>
    <xf numFmtId="0" fontId="33" fillId="23" borderId="8" xfId="0" applyFont="1" applyFill="1" applyBorder="1" applyAlignment="1">
      <alignment horizontal="center" vertical="center" wrapText="1"/>
    </xf>
    <xf numFmtId="0" fontId="48" fillId="0" borderId="0" xfId="0" applyFont="1" applyAlignment="1">
      <alignment horizontal="center" vertical="center"/>
    </xf>
    <xf numFmtId="0" fontId="84" fillId="51" borderId="40" xfId="0" applyFont="1" applyFill="1" applyBorder="1" applyAlignment="1">
      <alignment horizontal="center" vertical="center"/>
    </xf>
    <xf numFmtId="0" fontId="84" fillId="51" borderId="4" xfId="0" applyFont="1" applyFill="1" applyBorder="1" applyAlignment="1">
      <alignment horizontal="center" vertical="center"/>
    </xf>
    <xf numFmtId="0" fontId="84" fillId="51" borderId="82" xfId="0" applyFont="1" applyFill="1" applyBorder="1" applyAlignment="1">
      <alignment horizontal="center" vertical="center"/>
    </xf>
    <xf numFmtId="0" fontId="84" fillId="51" borderId="64" xfId="0" applyFont="1" applyFill="1" applyBorder="1" applyAlignment="1">
      <alignment horizontal="center" vertical="center"/>
    </xf>
    <xf numFmtId="0" fontId="154" fillId="0" borderId="0" xfId="0" applyFont="1" applyAlignment="1">
      <alignment horizontal="center" wrapText="1"/>
    </xf>
    <xf numFmtId="0" fontId="86" fillId="0" borderId="0" xfId="0" applyFont="1" applyBorder="1" applyAlignment="1">
      <alignment horizontal="left" vertical="center" wrapText="1"/>
    </xf>
    <xf numFmtId="0" fontId="154" fillId="0" borderId="0" xfId="0" quotePrefix="1" applyFont="1" applyBorder="1" applyAlignment="1">
      <alignment horizontal="left" vertical="center" wrapText="1"/>
    </xf>
    <xf numFmtId="0" fontId="154" fillId="0" borderId="0" xfId="0" applyFont="1" applyBorder="1" applyAlignment="1">
      <alignment horizontal="left" vertical="center" wrapText="1"/>
    </xf>
    <xf numFmtId="0" fontId="12" fillId="0" borderId="0" xfId="0" applyFont="1" applyFill="1" applyBorder="1" applyAlignment="1">
      <alignment horizontal="center" vertical="center" wrapText="1"/>
    </xf>
    <xf numFmtId="0" fontId="16" fillId="0" borderId="0" xfId="0" applyFont="1" applyAlignment="1">
      <alignment horizontal="center" vertical="center" wrapText="1"/>
    </xf>
    <xf numFmtId="0" fontId="10" fillId="0" borderId="24" xfId="0" quotePrefix="1" applyFont="1" applyBorder="1" applyAlignment="1">
      <alignment horizontal="left" wrapText="1"/>
    </xf>
    <xf numFmtId="0" fontId="10" fillId="0" borderId="24" xfId="0" applyFont="1" applyBorder="1" applyAlignment="1">
      <alignment horizontal="left" wrapText="1"/>
    </xf>
    <xf numFmtId="0" fontId="33" fillId="23" borderId="44" xfId="0" applyFont="1" applyFill="1" applyBorder="1" applyAlignment="1">
      <alignment horizontal="center"/>
    </xf>
    <xf numFmtId="0" fontId="33" fillId="23" borderId="5" xfId="0" applyFont="1" applyFill="1" applyBorder="1" applyAlignment="1">
      <alignment horizontal="center"/>
    </xf>
    <xf numFmtId="0" fontId="33" fillId="23" borderId="53" xfId="0" applyFont="1" applyFill="1" applyBorder="1" applyAlignment="1">
      <alignment horizontal="center"/>
    </xf>
    <xf numFmtId="0" fontId="10" fillId="0" borderId="0" xfId="0" quotePrefix="1" applyFont="1" applyBorder="1" applyAlignment="1">
      <alignment horizontal="left" vertical="center" wrapText="1"/>
    </xf>
    <xf numFmtId="0" fontId="10" fillId="0" borderId="0" xfId="0" applyFont="1" applyBorder="1" applyAlignment="1">
      <alignment horizontal="left" vertical="center" wrapText="1"/>
    </xf>
    <xf numFmtId="0" fontId="0" fillId="0" borderId="0" xfId="0" applyAlignment="1">
      <alignment horizontal="left" vertical="center" wrapText="1"/>
    </xf>
    <xf numFmtId="0" fontId="10" fillId="0" borderId="0" xfId="0" quotePrefix="1" applyFont="1" applyFill="1" applyBorder="1" applyAlignment="1">
      <alignment horizontal="left" wrapText="1"/>
    </xf>
    <xf numFmtId="0" fontId="10" fillId="0" borderId="0" xfId="0" applyFont="1" applyFill="1" applyBorder="1" applyAlignment="1">
      <alignment horizontal="left" wrapText="1"/>
    </xf>
    <xf numFmtId="0" fontId="12" fillId="51" borderId="40" xfId="0" applyFont="1" applyFill="1" applyBorder="1" applyAlignment="1">
      <alignment horizontal="center"/>
    </xf>
    <xf numFmtId="0" fontId="12" fillId="51" borderId="4" xfId="0" applyFont="1" applyFill="1" applyBorder="1" applyAlignment="1">
      <alignment horizontal="center"/>
    </xf>
    <xf numFmtId="0" fontId="12" fillId="0" borderId="0" xfId="0" applyFont="1" applyAlignment="1">
      <alignment horizontal="center"/>
    </xf>
    <xf numFmtId="0" fontId="12" fillId="0" borderId="0" xfId="853" applyFont="1" applyAlignment="1">
      <alignment horizontal="center"/>
    </xf>
    <xf numFmtId="49" fontId="12" fillId="0" borderId="0" xfId="853" quotePrefix="1" applyNumberFormat="1" applyFont="1" applyAlignment="1">
      <alignment horizontal="center"/>
    </xf>
    <xf numFmtId="0" fontId="33" fillId="50" borderId="35" xfId="0" applyFont="1" applyFill="1" applyBorder="1" applyAlignment="1">
      <alignment horizontal="center" wrapText="1"/>
    </xf>
    <xf numFmtId="0" fontId="33" fillId="50" borderId="73" xfId="0" applyFont="1" applyFill="1" applyBorder="1" applyAlignment="1">
      <alignment horizontal="center" wrapText="1"/>
    </xf>
    <xf numFmtId="0" fontId="10" fillId="0" borderId="0" xfId="941" applyFont="1" applyFill="1" applyAlignment="1">
      <alignment horizontal="left" vertical="top" wrapText="1"/>
    </xf>
    <xf numFmtId="0" fontId="10" fillId="0" borderId="0" xfId="941" applyFont="1" applyAlignment="1">
      <alignment horizontal="left" vertical="top" wrapText="1"/>
    </xf>
    <xf numFmtId="0" fontId="10" fillId="0" borderId="0" xfId="941" applyFont="1" applyAlignment="1">
      <alignment horizontal="left" wrapText="1"/>
    </xf>
    <xf numFmtId="0" fontId="12" fillId="51" borderId="64" xfId="0" applyFont="1" applyFill="1" applyBorder="1" applyAlignment="1">
      <alignment horizontal="center"/>
    </xf>
    <xf numFmtId="0" fontId="33" fillId="51" borderId="27" xfId="0" applyFont="1" applyFill="1" applyBorder="1" applyAlignment="1">
      <alignment horizontal="center"/>
    </xf>
    <xf numFmtId="0" fontId="33" fillId="51" borderId="36" xfId="0" applyFont="1" applyFill="1" applyBorder="1" applyAlignment="1">
      <alignment horizontal="center"/>
    </xf>
    <xf numFmtId="0" fontId="33" fillId="51" borderId="28" xfId="0" applyFont="1" applyFill="1" applyBorder="1" applyAlignment="1">
      <alignment horizontal="center"/>
    </xf>
    <xf numFmtId="0" fontId="33" fillId="51" borderId="54" xfId="0" applyFont="1" applyFill="1" applyBorder="1" applyAlignment="1">
      <alignment horizontal="center"/>
    </xf>
    <xf numFmtId="0" fontId="33" fillId="51" borderId="21" xfId="0" applyFont="1" applyFill="1" applyBorder="1" applyAlignment="1">
      <alignment horizontal="center"/>
    </xf>
    <xf numFmtId="0" fontId="33" fillId="51" borderId="60" xfId="0" applyFont="1" applyFill="1" applyBorder="1" applyAlignment="1">
      <alignment horizontal="center"/>
    </xf>
    <xf numFmtId="0" fontId="33" fillId="50" borderId="65" xfId="0" applyFont="1" applyFill="1" applyBorder="1" applyAlignment="1">
      <alignment horizontal="center" wrapText="1"/>
    </xf>
    <xf numFmtId="0" fontId="33" fillId="50" borderId="24" xfId="0" applyFont="1" applyFill="1" applyBorder="1" applyAlignment="1">
      <alignment horizontal="center" wrapText="1"/>
    </xf>
    <xf numFmtId="0" fontId="33" fillId="50" borderId="25" xfId="0" applyFont="1" applyFill="1" applyBorder="1" applyAlignment="1">
      <alignment horizontal="center" wrapText="1"/>
    </xf>
    <xf numFmtId="0" fontId="33" fillId="50" borderId="72" xfId="0" applyFont="1" applyFill="1" applyBorder="1" applyAlignment="1">
      <alignment horizontal="center" wrapText="1"/>
    </xf>
    <xf numFmtId="0" fontId="10" fillId="0" borderId="0" xfId="941" applyFont="1" applyFill="1" applyAlignment="1">
      <alignment horizontal="left" wrapText="1"/>
    </xf>
    <xf numFmtId="0" fontId="154" fillId="0" borderId="0" xfId="0" applyFont="1" applyAlignment="1">
      <alignment horizontal="left" wrapText="1"/>
    </xf>
    <xf numFmtId="0" fontId="154" fillId="0" borderId="0" xfId="0" applyFont="1" applyAlignment="1">
      <alignment wrapText="1"/>
    </xf>
    <xf numFmtId="0" fontId="12" fillId="51" borderId="65" xfId="0" applyFont="1" applyFill="1" applyBorder="1" applyAlignment="1">
      <alignment horizontal="center"/>
    </xf>
    <xf numFmtId="0" fontId="12" fillId="51" borderId="24" xfId="0" applyFont="1" applyFill="1" applyBorder="1" applyAlignment="1">
      <alignment horizontal="center"/>
    </xf>
    <xf numFmtId="0" fontId="12" fillId="51" borderId="25" xfId="0" applyFont="1" applyFill="1" applyBorder="1" applyAlignment="1">
      <alignment horizontal="center"/>
    </xf>
    <xf numFmtId="0" fontId="154" fillId="0" borderId="0" xfId="856" quotePrefix="1" applyFont="1" applyAlignment="1">
      <alignment horizontal="left" vertical="top" wrapText="1"/>
    </xf>
    <xf numFmtId="0" fontId="154" fillId="0" borderId="0" xfId="0" applyFont="1" applyAlignment="1">
      <alignment horizontal="left" vertical="top" wrapText="1"/>
    </xf>
    <xf numFmtId="0" fontId="10" fillId="0" borderId="0" xfId="0" applyFont="1" applyAlignment="1">
      <alignment horizontal="left" wrapText="1"/>
    </xf>
    <xf numFmtId="0" fontId="33" fillId="51" borderId="35" xfId="0" applyFont="1" applyFill="1" applyBorder="1" applyAlignment="1">
      <alignment horizontal="center"/>
    </xf>
    <xf numFmtId="0" fontId="33" fillId="51" borderId="72" xfId="0" applyFont="1" applyFill="1" applyBorder="1" applyAlignment="1">
      <alignment horizontal="center"/>
    </xf>
    <xf numFmtId="0" fontId="33" fillId="51" borderId="73" xfId="0" applyFont="1" applyFill="1" applyBorder="1" applyAlignment="1">
      <alignment horizontal="center"/>
    </xf>
    <xf numFmtId="0" fontId="10" fillId="0" borderId="0" xfId="941" applyFont="1" applyAlignment="1">
      <alignment horizontal="left"/>
    </xf>
    <xf numFmtId="0" fontId="10" fillId="0" borderId="0" xfId="0" applyFont="1" applyAlignment="1"/>
    <xf numFmtId="0" fontId="10" fillId="0" borderId="0" xfId="856" quotePrefix="1" applyFont="1" applyAlignment="1">
      <alignment horizontal="left" vertical="top" wrapText="1"/>
    </xf>
    <xf numFmtId="0" fontId="10" fillId="0" borderId="0" xfId="0" applyFont="1" applyAlignment="1">
      <alignment horizontal="left" vertical="top" wrapText="1"/>
    </xf>
    <xf numFmtId="0" fontId="10" fillId="0" borderId="0" xfId="0" applyFont="1" applyBorder="1" applyAlignment="1">
      <alignment horizontal="left" wrapText="1"/>
    </xf>
    <xf numFmtId="0" fontId="10" fillId="0" borderId="0" xfId="0" applyFont="1" applyAlignment="1">
      <alignment wrapText="1"/>
    </xf>
    <xf numFmtId="0" fontId="119" fillId="0" borderId="0" xfId="0" quotePrefix="1" applyFont="1" applyAlignment="1">
      <alignment horizontal="left" wrapText="1"/>
    </xf>
    <xf numFmtId="0" fontId="30" fillId="51" borderId="44" xfId="0" applyFont="1" applyFill="1" applyBorder="1" applyAlignment="1">
      <alignment horizontal="center"/>
    </xf>
    <xf numFmtId="0" fontId="30" fillId="51" borderId="53" xfId="0" applyFont="1" applyFill="1" applyBorder="1" applyAlignment="1">
      <alignment horizontal="center"/>
    </xf>
    <xf numFmtId="0" fontId="119" fillId="0" borderId="0" xfId="0" quotePrefix="1" applyFont="1" applyBorder="1" applyAlignment="1">
      <alignment horizontal="left" wrapText="1"/>
    </xf>
    <xf numFmtId="0" fontId="15" fillId="0" borderId="0" xfId="0" applyFont="1" applyFill="1" applyBorder="1" applyAlignment="1">
      <alignment horizontal="left" vertical="center" wrapText="1"/>
    </xf>
    <xf numFmtId="0" fontId="172" fillId="0" borderId="0" xfId="0" applyFont="1" applyFill="1" applyBorder="1" applyAlignment="1">
      <alignment horizontal="center" vertical="top" wrapText="1"/>
    </xf>
    <xf numFmtId="0" fontId="173" fillId="0" borderId="0" xfId="0" applyFont="1" applyBorder="1" applyAlignment="1">
      <alignment horizontal="center" vertical="top"/>
    </xf>
    <xf numFmtId="0" fontId="173" fillId="0" borderId="0" xfId="0" applyFont="1" applyAlignment="1">
      <alignment vertical="top"/>
    </xf>
    <xf numFmtId="0" fontId="30" fillId="51" borderId="59" xfId="133" applyFont="1" applyFill="1" applyBorder="1" applyAlignment="1">
      <alignment horizontal="center" vertical="center" wrapText="1"/>
    </xf>
    <xf numFmtId="0" fontId="30" fillId="51" borderId="72" xfId="133" applyFont="1" applyFill="1" applyBorder="1" applyAlignment="1">
      <alignment horizontal="center" vertical="center" wrapText="1"/>
    </xf>
    <xf numFmtId="0" fontId="30" fillId="51" borderId="37" xfId="133" applyFont="1" applyFill="1" applyBorder="1" applyAlignment="1">
      <alignment horizontal="center" vertical="center" wrapText="1"/>
    </xf>
    <xf numFmtId="0" fontId="30" fillId="0" borderId="27" xfId="0" applyFont="1" applyFill="1" applyBorder="1" applyAlignment="1">
      <alignment horizontal="center" vertical="center" wrapText="1"/>
    </xf>
    <xf numFmtId="0" fontId="15" fillId="0" borderId="36" xfId="0" applyFont="1" applyBorder="1" applyAlignment="1">
      <alignment horizontal="center" vertical="center"/>
    </xf>
    <xf numFmtId="0" fontId="15" fillId="0" borderId="28" xfId="0" applyFont="1" applyBorder="1" applyAlignment="1">
      <alignment horizontal="center" vertical="center"/>
    </xf>
    <xf numFmtId="0" fontId="15" fillId="0" borderId="0" xfId="0" applyFont="1" applyFill="1" applyAlignment="1">
      <alignment horizontal="left" vertical="top" wrapText="1"/>
    </xf>
    <xf numFmtId="0" fontId="15" fillId="0" borderId="0" xfId="0" applyFont="1" applyFill="1" applyAlignment="1">
      <alignment horizontal="left" wrapText="1"/>
    </xf>
    <xf numFmtId="0" fontId="30" fillId="51" borderId="8" xfId="0" applyFont="1" applyFill="1" applyBorder="1" applyAlignment="1">
      <alignment horizontal="center" wrapText="1"/>
    </xf>
    <xf numFmtId="0" fontId="33" fillId="51" borderId="8" xfId="0" applyFont="1" applyFill="1" applyBorder="1" applyAlignment="1">
      <alignment horizontal="center" wrapText="1"/>
    </xf>
    <xf numFmtId="0" fontId="15" fillId="0" borderId="0" xfId="0" applyFont="1" applyFill="1" applyAlignment="1">
      <alignment vertical="top" wrapText="1"/>
    </xf>
    <xf numFmtId="0" fontId="10" fillId="0" borderId="0" xfId="0" applyFont="1" applyFill="1" applyAlignment="1">
      <alignment horizontal="left" vertical="top" wrapText="1"/>
    </xf>
    <xf numFmtId="0" fontId="173" fillId="0" borderId="0" xfId="0" quotePrefix="1" applyFont="1" applyFill="1" applyAlignment="1">
      <alignment horizontal="left" vertical="top" wrapText="1"/>
    </xf>
    <xf numFmtId="0" fontId="173" fillId="0" borderId="0" xfId="0" applyFont="1" applyFill="1" applyAlignment="1">
      <alignment vertical="top" wrapText="1"/>
    </xf>
    <xf numFmtId="0" fontId="12" fillId="0" borderId="0" xfId="0" applyFont="1" applyBorder="1" applyAlignment="1">
      <alignment horizontal="center" vertical="center" wrapText="1"/>
    </xf>
    <xf numFmtId="0" fontId="30" fillId="51" borderId="8" xfId="0" applyFont="1" applyFill="1" applyBorder="1" applyAlignment="1">
      <alignment horizontal="center"/>
    </xf>
    <xf numFmtId="0" fontId="12" fillId="0" borderId="0" xfId="0" applyFont="1" applyAlignment="1">
      <alignment horizontal="center" vertical="center" wrapText="1"/>
    </xf>
    <xf numFmtId="166" fontId="30" fillId="0" borderId="44" xfId="31" applyNumberFormat="1" applyFont="1" applyBorder="1" applyAlignment="1">
      <alignment horizontal="center" vertical="center" wrapText="1"/>
    </xf>
    <xf numFmtId="166" fontId="30" fillId="0" borderId="5" xfId="31" applyNumberFormat="1" applyFont="1" applyBorder="1" applyAlignment="1">
      <alignment horizontal="center" vertical="center" wrapText="1"/>
    </xf>
    <xf numFmtId="166" fontId="30" fillId="0" borderId="53" xfId="31" applyNumberFormat="1" applyFont="1" applyBorder="1" applyAlignment="1">
      <alignment horizontal="center" vertical="center" wrapText="1"/>
    </xf>
    <xf numFmtId="166" fontId="30" fillId="0" borderId="44" xfId="31" applyNumberFormat="1" applyFont="1" applyBorder="1" applyAlignment="1">
      <alignment horizontal="center" vertical="center"/>
    </xf>
    <xf numFmtId="166" fontId="30" fillId="0" borderId="5" xfId="31" applyNumberFormat="1" applyFont="1" applyBorder="1" applyAlignment="1">
      <alignment horizontal="center" vertical="center"/>
    </xf>
    <xf numFmtId="166" fontId="30" fillId="0" borderId="53" xfId="31" applyNumberFormat="1" applyFont="1" applyBorder="1" applyAlignment="1">
      <alignment horizontal="center" vertical="center"/>
    </xf>
    <xf numFmtId="166" fontId="30" fillId="0" borderId="44" xfId="31" applyNumberFormat="1" applyFont="1" applyFill="1" applyBorder="1" applyAlignment="1">
      <alignment horizontal="center" vertical="center"/>
    </xf>
    <xf numFmtId="166" fontId="30" fillId="0" borderId="5" xfId="31" applyNumberFormat="1" applyFont="1" applyFill="1" applyBorder="1" applyAlignment="1">
      <alignment horizontal="center" vertical="center"/>
    </xf>
    <xf numFmtId="166" fontId="30" fillId="0" borderId="53" xfId="31" applyNumberFormat="1" applyFont="1" applyFill="1" applyBorder="1" applyAlignment="1">
      <alignment horizontal="center" vertical="center"/>
    </xf>
    <xf numFmtId="166" fontId="15" fillId="0" borderId="8" xfId="31" applyNumberFormat="1" applyFont="1" applyBorder="1" applyAlignment="1">
      <alignment horizontal="center" wrapText="1"/>
    </xf>
    <xf numFmtId="44" fontId="15" fillId="0" borderId="8" xfId="51" applyFont="1" applyBorder="1" applyAlignment="1">
      <alignment horizontal="center" wrapText="1"/>
    </xf>
    <xf numFmtId="167" fontId="15" fillId="0" borderId="8" xfId="51" applyNumberFormat="1" applyFont="1" applyBorder="1" applyAlignment="1">
      <alignment horizontal="center" wrapText="1"/>
    </xf>
    <xf numFmtId="0" fontId="10" fillId="0" borderId="0" xfId="0" applyFont="1" applyFill="1" applyAlignment="1">
      <alignment vertical="top" wrapText="1"/>
    </xf>
    <xf numFmtId="0" fontId="10" fillId="0" borderId="0" xfId="0" quotePrefix="1" applyFont="1" applyFill="1" applyAlignment="1">
      <alignment horizontal="left" vertical="top" wrapText="1"/>
    </xf>
    <xf numFmtId="0" fontId="0" fillId="0" borderId="0" xfId="0" applyFill="1" applyAlignment="1">
      <alignment wrapText="1"/>
    </xf>
    <xf numFmtId="0" fontId="10" fillId="0" borderId="0" xfId="0" quotePrefix="1" applyFont="1" applyFill="1" applyAlignment="1">
      <alignment horizontal="left" vertical="center" wrapText="1"/>
    </xf>
    <xf numFmtId="0" fontId="10" fillId="0" borderId="0" xfId="0" applyFont="1" applyFill="1" applyAlignment="1">
      <alignment vertical="center" wrapText="1"/>
    </xf>
    <xf numFmtId="0" fontId="33" fillId="23" borderId="44" xfId="0" applyFont="1" applyFill="1" applyBorder="1" applyAlignment="1">
      <alignment horizontal="center" vertical="center"/>
    </xf>
    <xf numFmtId="0" fontId="33" fillId="23" borderId="5" xfId="0" applyFont="1" applyFill="1" applyBorder="1" applyAlignment="1">
      <alignment horizontal="center" vertical="center"/>
    </xf>
    <xf numFmtId="0" fontId="33" fillId="23" borderId="53" xfId="0" applyFont="1" applyFill="1" applyBorder="1" applyAlignment="1">
      <alignment horizontal="center" vertical="center"/>
    </xf>
    <xf numFmtId="0" fontId="33" fillId="23" borderId="44" xfId="0" applyFont="1" applyFill="1" applyBorder="1" applyAlignment="1">
      <alignment horizontal="center" vertical="center" wrapText="1"/>
    </xf>
    <xf numFmtId="0" fontId="33" fillId="23" borderId="5" xfId="0" applyFont="1" applyFill="1" applyBorder="1" applyAlignment="1">
      <alignment horizontal="center" vertical="center" wrapText="1"/>
    </xf>
    <xf numFmtId="0" fontId="33" fillId="23" borderId="53" xfId="0" applyFont="1" applyFill="1" applyBorder="1" applyAlignment="1">
      <alignment horizontal="center" vertical="center" wrapText="1"/>
    </xf>
    <xf numFmtId="0" fontId="60" fillId="0" borderId="0" xfId="0" applyFont="1" applyFill="1" applyAlignment="1">
      <alignment vertical="center" wrapText="1"/>
    </xf>
    <xf numFmtId="0" fontId="60" fillId="0" borderId="0" xfId="0" applyFont="1" applyFill="1" applyAlignment="1">
      <alignment horizontal="left" vertical="center" wrapText="1"/>
    </xf>
    <xf numFmtId="0" fontId="12" fillId="0" borderId="70" xfId="0" applyFont="1" applyBorder="1" applyAlignment="1">
      <alignment horizontal="center" vertical="center" wrapText="1"/>
    </xf>
    <xf numFmtId="0" fontId="12" fillId="0" borderId="52" xfId="0" applyFont="1" applyBorder="1" applyAlignment="1">
      <alignment horizontal="center" vertical="center" wrapText="1"/>
    </xf>
    <xf numFmtId="0" fontId="15" fillId="0" borderId="0" xfId="0" applyFont="1" applyFill="1" applyBorder="1" applyAlignment="1">
      <alignment horizontal="justify" wrapText="1"/>
    </xf>
    <xf numFmtId="0" fontId="15" fillId="0" borderId="0" xfId="0" applyFont="1" applyAlignment="1">
      <alignment wrapText="1"/>
    </xf>
    <xf numFmtId="0" fontId="10" fillId="0" borderId="0" xfId="0" applyFont="1" applyFill="1" applyAlignment="1">
      <alignment horizontal="left" wrapText="1"/>
    </xf>
    <xf numFmtId="0" fontId="12" fillId="0" borderId="52" xfId="0" applyFont="1" applyBorder="1" applyAlignment="1" applyProtection="1">
      <alignment horizontal="center" vertical="center" wrapText="1"/>
      <protection locked="0"/>
    </xf>
    <xf numFmtId="0" fontId="33" fillId="0" borderId="33" xfId="0" applyFont="1" applyBorder="1" applyAlignment="1">
      <alignment horizontal="left" wrapText="1"/>
    </xf>
    <xf numFmtId="0" fontId="33" fillId="0" borderId="0" xfId="0" applyFont="1" applyBorder="1" applyAlignment="1">
      <alignment horizontal="left" wrapText="1"/>
    </xf>
    <xf numFmtId="0" fontId="33" fillId="0" borderId="48" xfId="0" applyFont="1" applyBorder="1" applyAlignment="1">
      <alignment horizontal="left" wrapText="1"/>
    </xf>
    <xf numFmtId="0" fontId="10" fillId="0" borderId="33" xfId="0" applyFont="1" applyBorder="1" applyAlignment="1">
      <alignment horizontal="center"/>
    </xf>
    <xf numFmtId="0" fontId="10" fillId="0" borderId="0" xfId="0" applyFont="1" applyBorder="1" applyAlignment="1">
      <alignment horizontal="center"/>
    </xf>
    <xf numFmtId="0" fontId="10" fillId="0" borderId="48" xfId="0" applyFont="1" applyBorder="1" applyAlignment="1">
      <alignment horizontal="center"/>
    </xf>
    <xf numFmtId="0" fontId="137" fillId="0" borderId="39" xfId="0" applyFont="1" applyBorder="1" applyAlignment="1">
      <alignment horizontal="left" wrapText="1"/>
    </xf>
    <xf numFmtId="0" fontId="137" fillId="0" borderId="70" xfId="0" applyFont="1" applyBorder="1" applyAlignment="1">
      <alignment horizontal="left" wrapText="1"/>
    </xf>
    <xf numFmtId="0" fontId="137" fillId="0" borderId="87" xfId="0" applyFont="1" applyBorder="1" applyAlignment="1">
      <alignment horizontal="left" wrapText="1"/>
    </xf>
    <xf numFmtId="0" fontId="177" fillId="0" borderId="0" xfId="0" applyFont="1" applyFill="1" applyBorder="1" applyAlignment="1">
      <alignment horizontal="left" wrapText="1"/>
    </xf>
    <xf numFmtId="0" fontId="60" fillId="0" borderId="0" xfId="0" applyFont="1" applyAlignment="1">
      <alignment horizontal="left" wrapText="1"/>
    </xf>
    <xf numFmtId="0" fontId="60" fillId="0" borderId="0" xfId="0" applyFont="1" applyFill="1" applyBorder="1" applyAlignment="1">
      <alignment horizontal="left"/>
    </xf>
    <xf numFmtId="0" fontId="60" fillId="0" borderId="0" xfId="0" applyFont="1" applyAlignment="1">
      <alignment horizontal="left"/>
    </xf>
    <xf numFmtId="0" fontId="60" fillId="0" borderId="0" xfId="0" applyFont="1" applyAlignment="1">
      <alignment horizontal="left" vertical="top" wrapText="1"/>
    </xf>
    <xf numFmtId="0" fontId="10" fillId="0" borderId="33" xfId="0" applyFont="1" applyBorder="1" applyAlignment="1">
      <alignment horizontal="left" wrapText="1"/>
    </xf>
    <xf numFmtId="0" fontId="10" fillId="0" borderId="48" xfId="0" applyFont="1" applyBorder="1" applyAlignment="1">
      <alignment horizontal="left" wrapText="1"/>
    </xf>
    <xf numFmtId="0" fontId="48" fillId="0" borderId="0" xfId="0" applyFont="1" applyBorder="1" applyAlignment="1" applyProtection="1">
      <alignment horizontal="center" vertical="center" wrapText="1"/>
      <protection locked="0"/>
    </xf>
    <xf numFmtId="0" fontId="55" fillId="0" borderId="35" xfId="0" applyFont="1" applyFill="1" applyBorder="1" applyAlignment="1">
      <alignment horizontal="center" vertical="center" wrapText="1"/>
    </xf>
    <xf numFmtId="0" fontId="55" fillId="0" borderId="72" xfId="0" applyFont="1" applyFill="1" applyBorder="1" applyAlignment="1">
      <alignment horizontal="center" vertical="center" wrapText="1"/>
    </xf>
    <xf numFmtId="0" fontId="55" fillId="0" borderId="73" xfId="0" applyFont="1" applyFill="1" applyBorder="1" applyAlignment="1">
      <alignment horizontal="center" vertical="center" wrapText="1"/>
    </xf>
    <xf numFmtId="0" fontId="55" fillId="0" borderId="40" xfId="0" applyFont="1" applyFill="1" applyBorder="1" applyAlignment="1">
      <alignment horizontal="center" vertical="center" wrapText="1"/>
    </xf>
    <xf numFmtId="0" fontId="55" fillId="0" borderId="4" xfId="0" applyFont="1" applyFill="1" applyBorder="1" applyAlignment="1">
      <alignment horizontal="center" vertical="center" wrapText="1"/>
    </xf>
    <xf numFmtId="0" fontId="55" fillId="0" borderId="64" xfId="0" applyFont="1" applyFill="1" applyBorder="1" applyAlignment="1">
      <alignment horizontal="center" vertical="center" wrapText="1"/>
    </xf>
    <xf numFmtId="0" fontId="55" fillId="0" borderId="41" xfId="0" applyFont="1" applyFill="1" applyBorder="1" applyAlignment="1">
      <alignment horizontal="center" vertical="center" wrapText="1"/>
    </xf>
    <xf numFmtId="0" fontId="55" fillId="0" borderId="19" xfId="0" applyFont="1" applyFill="1" applyBorder="1" applyAlignment="1">
      <alignment horizontal="center" vertical="center" wrapText="1"/>
    </xf>
    <xf numFmtId="0" fontId="55" fillId="0" borderId="42" xfId="0" applyFont="1" applyFill="1" applyBorder="1" applyAlignment="1">
      <alignment horizontal="center" vertical="center" wrapText="1"/>
    </xf>
    <xf numFmtId="0" fontId="55" fillId="0" borderId="20" xfId="0" applyFont="1" applyFill="1" applyBorder="1" applyAlignment="1">
      <alignment horizontal="center" vertical="center" wrapText="1"/>
    </xf>
    <xf numFmtId="0" fontId="55" fillId="0" borderId="21" xfId="0" applyFont="1" applyFill="1" applyBorder="1" applyAlignment="1">
      <alignment horizontal="center" vertical="center" wrapText="1"/>
    </xf>
    <xf numFmtId="0" fontId="55" fillId="0" borderId="57" xfId="0" applyFont="1" applyFill="1" applyBorder="1" applyAlignment="1">
      <alignment horizontal="center" wrapText="1"/>
    </xf>
    <xf numFmtId="0" fontId="0" fillId="0" borderId="5" xfId="0" applyBorder="1" applyAlignment="1">
      <alignment horizontal="center" wrapText="1"/>
    </xf>
    <xf numFmtId="0" fontId="0" fillId="0" borderId="66" xfId="0" applyBorder="1" applyAlignment="1">
      <alignment horizontal="center" wrapText="1"/>
    </xf>
    <xf numFmtId="0" fontId="30" fillId="0" borderId="0" xfId="0" applyFont="1" applyFill="1" applyAlignment="1">
      <alignment horizontal="center"/>
    </xf>
    <xf numFmtId="0" fontId="30" fillId="0" borderId="0" xfId="0" applyFont="1" applyFill="1" applyAlignment="1">
      <alignment horizontal="center" vertical="center"/>
    </xf>
    <xf numFmtId="0" fontId="165" fillId="0" borderId="52" xfId="0" applyFont="1" applyBorder="1" applyAlignment="1">
      <alignment horizontal="center" vertical="center" wrapText="1"/>
    </xf>
    <xf numFmtId="0" fontId="16" fillId="0" borderId="0" xfId="0" applyFont="1" applyFill="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vertical="center" wrapText="1"/>
    </xf>
    <xf numFmtId="0" fontId="32" fillId="51" borderId="40" xfId="47338" applyFont="1" applyFill="1" applyBorder="1" applyAlignment="1">
      <alignment horizontal="center"/>
    </xf>
    <xf numFmtId="0" fontId="15" fillId="51" borderId="4" xfId="47338" applyFont="1" applyFill="1" applyBorder="1" applyAlignment="1">
      <alignment horizontal="center"/>
    </xf>
    <xf numFmtId="0" fontId="15" fillId="51" borderId="18" xfId="47338" applyFont="1" applyFill="1" applyBorder="1" applyAlignment="1">
      <alignment horizontal="center"/>
    </xf>
    <xf numFmtId="0" fontId="12" fillId="0" borderId="0" xfId="47338" applyFont="1" applyAlignment="1">
      <alignment horizontal="center"/>
    </xf>
    <xf numFmtId="0" fontId="12" fillId="0" borderId="0" xfId="47338" applyFont="1" applyAlignment="1">
      <alignment horizontal="center" vertical="center"/>
    </xf>
    <xf numFmtId="0" fontId="174" fillId="0" borderId="70" xfId="47338" applyFont="1" applyFill="1" applyBorder="1" applyAlignment="1">
      <alignment horizontal="center" vertical="top"/>
    </xf>
    <xf numFmtId="0" fontId="30" fillId="51" borderId="40" xfId="47338" applyFont="1" applyFill="1" applyBorder="1" applyAlignment="1">
      <alignment horizontal="center"/>
    </xf>
    <xf numFmtId="0" fontId="15" fillId="51" borderId="4" xfId="47338" applyFont="1" applyFill="1" applyBorder="1" applyAlignment="1"/>
    <xf numFmtId="0" fontId="15" fillId="51" borderId="18" xfId="47338" applyFont="1" applyFill="1" applyBorder="1" applyAlignment="1"/>
    <xf numFmtId="43" fontId="30" fillId="51" borderId="110" xfId="31" applyFont="1" applyFill="1" applyBorder="1" applyAlignment="1">
      <alignment horizontal="center" wrapText="1"/>
    </xf>
    <xf numFmtId="43" fontId="30" fillId="51" borderId="63" xfId="31" applyFont="1" applyFill="1" applyBorder="1" applyAlignment="1">
      <alignment horizontal="center" wrapText="1"/>
    </xf>
    <xf numFmtId="0" fontId="10" fillId="0" borderId="0" xfId="0" quotePrefix="1" applyFont="1" applyBorder="1" applyAlignment="1">
      <alignment horizontal="left" vertical="top" wrapText="1"/>
    </xf>
    <xf numFmtId="0" fontId="0" fillId="0" borderId="0" xfId="0" quotePrefix="1" applyFont="1" applyBorder="1" applyAlignment="1">
      <alignment horizontal="left" vertical="top" wrapText="1"/>
    </xf>
    <xf numFmtId="0" fontId="12" fillId="0" borderId="0" xfId="0" applyFont="1" applyBorder="1" applyAlignment="1">
      <alignment horizontal="center"/>
    </xf>
    <xf numFmtId="49" fontId="12" fillId="0" borderId="0" xfId="0" applyNumberFormat="1" applyFont="1" applyBorder="1" applyAlignment="1">
      <alignment horizontal="center"/>
    </xf>
    <xf numFmtId="49" fontId="10" fillId="0" borderId="0" xfId="0" applyNumberFormat="1" applyFont="1" applyBorder="1" applyAlignment="1">
      <alignment horizontal="center"/>
    </xf>
    <xf numFmtId="0" fontId="33" fillId="51" borderId="27" xfId="0" quotePrefix="1" applyFont="1" applyFill="1" applyBorder="1" applyAlignment="1">
      <alignment horizontal="center"/>
    </xf>
    <xf numFmtId="0" fontId="0" fillId="0" borderId="0" xfId="0" applyAlignment="1">
      <alignment wrapText="1"/>
    </xf>
    <xf numFmtId="0" fontId="164" fillId="0" borderId="0" xfId="0" applyFont="1" applyFill="1" applyBorder="1" applyAlignment="1">
      <alignment horizontal="center" wrapText="1"/>
    </xf>
    <xf numFmtId="0" fontId="30" fillId="51" borderId="40" xfId="0" applyFont="1" applyFill="1" applyBorder="1" applyAlignment="1">
      <alignment horizontal="center" wrapText="1"/>
    </xf>
    <xf numFmtId="0" fontId="30" fillId="51" borderId="4" xfId="0" applyFont="1" applyFill="1" applyBorder="1" applyAlignment="1">
      <alignment horizontal="center" wrapText="1"/>
    </xf>
    <xf numFmtId="0" fontId="30" fillId="51" borderId="64" xfId="0" applyFont="1" applyFill="1" applyBorder="1" applyAlignment="1">
      <alignment horizontal="center" wrapText="1"/>
    </xf>
    <xf numFmtId="0" fontId="30" fillId="51" borderId="65" xfId="0" applyFont="1" applyFill="1" applyBorder="1" applyAlignment="1">
      <alignment horizontal="center" wrapText="1"/>
    </xf>
    <xf numFmtId="0" fontId="30" fillId="51" borderId="25" xfId="0" applyFont="1" applyFill="1" applyBorder="1" applyAlignment="1">
      <alignment horizontal="center" wrapText="1"/>
    </xf>
    <xf numFmtId="0" fontId="48" fillId="0" borderId="0" xfId="0" applyFont="1" applyAlignment="1">
      <alignment horizontal="center"/>
    </xf>
    <xf numFmtId="0" fontId="48" fillId="0" borderId="0" xfId="853" applyFont="1" applyAlignment="1">
      <alignment horizontal="center"/>
    </xf>
    <xf numFmtId="0" fontId="33" fillId="51" borderId="60" xfId="0" applyFont="1" applyFill="1" applyBorder="1" applyAlignment="1">
      <alignment horizontal="center" vertical="center" wrapText="1"/>
    </xf>
    <xf numFmtId="0" fontId="33" fillId="51" borderId="32" xfId="0" applyFont="1" applyFill="1" applyBorder="1" applyAlignment="1">
      <alignment horizontal="center" vertical="center" wrapText="1"/>
    </xf>
    <xf numFmtId="0" fontId="33" fillId="51" borderId="21" xfId="0" applyFont="1" applyFill="1" applyBorder="1" applyAlignment="1">
      <alignment horizontal="center" vertical="center" wrapText="1"/>
    </xf>
    <xf numFmtId="0" fontId="33" fillId="51" borderId="51" xfId="0" applyFont="1" applyFill="1" applyBorder="1" applyAlignment="1">
      <alignment horizontal="center" vertical="center" wrapText="1"/>
    </xf>
    <xf numFmtId="0" fontId="33" fillId="51" borderId="46" xfId="0" applyFont="1" applyFill="1" applyBorder="1" applyAlignment="1">
      <alignment horizontal="center" vertical="center" wrapText="1"/>
    </xf>
    <xf numFmtId="0" fontId="0" fillId="51" borderId="21" xfId="0" applyFill="1" applyBorder="1" applyAlignment="1">
      <alignment horizontal="center" vertical="center" wrapText="1"/>
    </xf>
    <xf numFmtId="0" fontId="33" fillId="51" borderId="20" xfId="0" applyFont="1" applyFill="1" applyBorder="1" applyAlignment="1">
      <alignment horizontal="center" vertical="center" wrapText="1"/>
    </xf>
    <xf numFmtId="0" fontId="33" fillId="51" borderId="54" xfId="0" applyFont="1" applyFill="1" applyBorder="1" applyAlignment="1">
      <alignment horizontal="center" vertical="center" wrapText="1"/>
    </xf>
    <xf numFmtId="0" fontId="33" fillId="51" borderId="31" xfId="0" applyFont="1" applyFill="1" applyBorder="1" applyAlignment="1">
      <alignment horizontal="center" vertical="center" wrapText="1"/>
    </xf>
    <xf numFmtId="0" fontId="12" fillId="0" borderId="35" xfId="329" applyFont="1" applyFill="1" applyBorder="1" applyAlignment="1">
      <alignment horizontal="center"/>
    </xf>
    <xf numFmtId="0" fontId="12" fillId="0" borderId="72" xfId="329" applyFont="1" applyFill="1" applyBorder="1" applyAlignment="1">
      <alignment horizontal="center"/>
    </xf>
    <xf numFmtId="0" fontId="12" fillId="0" borderId="73" xfId="329" applyFont="1" applyFill="1" applyBorder="1" applyAlignment="1">
      <alignment horizontal="center"/>
    </xf>
    <xf numFmtId="0" fontId="12" fillId="0" borderId="40" xfId="329" applyFont="1" applyFill="1" applyBorder="1" applyAlignment="1">
      <alignment horizontal="center" vertical="center"/>
    </xf>
    <xf numFmtId="0" fontId="12" fillId="0" borderId="4" xfId="329" applyFont="1" applyFill="1" applyBorder="1" applyAlignment="1">
      <alignment horizontal="center" vertical="center"/>
    </xf>
    <xf numFmtId="0" fontId="12" fillId="0" borderId="64" xfId="329" applyFont="1" applyFill="1" applyBorder="1" applyAlignment="1">
      <alignment horizontal="center" vertical="center"/>
    </xf>
    <xf numFmtId="0" fontId="55" fillId="51" borderId="28" xfId="330" applyFont="1" applyFill="1" applyBorder="1" applyAlignment="1">
      <alignment horizontal="center" vertical="center" wrapText="1"/>
    </xf>
    <xf numFmtId="0" fontId="55" fillId="51" borderId="32" xfId="330" applyFont="1" applyFill="1" applyBorder="1" applyAlignment="1">
      <alignment horizontal="center" vertical="center" wrapText="1"/>
    </xf>
    <xf numFmtId="0" fontId="55" fillId="51" borderId="27" xfId="330" applyFont="1" applyFill="1" applyBorder="1" applyAlignment="1">
      <alignment horizontal="center" vertical="center" wrapText="1"/>
    </xf>
    <xf numFmtId="0" fontId="55" fillId="51" borderId="31" xfId="330" applyFont="1" applyFill="1" applyBorder="1" applyAlignment="1">
      <alignment horizontal="center" vertical="center" wrapText="1"/>
    </xf>
    <xf numFmtId="0" fontId="55" fillId="51" borderId="36" xfId="330" applyFont="1" applyFill="1" applyBorder="1" applyAlignment="1">
      <alignment horizontal="center" vertical="center" wrapText="1"/>
    </xf>
    <xf numFmtId="0" fontId="55" fillId="51" borderId="51" xfId="330" applyFont="1" applyFill="1" applyBorder="1" applyAlignment="1">
      <alignment horizontal="center" vertical="center" wrapText="1"/>
    </xf>
    <xf numFmtId="0" fontId="55" fillId="51" borderId="62" xfId="330" applyFont="1" applyFill="1" applyBorder="1" applyAlignment="1">
      <alignment horizontal="center" vertical="center" wrapText="1"/>
    </xf>
    <xf numFmtId="0" fontId="55" fillId="51" borderId="74" xfId="330" applyFont="1" applyFill="1" applyBorder="1" applyAlignment="1">
      <alignment horizontal="center" vertical="center" wrapText="1"/>
    </xf>
    <xf numFmtId="0" fontId="55" fillId="51" borderId="24" xfId="330" applyFont="1" applyFill="1" applyBorder="1" applyAlignment="1">
      <alignment horizontal="center" vertical="center" wrapText="1"/>
    </xf>
    <xf numFmtId="0" fontId="55" fillId="51" borderId="70" xfId="330" applyFont="1" applyFill="1" applyBorder="1" applyAlignment="1">
      <alignment horizontal="center" vertical="center" wrapText="1"/>
    </xf>
    <xf numFmtId="0" fontId="55" fillId="51" borderId="56" xfId="330" applyFont="1" applyFill="1" applyBorder="1" applyAlignment="1">
      <alignment horizontal="center" vertical="center" wrapText="1"/>
    </xf>
    <xf numFmtId="0" fontId="10" fillId="0" borderId="75" xfId="0" applyFont="1" applyBorder="1" applyAlignment="1">
      <alignment horizontal="center" vertical="center" wrapText="1"/>
    </xf>
    <xf numFmtId="0" fontId="33" fillId="51" borderId="88" xfId="330" applyFont="1" applyFill="1" applyBorder="1" applyAlignment="1">
      <alignment horizontal="center" vertical="center"/>
    </xf>
    <xf numFmtId="0" fontId="33" fillId="51" borderId="29" xfId="330" applyFont="1" applyFill="1" applyBorder="1" applyAlignment="1">
      <alignment horizontal="center" vertical="center"/>
    </xf>
    <xf numFmtId="0" fontId="33" fillId="51" borderId="61" xfId="330" applyFont="1" applyFill="1" applyBorder="1" applyAlignment="1">
      <alignment horizontal="center" vertical="center"/>
    </xf>
    <xf numFmtId="0" fontId="55" fillId="51" borderId="39" xfId="330" applyFont="1" applyFill="1" applyBorder="1" applyAlignment="1">
      <alignment horizontal="center" vertical="center" wrapText="1"/>
    </xf>
    <xf numFmtId="0" fontId="55" fillId="51" borderId="77" xfId="330" applyFont="1" applyFill="1" applyBorder="1" applyAlignment="1">
      <alignment horizontal="center" vertical="center" wrapText="1"/>
    </xf>
    <xf numFmtId="0" fontId="55" fillId="51" borderId="48" xfId="330" applyFont="1" applyFill="1" applyBorder="1" applyAlignment="1">
      <alignment horizontal="center" vertical="center" wrapText="1"/>
    </xf>
    <xf numFmtId="0" fontId="55" fillId="51" borderId="87" xfId="330" applyFont="1" applyFill="1" applyBorder="1" applyAlignment="1">
      <alignment horizontal="center" vertical="center" wrapText="1"/>
    </xf>
    <xf numFmtId="0" fontId="55" fillId="51" borderId="79" xfId="330" applyFont="1" applyFill="1" applyBorder="1" applyAlignment="1">
      <alignment horizontal="center" vertical="center" wrapText="1"/>
    </xf>
    <xf numFmtId="0" fontId="55" fillId="51" borderId="75" xfId="330" applyFont="1" applyFill="1" applyBorder="1" applyAlignment="1">
      <alignment horizontal="center" vertical="center" wrapText="1"/>
    </xf>
    <xf numFmtId="0" fontId="55" fillId="51" borderId="78" xfId="330" applyFont="1" applyFill="1" applyBorder="1" applyAlignment="1">
      <alignment horizontal="center" vertical="center" wrapText="1"/>
    </xf>
    <xf numFmtId="0" fontId="81" fillId="0" borderId="43" xfId="330" applyFont="1" applyFill="1" applyBorder="1"/>
    <xf numFmtId="0" fontId="81" fillId="0" borderId="0" xfId="330" applyFont="1" applyFill="1" applyBorder="1"/>
    <xf numFmtId="0" fontId="33" fillId="51" borderId="27" xfId="330" applyFont="1" applyFill="1" applyBorder="1" applyAlignment="1">
      <alignment horizontal="center" vertical="center" wrapText="1"/>
    </xf>
    <xf numFmtId="0" fontId="33" fillId="51" borderId="36" xfId="330" applyFont="1" applyFill="1" applyBorder="1" applyAlignment="1">
      <alignment horizontal="center" vertical="center" wrapText="1"/>
    </xf>
    <xf numFmtId="0" fontId="33" fillId="51" borderId="28" xfId="330" applyFont="1" applyFill="1" applyBorder="1" applyAlignment="1">
      <alignment horizontal="center" vertical="center" wrapText="1"/>
    </xf>
    <xf numFmtId="0" fontId="33" fillId="51" borderId="65" xfId="330" applyFont="1" applyFill="1" applyBorder="1" applyAlignment="1">
      <alignment horizontal="center" vertical="center" wrapText="1"/>
    </xf>
    <xf numFmtId="0" fontId="33" fillId="51" borderId="24" xfId="330" applyFont="1" applyFill="1" applyBorder="1" applyAlignment="1">
      <alignment horizontal="center" vertical="center" wrapText="1"/>
    </xf>
    <xf numFmtId="0" fontId="33" fillId="51" borderId="25" xfId="330" applyFont="1" applyFill="1" applyBorder="1" applyAlignment="1">
      <alignment horizontal="center" vertical="center" wrapText="1"/>
    </xf>
    <xf numFmtId="0" fontId="55" fillId="51" borderId="73" xfId="330" applyFont="1" applyFill="1" applyBorder="1" applyAlignment="1">
      <alignment horizontal="center" vertical="center" wrapText="1"/>
    </xf>
    <xf numFmtId="0" fontId="55" fillId="51" borderId="69" xfId="330" applyFont="1" applyFill="1" applyBorder="1" applyAlignment="1">
      <alignment horizontal="center" vertical="center" wrapText="1"/>
    </xf>
    <xf numFmtId="0" fontId="55" fillId="51" borderId="33" xfId="330" applyFont="1" applyFill="1" applyBorder="1" applyAlignment="1">
      <alignment horizontal="center" vertical="center" wrapText="1"/>
    </xf>
    <xf numFmtId="0" fontId="55" fillId="51" borderId="0" xfId="330" applyFont="1" applyFill="1" applyBorder="1" applyAlignment="1">
      <alignment horizontal="center" vertical="center" wrapText="1"/>
    </xf>
    <xf numFmtId="0" fontId="55" fillId="51" borderId="76" xfId="330" applyFont="1" applyFill="1" applyBorder="1" applyAlignment="1">
      <alignment horizontal="center" vertical="center" wrapText="1"/>
    </xf>
    <xf numFmtId="0" fontId="55" fillId="51" borderId="76" xfId="47404" applyFont="1" applyFill="1" applyBorder="1" applyAlignment="1">
      <alignment horizontal="center" vertical="center" wrapText="1"/>
    </xf>
    <xf numFmtId="0" fontId="55" fillId="51" borderId="74" xfId="47404" applyFont="1" applyFill="1" applyBorder="1" applyAlignment="1">
      <alignment horizontal="center" vertical="center" wrapText="1"/>
    </xf>
    <xf numFmtId="0" fontId="81" fillId="0" borderId="0" xfId="330" applyFont="1" applyFill="1"/>
    <xf numFmtId="0" fontId="81" fillId="0" borderId="0" xfId="3349" applyFont="1" applyFill="1" applyBorder="1" applyAlignment="1">
      <alignment horizontal="left" vertical="center" wrapText="1"/>
    </xf>
    <xf numFmtId="0" fontId="10" fillId="0" borderId="0" xfId="3349" applyFont="1" applyFill="1" applyBorder="1" applyAlignment="1">
      <alignment horizontal="left" vertical="center" wrapText="1"/>
    </xf>
    <xf numFmtId="0" fontId="81" fillId="0" borderId="0" xfId="330" applyFont="1" applyAlignment="1">
      <alignment horizontal="left" vertical="center" wrapText="1"/>
    </xf>
    <xf numFmtId="0" fontId="10" fillId="0" borderId="0" xfId="330" applyFont="1" applyAlignment="1">
      <alignment horizontal="left" vertical="center" wrapText="1"/>
    </xf>
    <xf numFmtId="0" fontId="10" fillId="0" borderId="0" xfId="3349" applyFont="1" applyFill="1" applyBorder="1" applyAlignment="1">
      <alignment vertical="center" wrapText="1"/>
    </xf>
    <xf numFmtId="0" fontId="33" fillId="0" borderId="0" xfId="0" applyFont="1" applyAlignment="1">
      <alignment horizontal="left" vertical="center" wrapText="1"/>
    </xf>
    <xf numFmtId="0" fontId="10" fillId="0" borderId="0" xfId="0" applyFont="1" applyAlignment="1">
      <alignment horizontal="left" vertical="center" wrapText="1"/>
    </xf>
    <xf numFmtId="0" fontId="12" fillId="0" borderId="27" xfId="329" applyFont="1" applyBorder="1" applyAlignment="1">
      <alignment horizontal="center" wrapText="1"/>
    </xf>
    <xf numFmtId="0" fontId="12" fillId="0" borderId="36" xfId="329" applyFont="1" applyBorder="1" applyAlignment="1">
      <alignment horizontal="center"/>
    </xf>
    <xf numFmtId="0" fontId="12" fillId="0" borderId="28" xfId="329" applyFont="1" applyBorder="1" applyAlignment="1">
      <alignment horizontal="center"/>
    </xf>
    <xf numFmtId="0" fontId="12" fillId="0" borderId="40" xfId="329" applyFont="1" applyBorder="1" applyAlignment="1">
      <alignment horizontal="center" vertical="center" wrapText="1"/>
    </xf>
    <xf numFmtId="0" fontId="12" fillId="0" borderId="4" xfId="329" applyFont="1" applyBorder="1" applyAlignment="1">
      <alignment horizontal="center" vertical="center"/>
    </xf>
    <xf numFmtId="0" fontId="12" fillId="0" borderId="64" xfId="329" applyFont="1" applyBorder="1" applyAlignment="1">
      <alignment horizontal="center" vertical="center"/>
    </xf>
    <xf numFmtId="0" fontId="81" fillId="0" borderId="0" xfId="3349" applyFont="1" applyBorder="1" applyAlignment="1">
      <alignment horizontal="left" vertical="center" wrapText="1"/>
    </xf>
    <xf numFmtId="0" fontId="10" fillId="0" borderId="0" xfId="3349" applyFont="1" applyBorder="1" applyAlignment="1">
      <alignment horizontal="left" vertical="center" wrapText="1"/>
    </xf>
    <xf numFmtId="0" fontId="33" fillId="0" borderId="0" xfId="0" applyFont="1" applyAlignment="1">
      <alignment wrapText="1"/>
    </xf>
    <xf numFmtId="0" fontId="10" fillId="0" borderId="0" xfId="3349" applyFont="1" applyFill="1" applyBorder="1" applyAlignment="1">
      <alignment horizontal="left" wrapText="1"/>
    </xf>
    <xf numFmtId="0" fontId="173" fillId="0" borderId="0" xfId="0" applyFont="1" applyAlignment="1">
      <alignment vertical="center" wrapText="1"/>
    </xf>
    <xf numFmtId="0" fontId="12" fillId="0" borderId="65" xfId="330" applyFont="1" applyBorder="1" applyAlignment="1">
      <alignment horizontal="center" vertical="center" wrapText="1"/>
    </xf>
    <xf numFmtId="0" fontId="12" fillId="0" borderId="24" xfId="330" applyFont="1" applyBorder="1" applyAlignment="1">
      <alignment horizontal="center" vertical="center" wrapText="1"/>
    </xf>
    <xf numFmtId="0" fontId="12" fillId="0" borderId="25" xfId="330" applyFont="1" applyBorder="1" applyAlignment="1">
      <alignment horizontal="center" vertical="center" wrapText="1"/>
    </xf>
    <xf numFmtId="0" fontId="12" fillId="0" borderId="39" xfId="330" applyFont="1" applyBorder="1" applyAlignment="1">
      <alignment horizontal="center" vertical="center" wrapText="1"/>
    </xf>
    <xf numFmtId="0" fontId="12" fillId="0" borderId="70" xfId="330" applyFont="1" applyBorder="1" applyAlignment="1">
      <alignment horizontal="center" vertical="center" wrapText="1"/>
    </xf>
    <xf numFmtId="0" fontId="12" fillId="0" borderId="77" xfId="330" applyFont="1" applyBorder="1" applyAlignment="1">
      <alignment horizontal="center" vertical="center" wrapText="1"/>
    </xf>
    <xf numFmtId="0" fontId="30" fillId="0" borderId="39" xfId="0" applyFont="1" applyBorder="1" applyAlignment="1">
      <alignment horizontal="center" vertical="center" wrapText="1"/>
    </xf>
    <xf numFmtId="0" fontId="30" fillId="0" borderId="70" xfId="0" applyFont="1" applyBorder="1" applyAlignment="1">
      <alignment horizontal="center" vertical="center"/>
    </xf>
    <xf numFmtId="0" fontId="30" fillId="0" borderId="77" xfId="0" applyFont="1" applyBorder="1" applyAlignment="1">
      <alignment horizontal="center" vertical="center"/>
    </xf>
    <xf numFmtId="0" fontId="30" fillId="0" borderId="41" xfId="0" applyFont="1" applyBorder="1" applyAlignment="1">
      <alignment horizontal="center" wrapText="1"/>
    </xf>
    <xf numFmtId="0" fontId="30" fillId="0" borderId="19" xfId="0" applyFont="1" applyBorder="1" applyAlignment="1">
      <alignment horizontal="center"/>
    </xf>
    <xf numFmtId="0" fontId="30" fillId="0" borderId="42" xfId="0" applyFont="1" applyBorder="1" applyAlignment="1">
      <alignment horizontal="center"/>
    </xf>
    <xf numFmtId="0" fontId="30" fillId="0" borderId="35" xfId="0" applyFont="1" applyBorder="1" applyAlignment="1">
      <alignment horizontal="center" vertical="center"/>
    </xf>
    <xf numFmtId="0" fontId="30" fillId="0" borderId="72" xfId="0" applyFont="1" applyBorder="1" applyAlignment="1">
      <alignment horizontal="center" vertical="center"/>
    </xf>
    <xf numFmtId="0" fontId="30" fillId="0" borderId="73" xfId="0" applyFont="1" applyBorder="1" applyAlignment="1">
      <alignment horizontal="center" vertical="center"/>
    </xf>
    <xf numFmtId="0" fontId="30" fillId="0" borderId="57" xfId="0" applyFont="1" applyBorder="1" applyAlignment="1">
      <alignment horizontal="center" vertical="center"/>
    </xf>
    <xf numFmtId="0" fontId="30" fillId="0" borderId="5" xfId="0" applyFont="1" applyBorder="1" applyAlignment="1">
      <alignment horizontal="center" vertical="center"/>
    </xf>
    <xf numFmtId="0" fontId="30" fillId="0" borderId="66" xfId="0" applyFont="1" applyBorder="1" applyAlignment="1">
      <alignment horizontal="center" vertical="center"/>
    </xf>
    <xf numFmtId="0" fontId="33" fillId="51" borderId="4" xfId="0" applyFont="1" applyFill="1" applyBorder="1" applyAlignment="1">
      <alignment horizontal="center" vertical="center"/>
    </xf>
    <xf numFmtId="0" fontId="33" fillId="51" borderId="64" xfId="0" applyFont="1" applyFill="1" applyBorder="1" applyAlignment="1">
      <alignment horizontal="center" vertical="center"/>
    </xf>
    <xf numFmtId="0" fontId="33" fillId="51" borderId="40" xfId="0" applyFont="1" applyFill="1" applyBorder="1" applyAlignment="1">
      <alignment horizontal="center" vertical="center"/>
    </xf>
    <xf numFmtId="0" fontId="30" fillId="0" borderId="58" xfId="0" applyFont="1" applyBorder="1" applyAlignment="1">
      <alignment horizontal="center" vertical="center"/>
    </xf>
    <xf numFmtId="0" fontId="30" fillId="0" borderId="81" xfId="0" applyFont="1" applyBorder="1" applyAlignment="1">
      <alignment horizontal="center" vertical="center"/>
    </xf>
    <xf numFmtId="0" fontId="30" fillId="0" borderId="69" xfId="0" applyFont="1" applyBorder="1" applyAlignment="1">
      <alignment horizontal="center" vertical="center"/>
    </xf>
    <xf numFmtId="0" fontId="0" fillId="0" borderId="0" xfId="0" applyAlignment="1"/>
    <xf numFmtId="0" fontId="10" fillId="0" borderId="0" xfId="330" applyFont="1" applyAlignment="1">
      <alignment wrapText="1"/>
    </xf>
    <xf numFmtId="0" fontId="30" fillId="0" borderId="40" xfId="328" applyFont="1" applyFill="1" applyBorder="1" applyAlignment="1">
      <alignment horizontal="center" wrapText="1"/>
    </xf>
    <xf numFmtId="0" fontId="30" fillId="0" borderId="4" xfId="328" quotePrefix="1" applyFont="1" applyFill="1" applyBorder="1" applyAlignment="1">
      <alignment horizontal="center" wrapText="1"/>
    </xf>
    <xf numFmtId="0" fontId="30" fillId="0" borderId="64" xfId="328" quotePrefix="1" applyFont="1" applyFill="1" applyBorder="1" applyAlignment="1">
      <alignment horizontal="center" wrapText="1"/>
    </xf>
    <xf numFmtId="0" fontId="30" fillId="0" borderId="40" xfId="0" applyFont="1" applyBorder="1" applyAlignment="1">
      <alignment horizontal="center" vertical="center" wrapText="1"/>
    </xf>
    <xf numFmtId="0" fontId="30" fillId="0" borderId="4" xfId="0" applyFont="1" applyBorder="1" applyAlignment="1">
      <alignment horizontal="center" vertical="center"/>
    </xf>
    <xf numFmtId="0" fontId="30" fillId="0" borderId="64" xfId="0" applyFont="1" applyBorder="1" applyAlignment="1">
      <alignment horizontal="center" vertical="center"/>
    </xf>
    <xf numFmtId="0" fontId="10" fillId="0" borderId="0" xfId="330" applyFont="1" applyFill="1" applyAlignment="1">
      <alignment wrapText="1"/>
    </xf>
    <xf numFmtId="0" fontId="10" fillId="0" borderId="0" xfId="330" applyFont="1" applyFill="1" applyAlignment="1"/>
    <xf numFmtId="0" fontId="33" fillId="51" borderId="55" xfId="328" applyFont="1" applyFill="1" applyBorder="1" applyAlignment="1">
      <alignment horizontal="center" vertical="center" wrapText="1"/>
    </xf>
    <xf numFmtId="0" fontId="33" fillId="51" borderId="76" xfId="328" applyFont="1" applyFill="1" applyBorder="1" applyAlignment="1">
      <alignment horizontal="center" vertical="center" wrapText="1"/>
    </xf>
    <xf numFmtId="0" fontId="33" fillId="51" borderId="59" xfId="328" applyFont="1" applyFill="1" applyBorder="1" applyAlignment="1">
      <alignment horizontal="center" vertical="center" wrapText="1"/>
    </xf>
    <xf numFmtId="0" fontId="33" fillId="51" borderId="72" xfId="328" applyFont="1" applyFill="1" applyBorder="1" applyAlignment="1">
      <alignment vertical="center"/>
    </xf>
    <xf numFmtId="0" fontId="33" fillId="51" borderId="37" xfId="328" applyFont="1" applyFill="1" applyBorder="1" applyAlignment="1">
      <alignment vertical="center"/>
    </xf>
    <xf numFmtId="3" fontId="33" fillId="51" borderId="59" xfId="51" applyNumberFormat="1" applyFont="1" applyFill="1" applyBorder="1" applyAlignment="1">
      <alignment horizontal="center" vertical="center" wrapText="1"/>
    </xf>
    <xf numFmtId="3" fontId="33" fillId="51" borderId="72" xfId="328" applyNumberFormat="1" applyFont="1" applyFill="1" applyBorder="1" applyAlignment="1">
      <alignment horizontal="center" vertical="center" wrapText="1"/>
    </xf>
    <xf numFmtId="3" fontId="33" fillId="51" borderId="73" xfId="328" applyNumberFormat="1" applyFont="1" applyFill="1" applyBorder="1" applyAlignment="1">
      <alignment horizontal="center" vertical="center" wrapText="1"/>
    </xf>
    <xf numFmtId="0" fontId="30" fillId="0" borderId="33" xfId="328" applyFont="1" applyFill="1" applyBorder="1" applyAlignment="1">
      <alignment horizontal="center" wrapText="1"/>
    </xf>
    <xf numFmtId="0" fontId="30" fillId="0" borderId="0" xfId="328" applyFont="1" applyFill="1" applyBorder="1" applyAlignment="1">
      <alignment horizontal="center" wrapText="1"/>
    </xf>
    <xf numFmtId="0" fontId="30" fillId="0" borderId="39" xfId="328" applyFont="1" applyFill="1" applyBorder="1" applyAlignment="1">
      <alignment horizontal="center" wrapText="1"/>
    </xf>
    <xf numFmtId="0" fontId="30" fillId="0" borderId="70" xfId="328" applyFont="1" applyFill="1" applyBorder="1" applyAlignment="1">
      <alignment horizontal="center" wrapText="1"/>
    </xf>
    <xf numFmtId="0" fontId="30" fillId="0" borderId="41" xfId="0" applyFont="1" applyBorder="1" applyAlignment="1">
      <alignment horizontal="center" vertical="center"/>
    </xf>
    <xf numFmtId="0" fontId="30" fillId="0" borderId="19" xfId="0" applyFont="1" applyBorder="1" applyAlignment="1">
      <alignment horizontal="center" vertical="center"/>
    </xf>
    <xf numFmtId="0" fontId="30" fillId="0" borderId="42" xfId="0" applyFont="1" applyBorder="1" applyAlignment="1">
      <alignment vertical="center"/>
    </xf>
    <xf numFmtId="0" fontId="30" fillId="0" borderId="40" xfId="0" applyFont="1" applyBorder="1" applyAlignment="1">
      <alignment horizontal="center" vertical="center"/>
    </xf>
    <xf numFmtId="0" fontId="30" fillId="0" borderId="64" xfId="0" applyFont="1" applyBorder="1" applyAlignment="1">
      <alignment vertical="center"/>
    </xf>
    <xf numFmtId="0" fontId="15" fillId="0" borderId="72" xfId="0" applyFont="1" applyBorder="1" applyAlignment="1">
      <alignment horizontal="center" vertical="center"/>
    </xf>
    <xf numFmtId="0" fontId="15" fillId="0" borderId="73" xfId="0" applyFont="1" applyBorder="1" applyAlignment="1">
      <alignment horizontal="center" vertical="center"/>
    </xf>
    <xf numFmtId="0" fontId="15" fillId="0" borderId="5" xfId="0" applyFont="1" applyBorder="1" applyAlignment="1">
      <alignment horizontal="center" vertical="center"/>
    </xf>
    <xf numFmtId="0" fontId="15" fillId="0" borderId="66" xfId="0" applyFont="1" applyBorder="1" applyAlignment="1">
      <alignment horizontal="center" vertical="center"/>
    </xf>
    <xf numFmtId="0" fontId="30" fillId="0" borderId="27" xfId="0" applyFont="1" applyBorder="1" applyAlignment="1">
      <alignment horizontal="center" wrapText="1"/>
    </xf>
    <xf numFmtId="0" fontId="30" fillId="0" borderId="36" xfId="0" applyFont="1" applyBorder="1" applyAlignment="1">
      <alignment horizontal="center" wrapText="1"/>
    </xf>
    <xf numFmtId="0" fontId="30" fillId="0" borderId="28" xfId="0" applyFont="1" applyBorder="1" applyAlignment="1">
      <alignment horizontal="center" wrapText="1"/>
    </xf>
    <xf numFmtId="0" fontId="30" fillId="0" borderId="31" xfId="0" applyFont="1" applyBorder="1" applyAlignment="1">
      <alignment horizontal="center" wrapText="1"/>
    </xf>
    <xf numFmtId="0" fontId="30" fillId="0" borderId="51" xfId="0" applyFont="1" applyBorder="1" applyAlignment="1">
      <alignment horizontal="center" wrapText="1"/>
    </xf>
    <xf numFmtId="0" fontId="30" fillId="0" borderId="32" xfId="0" applyFont="1" applyBorder="1" applyAlignment="1">
      <alignment horizontal="center" wrapText="1"/>
    </xf>
    <xf numFmtId="0" fontId="10" fillId="0" borderId="0" xfId="2081" applyFont="1" applyAlignment="1">
      <alignment horizontal="left" vertical="center" wrapText="1"/>
    </xf>
    <xf numFmtId="0" fontId="33" fillId="51" borderId="31" xfId="0" applyFont="1" applyFill="1" applyBorder="1" applyAlignment="1">
      <alignment horizontal="center" wrapText="1"/>
    </xf>
    <xf numFmtId="0" fontId="33" fillId="51" borderId="51" xfId="0" applyFont="1" applyFill="1" applyBorder="1" applyAlignment="1">
      <alignment horizontal="center" wrapText="1"/>
    </xf>
    <xf numFmtId="0" fontId="33" fillId="51" borderId="32" xfId="0" applyFont="1" applyFill="1" applyBorder="1" applyAlignment="1">
      <alignment horizontal="center" wrapText="1"/>
    </xf>
    <xf numFmtId="0" fontId="33" fillId="51" borderId="23" xfId="0" applyFont="1" applyFill="1" applyBorder="1" applyAlignment="1">
      <alignment horizontal="center" vertical="center" wrapText="1"/>
    </xf>
    <xf numFmtId="0" fontId="10" fillId="51" borderId="30" xfId="0" applyFont="1" applyFill="1" applyBorder="1" applyAlignment="1">
      <alignment horizontal="center" vertical="center" wrapText="1"/>
    </xf>
    <xf numFmtId="0" fontId="33" fillId="0" borderId="23" xfId="0" applyFont="1" applyFill="1" applyBorder="1" applyAlignment="1">
      <alignment horizontal="center" vertical="center" wrapText="1"/>
    </xf>
    <xf numFmtId="0" fontId="10" fillId="0" borderId="30" xfId="0" applyFont="1" applyFill="1" applyBorder="1" applyAlignment="1">
      <alignment horizontal="center" vertical="center" wrapText="1"/>
    </xf>
    <xf numFmtId="0" fontId="30" fillId="0" borderId="27" xfId="0" applyFont="1" applyFill="1" applyBorder="1" applyAlignment="1">
      <alignment horizontal="center" wrapText="1"/>
    </xf>
    <xf numFmtId="0" fontId="30" fillId="0" borderId="36" xfId="0" applyFont="1" applyFill="1" applyBorder="1" applyAlignment="1">
      <alignment horizontal="center" wrapText="1"/>
    </xf>
    <xf numFmtId="0" fontId="30" fillId="0" borderId="28" xfId="0" applyFont="1" applyFill="1" applyBorder="1" applyAlignment="1">
      <alignment horizontal="center" wrapText="1"/>
    </xf>
    <xf numFmtId="0" fontId="30" fillId="51" borderId="49" xfId="0" applyFont="1" applyFill="1" applyBorder="1" applyAlignment="1">
      <alignment horizontal="center" wrapText="1"/>
    </xf>
    <xf numFmtId="0" fontId="30" fillId="51" borderId="50" xfId="0" applyFont="1" applyFill="1" applyBorder="1" applyAlignment="1">
      <alignment horizontal="center" wrapText="1"/>
    </xf>
    <xf numFmtId="0" fontId="10" fillId="0" borderId="0" xfId="122" applyFont="1" applyFill="1" applyAlignment="1">
      <alignment horizontal="left" vertical="center" wrapText="1"/>
    </xf>
    <xf numFmtId="0" fontId="30" fillId="0" borderId="40" xfId="0" applyFont="1" applyBorder="1" applyAlignment="1">
      <alignment horizontal="center"/>
    </xf>
    <xf numFmtId="0" fontId="30" fillId="0" borderId="4" xfId="0" applyFont="1" applyBorder="1" applyAlignment="1">
      <alignment horizontal="center"/>
    </xf>
    <xf numFmtId="0" fontId="30" fillId="0" borderId="64" xfId="0" applyFont="1" applyBorder="1" applyAlignment="1">
      <alignment horizontal="center"/>
    </xf>
    <xf numFmtId="0" fontId="30" fillId="0" borderId="40" xfId="0" applyFont="1" applyBorder="1" applyAlignment="1">
      <alignment horizontal="center" wrapText="1"/>
    </xf>
    <xf numFmtId="0" fontId="30" fillId="0" borderId="4" xfId="0" applyFont="1" applyBorder="1" applyAlignment="1">
      <alignment horizontal="center" wrapText="1"/>
    </xf>
    <xf numFmtId="0" fontId="30" fillId="0" borderId="64" xfId="0" applyFont="1" applyBorder="1" applyAlignment="1">
      <alignment horizontal="center" wrapText="1"/>
    </xf>
    <xf numFmtId="0" fontId="30" fillId="0" borderId="41" xfId="122" applyFont="1" applyBorder="1" applyAlignment="1">
      <alignment horizontal="center" wrapText="1"/>
    </xf>
    <xf numFmtId="0" fontId="30" fillId="0" borderId="19" xfId="122" applyFont="1" applyBorder="1" applyAlignment="1">
      <alignment horizontal="center" wrapText="1"/>
    </xf>
    <xf numFmtId="0" fontId="30" fillId="0" borderId="42" xfId="122" applyFont="1" applyBorder="1" applyAlignment="1">
      <alignment horizontal="center" wrapText="1"/>
    </xf>
    <xf numFmtId="0" fontId="146" fillId="51" borderId="80" xfId="122" applyFont="1" applyFill="1" applyBorder="1" applyAlignment="1">
      <alignment horizontal="center" wrapText="1"/>
    </xf>
    <xf numFmtId="0" fontId="146" fillId="51" borderId="54" xfId="122" applyFont="1" applyFill="1" applyBorder="1" applyAlignment="1">
      <alignment horizontal="center" wrapText="1"/>
    </xf>
    <xf numFmtId="0" fontId="146" fillId="51" borderId="21" xfId="122" applyFont="1" applyFill="1" applyBorder="1" applyAlignment="1">
      <alignment horizontal="center" wrapText="1"/>
    </xf>
    <xf numFmtId="0" fontId="146" fillId="51" borderId="8" xfId="122" applyFont="1" applyFill="1" applyBorder="1" applyAlignment="1">
      <alignment horizontal="center" wrapText="1"/>
    </xf>
    <xf numFmtId="0" fontId="146" fillId="51" borderId="79" xfId="122" applyFont="1" applyFill="1" applyBorder="1" applyAlignment="1">
      <alignment horizontal="center" wrapText="1"/>
    </xf>
    <xf numFmtId="0" fontId="146" fillId="51" borderId="78" xfId="122" applyFont="1" applyFill="1" applyBorder="1" applyAlignment="1">
      <alignment horizontal="center" wrapText="1"/>
    </xf>
    <xf numFmtId="0" fontId="146" fillId="51" borderId="60" xfId="122" applyFont="1" applyFill="1" applyBorder="1" applyAlignment="1">
      <alignment horizontal="center" wrapText="1"/>
    </xf>
    <xf numFmtId="0" fontId="30" fillId="0" borderId="57" xfId="0" applyFont="1" applyBorder="1" applyAlignment="1">
      <alignment horizontal="center"/>
    </xf>
    <xf numFmtId="0" fontId="30" fillId="0" borderId="5" xfId="0" applyFont="1" applyBorder="1" applyAlignment="1">
      <alignment horizontal="center"/>
    </xf>
    <xf numFmtId="0" fontId="30" fillId="0" borderId="66" xfId="0" applyFont="1" applyBorder="1" applyAlignment="1">
      <alignment horizontal="center"/>
    </xf>
    <xf numFmtId="0" fontId="30" fillId="0" borderId="35" xfId="0" applyFont="1" applyBorder="1" applyAlignment="1">
      <alignment horizontal="center"/>
    </xf>
    <xf numFmtId="0" fontId="30" fillId="0" borderId="72" xfId="0" applyFont="1" applyBorder="1" applyAlignment="1">
      <alignment horizontal="center"/>
    </xf>
    <xf numFmtId="0" fontId="30" fillId="0" borderId="73" xfId="0" applyFont="1" applyBorder="1" applyAlignment="1">
      <alignment horizontal="center"/>
    </xf>
    <xf numFmtId="0" fontId="81" fillId="0" borderId="0" xfId="0" applyFont="1" applyFill="1" applyAlignment="1">
      <alignment horizontal="left" vertical="center"/>
    </xf>
    <xf numFmtId="0" fontId="10" fillId="0" borderId="0" xfId="0" applyFont="1" applyFill="1" applyAlignment="1">
      <alignment horizontal="left" vertical="center"/>
    </xf>
    <xf numFmtId="0" fontId="30" fillId="0" borderId="54" xfId="0" applyFont="1" applyBorder="1" applyAlignment="1">
      <alignment horizontal="center"/>
    </xf>
    <xf numFmtId="0" fontId="30" fillId="0" borderId="21" xfId="0" applyFont="1" applyBorder="1" applyAlignment="1">
      <alignment horizontal="center"/>
    </xf>
    <xf numFmtId="0" fontId="30" fillId="0" borderId="60" xfId="0" applyFont="1" applyBorder="1" applyAlignment="1">
      <alignment horizontal="center"/>
    </xf>
    <xf numFmtId="0" fontId="30" fillId="0" borderId="27" xfId="0" applyFont="1" applyBorder="1" applyAlignment="1">
      <alignment horizontal="center"/>
    </xf>
    <xf numFmtId="0" fontId="30" fillId="0" borderId="36" xfId="0" applyFont="1" applyBorder="1" applyAlignment="1">
      <alignment horizontal="center"/>
    </xf>
    <xf numFmtId="0" fontId="30" fillId="0" borderId="28" xfId="0" applyFont="1" applyBorder="1" applyAlignment="1">
      <alignment horizontal="center"/>
    </xf>
    <xf numFmtId="0" fontId="30" fillId="0" borderId="19" xfId="0" applyFont="1" applyBorder="1" applyAlignment="1">
      <alignment horizontal="center" wrapText="1"/>
    </xf>
    <xf numFmtId="0" fontId="15" fillId="0" borderId="19" xfId="0" applyFont="1" applyBorder="1" applyAlignment="1">
      <alignment horizontal="center" wrapText="1"/>
    </xf>
    <xf numFmtId="0" fontId="15" fillId="0" borderId="42" xfId="0" applyFont="1" applyBorder="1" applyAlignment="1">
      <alignment horizontal="center" wrapText="1"/>
    </xf>
    <xf numFmtId="0" fontId="33" fillId="51" borderId="55" xfId="0" applyFont="1" applyFill="1" applyBorder="1" applyAlignment="1">
      <alignment horizontal="center" vertical="center" wrapText="1"/>
    </xf>
    <xf numFmtId="0" fontId="0" fillId="51" borderId="76" xfId="0" applyFill="1" applyBorder="1" applyAlignment="1">
      <alignment horizontal="center" vertical="center" wrapText="1"/>
    </xf>
    <xf numFmtId="0" fontId="30" fillId="0" borderId="39" xfId="0" applyFont="1" applyBorder="1" applyAlignment="1">
      <alignment horizontal="center"/>
    </xf>
    <xf numFmtId="0" fontId="30" fillId="0" borderId="70" xfId="0" applyFont="1" applyBorder="1" applyAlignment="1">
      <alignment horizontal="center"/>
    </xf>
    <xf numFmtId="0" fontId="30" fillId="0" borderId="77" xfId="0" applyFont="1" applyBorder="1" applyAlignment="1">
      <alignment horizontal="center"/>
    </xf>
    <xf numFmtId="0" fontId="82" fillId="0" borderId="41" xfId="0" applyFont="1" applyBorder="1" applyAlignment="1">
      <alignment horizontal="center" wrapText="1"/>
    </xf>
    <xf numFmtId="0" fontId="30" fillId="0" borderId="42" xfId="0" applyFont="1" applyBorder="1" applyAlignment="1">
      <alignment horizontal="center" wrapText="1"/>
    </xf>
    <xf numFmtId="0" fontId="30" fillId="51" borderId="55" xfId="0" applyFont="1" applyFill="1" applyBorder="1" applyAlignment="1">
      <alignment horizontal="center" vertical="center" wrapText="1"/>
    </xf>
    <xf numFmtId="0" fontId="30" fillId="51" borderId="56" xfId="0" applyFont="1" applyFill="1" applyBorder="1" applyAlignment="1">
      <alignment horizontal="center" vertical="center" wrapText="1"/>
    </xf>
    <xf numFmtId="0" fontId="30" fillId="51" borderId="62" xfId="0" applyFont="1" applyFill="1" applyBorder="1" applyAlignment="1">
      <alignment horizontal="center" vertical="center" wrapText="1"/>
    </xf>
    <xf numFmtId="0" fontId="49" fillId="51" borderId="23" xfId="0" applyFont="1" applyFill="1" applyBorder="1" applyAlignment="1">
      <alignment horizontal="center" vertical="center" wrapText="1"/>
    </xf>
    <xf numFmtId="0" fontId="33" fillId="51" borderId="30" xfId="0" applyFont="1" applyFill="1" applyBorder="1" applyAlignment="1">
      <alignment horizontal="center" vertical="center" wrapText="1"/>
    </xf>
    <xf numFmtId="0" fontId="88" fillId="0" borderId="35" xfId="0" applyFont="1" applyBorder="1" applyAlignment="1">
      <alignment horizontal="center" vertical="center"/>
    </xf>
    <xf numFmtId="0" fontId="88" fillId="0" borderId="72" xfId="0" applyFont="1" applyBorder="1" applyAlignment="1">
      <alignment horizontal="center" vertical="center"/>
    </xf>
    <xf numFmtId="0" fontId="88" fillId="0" borderId="73" xfId="0" applyFont="1" applyBorder="1" applyAlignment="1">
      <alignment horizontal="center" vertical="center"/>
    </xf>
    <xf numFmtId="0" fontId="89" fillId="0" borderId="55" xfId="0" applyFont="1" applyBorder="1" applyAlignment="1">
      <alignment horizontal="center" vertical="center" wrapText="1"/>
    </xf>
    <xf numFmtId="0" fontId="89" fillId="0" borderId="56" xfId="0" applyFont="1" applyBorder="1" applyAlignment="1">
      <alignment horizontal="center" vertical="center" wrapText="1"/>
    </xf>
    <xf numFmtId="0" fontId="89" fillId="0" borderId="85" xfId="0" applyFont="1" applyBorder="1" applyAlignment="1">
      <alignment horizontal="center" vertical="center" wrapText="1"/>
    </xf>
    <xf numFmtId="0" fontId="89" fillId="0" borderId="62" xfId="0" applyFont="1" applyBorder="1" applyAlignment="1">
      <alignment horizontal="center" vertical="center" wrapText="1"/>
    </xf>
    <xf numFmtId="0" fontId="89" fillId="0" borderId="24" xfId="0" applyFont="1" applyBorder="1" applyAlignment="1">
      <alignment horizontal="center" vertical="center" wrapText="1"/>
    </xf>
    <xf numFmtId="0" fontId="88" fillId="0" borderId="57" xfId="0" applyFont="1" applyBorder="1" applyAlignment="1">
      <alignment horizontal="center" vertical="center"/>
    </xf>
    <xf numFmtId="0" fontId="88" fillId="0" borderId="5" xfId="0" applyFont="1" applyBorder="1" applyAlignment="1">
      <alignment horizontal="center" vertical="center"/>
    </xf>
    <xf numFmtId="0" fontId="88" fillId="0" borderId="66" xfId="0" applyFont="1" applyBorder="1" applyAlignment="1">
      <alignment horizontal="center" vertical="center"/>
    </xf>
    <xf numFmtId="0" fontId="10" fillId="51" borderId="40" xfId="0" applyFont="1" applyFill="1" applyBorder="1" applyAlignment="1">
      <alignment horizontal="center" wrapText="1"/>
    </xf>
    <xf numFmtId="0" fontId="10" fillId="51" borderId="4" xfId="0" applyFont="1" applyFill="1" applyBorder="1" applyAlignment="1">
      <alignment horizontal="center" wrapText="1"/>
    </xf>
    <xf numFmtId="0" fontId="10" fillId="51" borderId="64" xfId="0" applyFont="1" applyFill="1" applyBorder="1" applyAlignment="1">
      <alignment horizontal="center" wrapText="1"/>
    </xf>
    <xf numFmtId="0" fontId="12" fillId="0" borderId="41" xfId="0" applyFont="1" applyBorder="1" applyAlignment="1">
      <alignment horizontal="center"/>
    </xf>
    <xf numFmtId="0" fontId="12" fillId="0" borderId="19" xfId="0" applyFont="1" applyBorder="1" applyAlignment="1">
      <alignment horizontal="center"/>
    </xf>
    <xf numFmtId="0" fontId="12" fillId="0" borderId="42" xfId="0" applyFont="1" applyBorder="1" applyAlignment="1">
      <alignment horizontal="center"/>
    </xf>
    <xf numFmtId="0" fontId="12" fillId="0" borderId="21" xfId="0" applyFont="1" applyBorder="1" applyAlignment="1">
      <alignment horizontal="center"/>
    </xf>
    <xf numFmtId="0" fontId="12" fillId="0" borderId="8" xfId="0" applyFont="1" applyBorder="1" applyAlignment="1">
      <alignment horizontal="center"/>
    </xf>
    <xf numFmtId="0" fontId="10" fillId="0" borderId="0" xfId="0" applyFont="1" applyAlignment="1">
      <alignment horizontal="left" vertical="center"/>
    </xf>
  </cellXfs>
  <cellStyles count="47406">
    <cellStyle name="20% - Accent1" xfId="1" builtinId="30" customBuiltin="1"/>
    <cellStyle name="20% - Accent1 2" xfId="664"/>
    <cellStyle name="20% - Accent1 2 10" xfId="857"/>
    <cellStyle name="20% - Accent1 2 2" xfId="1164"/>
    <cellStyle name="20% - Accent1 2 2 2" xfId="47164"/>
    <cellStyle name="20% - Accent1 2 3" xfId="1165"/>
    <cellStyle name="20% - Accent1 2 4" xfId="1166"/>
    <cellStyle name="20% - Accent1 2 5" xfId="1167"/>
    <cellStyle name="20% - Accent1 2 6" xfId="1168"/>
    <cellStyle name="20% - Accent1 2 7" xfId="1163"/>
    <cellStyle name="20% - Accent1 2 8" xfId="1055"/>
    <cellStyle name="20% - Accent1 2 9" xfId="31956"/>
    <cellStyle name="20% - Accent1 3" xfId="31875"/>
    <cellStyle name="20% - Accent1 3 2" xfId="47188"/>
    <cellStyle name="20% - Accent1 4" xfId="47229"/>
    <cellStyle name="20% - Accent2" xfId="2" builtinId="34" customBuiltin="1"/>
    <cellStyle name="20% - Accent2 2" xfId="665"/>
    <cellStyle name="20% - Accent2 2 10" xfId="858"/>
    <cellStyle name="20% - Accent2 2 2" xfId="1170"/>
    <cellStyle name="20% - Accent2 2 2 2" xfId="47127"/>
    <cellStyle name="20% - Accent2 2 3" xfId="1171"/>
    <cellStyle name="20% - Accent2 2 4" xfId="1172"/>
    <cellStyle name="20% - Accent2 2 5" xfId="1173"/>
    <cellStyle name="20% - Accent2 2 6" xfId="1174"/>
    <cellStyle name="20% - Accent2 2 7" xfId="1169"/>
    <cellStyle name="20% - Accent2 2 8" xfId="1056"/>
    <cellStyle name="20% - Accent2 2 9" xfId="32010"/>
    <cellStyle name="20% - Accent2 3" xfId="31876"/>
    <cellStyle name="20% - Accent2 3 2" xfId="47185"/>
    <cellStyle name="20% - Accent2 4" xfId="47228"/>
    <cellStyle name="20% - Accent3" xfId="3" builtinId="38" customBuiltin="1"/>
    <cellStyle name="20% - Accent3 2" xfId="666"/>
    <cellStyle name="20% - Accent3 2 10" xfId="859"/>
    <cellStyle name="20% - Accent3 2 2" xfId="1176"/>
    <cellStyle name="20% - Accent3 2 2 2" xfId="47156"/>
    <cellStyle name="20% - Accent3 2 3" xfId="1177"/>
    <cellStyle name="20% - Accent3 2 4" xfId="1178"/>
    <cellStyle name="20% - Accent3 2 5" xfId="1179"/>
    <cellStyle name="20% - Accent3 2 6" xfId="1180"/>
    <cellStyle name="20% - Accent3 2 7" xfId="1175"/>
    <cellStyle name="20% - Accent3 2 8" xfId="1057"/>
    <cellStyle name="20% - Accent3 2 9" xfId="32009"/>
    <cellStyle name="20% - Accent3 3" xfId="31877"/>
    <cellStyle name="20% - Accent3 3 2" xfId="47238"/>
    <cellStyle name="20% - Accent3 4" xfId="47227"/>
    <cellStyle name="20% - Accent4" xfId="4" builtinId="42" customBuiltin="1"/>
    <cellStyle name="20% - Accent4 2" xfId="667"/>
    <cellStyle name="20% - Accent4 2 10" xfId="860"/>
    <cellStyle name="20% - Accent4 2 2" xfId="1182"/>
    <cellStyle name="20% - Accent4 2 2 2" xfId="47142"/>
    <cellStyle name="20% - Accent4 2 3" xfId="1183"/>
    <cellStyle name="20% - Accent4 2 4" xfId="1184"/>
    <cellStyle name="20% - Accent4 2 5" xfId="1185"/>
    <cellStyle name="20% - Accent4 2 6" xfId="1186"/>
    <cellStyle name="20% - Accent4 2 7" xfId="1181"/>
    <cellStyle name="20% - Accent4 2 8" xfId="1058"/>
    <cellStyle name="20% - Accent4 2 9" xfId="32008"/>
    <cellStyle name="20% - Accent4 3" xfId="31878"/>
    <cellStyle name="20% - Accent4 3 2" xfId="47244"/>
    <cellStyle name="20% - Accent4 4" xfId="47226"/>
    <cellStyle name="20% - Accent5" xfId="5" builtinId="46" customBuiltin="1"/>
    <cellStyle name="20% - Accent5 2" xfId="668"/>
    <cellStyle name="20% - Accent5 2 2" xfId="1059"/>
    <cellStyle name="20% - Accent5 2 2 2" xfId="47137"/>
    <cellStyle name="20% - Accent5 2 3" xfId="32007"/>
    <cellStyle name="20% - Accent5 2 4" xfId="861"/>
    <cellStyle name="20% - Accent5 3" xfId="31879"/>
    <cellStyle name="20% - Accent5 3 2" xfId="47233"/>
    <cellStyle name="20% - Accent5 4" xfId="47225"/>
    <cellStyle name="20% - Accent6" xfId="6" builtinId="50" customBuiltin="1"/>
    <cellStyle name="20% - Accent6 2" xfId="669"/>
    <cellStyle name="20% - Accent6 2 10" xfId="862"/>
    <cellStyle name="20% - Accent6 2 2" xfId="1188"/>
    <cellStyle name="20% - Accent6 2 2 2" xfId="47136"/>
    <cellStyle name="20% - Accent6 2 3" xfId="1189"/>
    <cellStyle name="20% - Accent6 2 4" xfId="1190"/>
    <cellStyle name="20% - Accent6 2 5" xfId="1191"/>
    <cellStyle name="20% - Accent6 2 6" xfId="1192"/>
    <cellStyle name="20% - Accent6 2 7" xfId="1187"/>
    <cellStyle name="20% - Accent6 2 8" xfId="1060"/>
    <cellStyle name="20% - Accent6 2 9" xfId="32043"/>
    <cellStyle name="20% - Accent6 3" xfId="31880"/>
    <cellStyle name="20% - Accent6 3 2" xfId="47183"/>
    <cellStyle name="20% - Accent6 4" xfId="47224"/>
    <cellStyle name="40% - Accent1" xfId="7" builtinId="31" customBuiltin="1"/>
    <cellStyle name="40% - Accent1 2" xfId="670"/>
    <cellStyle name="40% - Accent1 2 10" xfId="863"/>
    <cellStyle name="40% - Accent1 2 2" xfId="1194"/>
    <cellStyle name="40% - Accent1 2 2 2" xfId="47176"/>
    <cellStyle name="40% - Accent1 2 3" xfId="1195"/>
    <cellStyle name="40% - Accent1 2 4" xfId="1196"/>
    <cellStyle name="40% - Accent1 2 5" xfId="1197"/>
    <cellStyle name="40% - Accent1 2 6" xfId="1198"/>
    <cellStyle name="40% - Accent1 2 7" xfId="1193"/>
    <cellStyle name="40% - Accent1 2 8" xfId="1061"/>
    <cellStyle name="40% - Accent1 2 9" xfId="32003"/>
    <cellStyle name="40% - Accent1 3" xfId="31881"/>
    <cellStyle name="40% - Accent1 3 2" xfId="47187"/>
    <cellStyle name="40% - Accent1 4" xfId="47223"/>
    <cellStyle name="40% - Accent2" xfId="8" builtinId="35" customBuiltin="1"/>
    <cellStyle name="40% - Accent2 2" xfId="671"/>
    <cellStyle name="40% - Accent2 2 2" xfId="1062"/>
    <cellStyle name="40% - Accent2 2 2 2" xfId="47141"/>
    <cellStyle name="40% - Accent2 2 3" xfId="32027"/>
    <cellStyle name="40% - Accent2 2 4" xfId="864"/>
    <cellStyle name="40% - Accent2 3" xfId="31882"/>
    <cellStyle name="40% - Accent2 3 2" xfId="47246"/>
    <cellStyle name="40% - Accent2 4" xfId="47222"/>
    <cellStyle name="40% - Accent3" xfId="9" builtinId="39" customBuiltin="1"/>
    <cellStyle name="40% - Accent3 2" xfId="672"/>
    <cellStyle name="40% - Accent3 2 10" xfId="865"/>
    <cellStyle name="40% - Accent3 2 2" xfId="1200"/>
    <cellStyle name="40% - Accent3 2 2 2" xfId="47173"/>
    <cellStyle name="40% - Accent3 2 3" xfId="1201"/>
    <cellStyle name="40% - Accent3 2 4" xfId="1202"/>
    <cellStyle name="40% - Accent3 2 5" xfId="1203"/>
    <cellStyle name="40% - Accent3 2 6" xfId="1204"/>
    <cellStyle name="40% - Accent3 2 7" xfId="1199"/>
    <cellStyle name="40% - Accent3 2 8" xfId="1063"/>
    <cellStyle name="40% - Accent3 2 9" xfId="32006"/>
    <cellStyle name="40% - Accent3 3" xfId="31883"/>
    <cellStyle name="40% - Accent3 3 2" xfId="47245"/>
    <cellStyle name="40% - Accent3 4" xfId="47221"/>
    <cellStyle name="40% - Accent4" xfId="10" builtinId="43" customBuiltin="1"/>
    <cellStyle name="40% - Accent4 2" xfId="673"/>
    <cellStyle name="40% - Accent4 2 10" xfId="866"/>
    <cellStyle name="40% - Accent4 2 2" xfId="1206"/>
    <cellStyle name="40% - Accent4 2 2 2" xfId="47177"/>
    <cellStyle name="40% - Accent4 2 3" xfId="1207"/>
    <cellStyle name="40% - Accent4 2 4" xfId="1208"/>
    <cellStyle name="40% - Accent4 2 5" xfId="1209"/>
    <cellStyle name="40% - Accent4 2 6" xfId="1210"/>
    <cellStyle name="40% - Accent4 2 7" xfId="1205"/>
    <cellStyle name="40% - Accent4 2 8" xfId="1064"/>
    <cellStyle name="40% - Accent4 2 9" xfId="32025"/>
    <cellStyle name="40% - Accent4 3" xfId="31884"/>
    <cellStyle name="40% - Accent4 3 2" xfId="47231"/>
    <cellStyle name="40% - Accent4 4" xfId="47220"/>
    <cellStyle name="40% - Accent5" xfId="11" builtinId="47" customBuiltin="1"/>
    <cellStyle name="40% - Accent5 2" xfId="674"/>
    <cellStyle name="40% - Accent5 2 2" xfId="1065"/>
    <cellStyle name="40% - Accent5 2 2 2" xfId="47132"/>
    <cellStyle name="40% - Accent5 2 3" xfId="32026"/>
    <cellStyle name="40% - Accent5 2 4" xfId="867"/>
    <cellStyle name="40% - Accent5 3" xfId="31885"/>
    <cellStyle name="40% - Accent5 3 2" xfId="47230"/>
    <cellStyle name="40% - Accent5 4" xfId="47219"/>
    <cellStyle name="40% - Accent6" xfId="12" builtinId="51" customBuiltin="1"/>
    <cellStyle name="40% - Accent6 2" xfId="675"/>
    <cellStyle name="40% - Accent6 2 10" xfId="868"/>
    <cellStyle name="40% - Accent6 2 2" xfId="1212"/>
    <cellStyle name="40% - Accent6 2 2 2" xfId="47148"/>
    <cellStyle name="40% - Accent6 2 3" xfId="1213"/>
    <cellStyle name="40% - Accent6 2 4" xfId="1214"/>
    <cellStyle name="40% - Accent6 2 5" xfId="1215"/>
    <cellStyle name="40% - Accent6 2 6" xfId="1216"/>
    <cellStyle name="40% - Accent6 2 7" xfId="1211"/>
    <cellStyle name="40% - Accent6 2 8" xfId="1066"/>
    <cellStyle name="40% - Accent6 2 9" xfId="32005"/>
    <cellStyle name="40% - Accent6 3" xfId="31886"/>
    <cellStyle name="40% - Accent6 3 2" xfId="47182"/>
    <cellStyle name="40% - Accent6 4" xfId="47218"/>
    <cellStyle name="60% - Accent1" xfId="13" builtinId="32" customBuiltin="1"/>
    <cellStyle name="60% - Accent1 2" xfId="676"/>
    <cellStyle name="60% - Accent1 2 10" xfId="869"/>
    <cellStyle name="60% - Accent1 2 2" xfId="1218"/>
    <cellStyle name="60% - Accent1 2 2 2" xfId="47178"/>
    <cellStyle name="60% - Accent1 2 3" xfId="1219"/>
    <cellStyle name="60% - Accent1 2 4" xfId="1220"/>
    <cellStyle name="60% - Accent1 2 5" xfId="1221"/>
    <cellStyle name="60% - Accent1 2 6" xfId="1222"/>
    <cellStyle name="60% - Accent1 2 7" xfId="1217"/>
    <cellStyle name="60% - Accent1 2 8" xfId="1067"/>
    <cellStyle name="60% - Accent1 2 9" xfId="32004"/>
    <cellStyle name="60% - Accent1 3" xfId="31887"/>
    <cellStyle name="60% - Accent1 3 2" xfId="47217"/>
    <cellStyle name="60% - Accent2" xfId="14" builtinId="36" customBuiltin="1"/>
    <cellStyle name="60% - Accent2 2" xfId="677"/>
    <cellStyle name="60% - Accent2 2 2" xfId="1068"/>
    <cellStyle name="60% - Accent2 2 2 2" xfId="47145"/>
    <cellStyle name="60% - Accent2 2 3" xfId="31955"/>
    <cellStyle name="60% - Accent2 2 4" xfId="870"/>
    <cellStyle name="60% - Accent2 3" xfId="31888"/>
    <cellStyle name="60% - Accent2 3 2" xfId="47242"/>
    <cellStyle name="60% - Accent3" xfId="15" builtinId="40" customBuiltin="1"/>
    <cellStyle name="60% - Accent3 2" xfId="678"/>
    <cellStyle name="60% - Accent3 2 10" xfId="871"/>
    <cellStyle name="60% - Accent3 2 2" xfId="1224"/>
    <cellStyle name="60% - Accent3 2 2 2" xfId="47144"/>
    <cellStyle name="60% - Accent3 2 3" xfId="1225"/>
    <cellStyle name="60% - Accent3 2 4" xfId="1226"/>
    <cellStyle name="60% - Accent3 2 5" xfId="1227"/>
    <cellStyle name="60% - Accent3 2 6" xfId="1228"/>
    <cellStyle name="60% - Accent3 2 7" xfId="1223"/>
    <cellStyle name="60% - Accent3 2 8" xfId="1069"/>
    <cellStyle name="60% - Accent3 2 9" xfId="32042"/>
    <cellStyle name="60% - Accent3 3" xfId="31889"/>
    <cellStyle name="60% - Accent3 3 2" xfId="47216"/>
    <cellStyle name="60% - Accent4" xfId="16" builtinId="44" customBuiltin="1"/>
    <cellStyle name="60% - Accent4 2" xfId="679"/>
    <cellStyle name="60% - Accent4 2 10" xfId="872"/>
    <cellStyle name="60% - Accent4 2 2" xfId="1230"/>
    <cellStyle name="60% - Accent4 2 2 2" xfId="47165"/>
    <cellStyle name="60% - Accent4 2 3" xfId="1231"/>
    <cellStyle name="60% - Accent4 2 4" xfId="1232"/>
    <cellStyle name="60% - Accent4 2 5" xfId="1233"/>
    <cellStyle name="60% - Accent4 2 6" xfId="1234"/>
    <cellStyle name="60% - Accent4 2 7" xfId="1229"/>
    <cellStyle name="60% - Accent4 2 8" xfId="1070"/>
    <cellStyle name="60% - Accent4 2 9" xfId="31954"/>
    <cellStyle name="60% - Accent4 3" xfId="31890"/>
    <cellStyle name="60% - Accent4 3 2" xfId="47215"/>
    <cellStyle name="60% - Accent5" xfId="17" builtinId="48" customBuiltin="1"/>
    <cellStyle name="60% - Accent5 2" xfId="680"/>
    <cellStyle name="60% - Accent5 2 2" xfId="1071"/>
    <cellStyle name="60% - Accent5 2 2 2" xfId="47147"/>
    <cellStyle name="60% - Accent5 2 3" xfId="32002"/>
    <cellStyle name="60% - Accent5 2 4" xfId="873"/>
    <cellStyle name="60% - Accent5 3" xfId="31891"/>
    <cellStyle name="60% - Accent5 3 2" xfId="47214"/>
    <cellStyle name="60% - Accent6" xfId="18" builtinId="52" customBuiltin="1"/>
    <cellStyle name="60% - Accent6 2" xfId="681"/>
    <cellStyle name="60% - Accent6 2 10" xfId="874"/>
    <cellStyle name="60% - Accent6 2 2" xfId="1236"/>
    <cellStyle name="60% - Accent6 2 2 2" xfId="47135"/>
    <cellStyle name="60% - Accent6 2 3" xfId="1237"/>
    <cellStyle name="60% - Accent6 2 4" xfId="1238"/>
    <cellStyle name="60% - Accent6 2 5" xfId="1239"/>
    <cellStyle name="60% - Accent6 2 6" xfId="1240"/>
    <cellStyle name="60% - Accent6 2 7" xfId="1235"/>
    <cellStyle name="60% - Accent6 2 8" xfId="1072"/>
    <cellStyle name="60% - Accent6 2 9" xfId="32001"/>
    <cellStyle name="60% - Accent6 3" xfId="31892"/>
    <cellStyle name="60% - Accent6 3 2" xfId="47232"/>
    <cellStyle name="Accent1" xfId="19" builtinId="29" customBuiltin="1"/>
    <cellStyle name="Accent1 - 20%" xfId="335"/>
    <cellStyle name="Accent1 - 40%" xfId="336"/>
    <cellStyle name="Accent1 - 60%" xfId="337"/>
    <cellStyle name="Accent1 2" xfId="682"/>
    <cellStyle name="Accent1 2 10" xfId="875"/>
    <cellStyle name="Accent1 2 2" xfId="1242"/>
    <cellStyle name="Accent1 2 2 2" xfId="47158"/>
    <cellStyle name="Accent1 2 3" xfId="1243"/>
    <cellStyle name="Accent1 2 4" xfId="1244"/>
    <cellStyle name="Accent1 2 5" xfId="1245"/>
    <cellStyle name="Accent1 2 6" xfId="1246"/>
    <cellStyle name="Accent1 2 7" xfId="1241"/>
    <cellStyle name="Accent1 2 8" xfId="1073"/>
    <cellStyle name="Accent1 2 9" xfId="32000"/>
    <cellStyle name="Accent1 3" xfId="31893"/>
    <cellStyle name="Accent1 3 2" xfId="47240"/>
    <cellStyle name="Accent1 4" xfId="47213"/>
    <cellStyle name="Accent2" xfId="20" builtinId="33" customBuiltin="1"/>
    <cellStyle name="Accent2 - 20%" xfId="338"/>
    <cellStyle name="Accent2 - 40%" xfId="339"/>
    <cellStyle name="Accent2 - 60%" xfId="340"/>
    <cellStyle name="Accent2 2" xfId="683"/>
    <cellStyle name="Accent2 2 2" xfId="1074"/>
    <cellStyle name="Accent2 2 2 2" xfId="47151"/>
    <cellStyle name="Accent2 2 3" xfId="31999"/>
    <cellStyle name="Accent2 2 4" xfId="876"/>
    <cellStyle name="Accent2 3" xfId="31894"/>
    <cellStyle name="Accent2 3 2" xfId="47186"/>
    <cellStyle name="Accent2 4" xfId="47212"/>
    <cellStyle name="Accent3" xfId="21" builtinId="37" customBuiltin="1"/>
    <cellStyle name="Accent3 - 20%" xfId="341"/>
    <cellStyle name="Accent3 - 40%" xfId="342"/>
    <cellStyle name="Accent3 - 60%" xfId="343"/>
    <cellStyle name="Accent3 2" xfId="684"/>
    <cellStyle name="Accent3 2 2" xfId="1075"/>
    <cellStyle name="Accent3 2 2 2" xfId="47179"/>
    <cellStyle name="Accent3 2 3" xfId="31998"/>
    <cellStyle name="Accent3 2 4" xfId="877"/>
    <cellStyle name="Accent3 3" xfId="31895"/>
    <cellStyle name="Accent3 3 2" xfId="47184"/>
    <cellStyle name="Accent3 4" xfId="47211"/>
    <cellStyle name="Accent4" xfId="22" builtinId="41" customBuiltin="1"/>
    <cellStyle name="Accent4 - 20%" xfId="344"/>
    <cellStyle name="Accent4 - 40%" xfId="345"/>
    <cellStyle name="Accent4 - 60%" xfId="346"/>
    <cellStyle name="Accent4 2" xfId="685"/>
    <cellStyle name="Accent4 2 10" xfId="878"/>
    <cellStyle name="Accent4 2 2" xfId="1248"/>
    <cellStyle name="Accent4 2 2 2" xfId="47150"/>
    <cellStyle name="Accent4 2 3" xfId="1249"/>
    <cellStyle name="Accent4 2 4" xfId="1250"/>
    <cellStyle name="Accent4 2 5" xfId="1251"/>
    <cellStyle name="Accent4 2 6" xfId="1252"/>
    <cellStyle name="Accent4 2 7" xfId="1247"/>
    <cellStyle name="Accent4 2 8" xfId="1076"/>
    <cellStyle name="Accent4 2 9" xfId="31997"/>
    <cellStyle name="Accent4 3" xfId="31896"/>
    <cellStyle name="Accent4 3 2" xfId="47235"/>
    <cellStyle name="Accent4 4" xfId="47210"/>
    <cellStyle name="Accent5" xfId="23" builtinId="45" customBuiltin="1"/>
    <cellStyle name="Accent5 - 20%" xfId="347"/>
    <cellStyle name="Accent5 - 40%" xfId="348"/>
    <cellStyle name="Accent5 - 60%" xfId="349"/>
    <cellStyle name="Accent5 2" xfId="686"/>
    <cellStyle name="Accent5 2 2" xfId="1077"/>
    <cellStyle name="Accent5 2 2 2" xfId="47157"/>
    <cellStyle name="Accent5 2 3" xfId="31996"/>
    <cellStyle name="Accent5 2 4" xfId="879"/>
    <cellStyle name="Accent5 3" xfId="31897"/>
    <cellStyle name="Accent5 3 2" xfId="47234"/>
    <cellStyle name="Accent5 4" xfId="47209"/>
    <cellStyle name="Accent6" xfId="24" builtinId="49" customBuiltin="1"/>
    <cellStyle name="Accent6 - 20%" xfId="350"/>
    <cellStyle name="Accent6 - 40%" xfId="351"/>
    <cellStyle name="Accent6 - 60%" xfId="352"/>
    <cellStyle name="Accent6 2" xfId="687"/>
    <cellStyle name="Accent6 2 2" xfId="1078"/>
    <cellStyle name="Accent6 2 2 2" xfId="47143"/>
    <cellStyle name="Accent6 2 3" xfId="31995"/>
    <cellStyle name="Accent6 2 4" xfId="880"/>
    <cellStyle name="Accent6 3" xfId="31898"/>
    <cellStyle name="Accent6 3 2" xfId="47237"/>
    <cellStyle name="Accent6 4" xfId="47208"/>
    <cellStyle name="Actual Date" xfId="25"/>
    <cellStyle name="Actual Date 2" xfId="26"/>
    <cellStyle name="Actual Date 2 2" xfId="881"/>
    <cellStyle name="Actual Date_2011-12 LIEE Table 1 Updated budget" xfId="27"/>
    <cellStyle name="ariel" xfId="488"/>
    <cellStyle name="Bad" xfId="28" builtinId="27" customBuiltin="1"/>
    <cellStyle name="Bad 2" xfId="688"/>
    <cellStyle name="Bad 2 2" xfId="1079"/>
    <cellStyle name="Bad 2 2 2" xfId="47167"/>
    <cellStyle name="Bad 2 3" xfId="31994"/>
    <cellStyle name="Bad 2 4" xfId="882"/>
    <cellStyle name="Bad 3" xfId="31899"/>
    <cellStyle name="Bad 3 2" xfId="47207"/>
    <cellStyle name="Calculation" xfId="29" builtinId="22" customBuiltin="1"/>
    <cellStyle name="Calculation 2" xfId="689"/>
    <cellStyle name="Calculation 2 10" xfId="883"/>
    <cellStyle name="Calculation 2 2" xfId="1254"/>
    <cellStyle name="Calculation 2 2 2" xfId="47161"/>
    <cellStyle name="Calculation 2 3" xfId="1255"/>
    <cellStyle name="Calculation 2 4" xfId="1256"/>
    <cellStyle name="Calculation 2 5" xfId="1257"/>
    <cellStyle name="Calculation 2 6" xfId="1258"/>
    <cellStyle name="Calculation 2 7" xfId="1253"/>
    <cellStyle name="Calculation 2 8" xfId="1080"/>
    <cellStyle name="Calculation 2 9" xfId="31993"/>
    <cellStyle name="Calculation 3" xfId="31900"/>
    <cellStyle name="Calculation 3 2" xfId="47120"/>
    <cellStyle name="Check Cell" xfId="30" builtinId="23" customBuiltin="1"/>
    <cellStyle name="Check Cell 2" xfId="690"/>
    <cellStyle name="Check Cell 2 2" xfId="1081"/>
    <cellStyle name="Check Cell 2 2 2" xfId="47160"/>
    <cellStyle name="Check Cell 2 3" xfId="31992"/>
    <cellStyle name="Check Cell 2 4" xfId="884"/>
    <cellStyle name="Check Cell 3" xfId="31901"/>
    <cellStyle name="Check Cell 3 2" xfId="47206"/>
    <cellStyle name="Comma" xfId="31" builtinId="3"/>
    <cellStyle name="Comma [0] 2" xfId="32"/>
    <cellStyle name="Comma [0] 2 2" xfId="762"/>
    <cellStyle name="Comma [0] 2 3" xfId="358"/>
    <cellStyle name="Comma 10" xfId="481"/>
    <cellStyle name="Comma 10 2" xfId="1259"/>
    <cellStyle name="Comma 10 3" xfId="885"/>
    <cellStyle name="Comma 11" xfId="797"/>
    <cellStyle name="Comma 11 2" xfId="886"/>
    <cellStyle name="Comma 12" xfId="855"/>
    <cellStyle name="Comma 12 2" xfId="887"/>
    <cellStyle name="Comma 13" xfId="888"/>
    <cellStyle name="Comma 13 2" xfId="889"/>
    <cellStyle name="Comma 14" xfId="890"/>
    <cellStyle name="Comma 15" xfId="891"/>
    <cellStyle name="Comma 16" xfId="892"/>
    <cellStyle name="Comma 17" xfId="893"/>
    <cellStyle name="Comma 18" xfId="894"/>
    <cellStyle name="Comma 19" xfId="895"/>
    <cellStyle name="Comma 2" xfId="33"/>
    <cellStyle name="Comma 2 2" xfId="34"/>
    <cellStyle name="Comma 2 2 2" xfId="333"/>
    <cellStyle name="Comma 2 2 3" xfId="1260"/>
    <cellStyle name="Comma 2 2 3 10" xfId="6747"/>
    <cellStyle name="Comma 2 2 3 10 2" xfId="37075"/>
    <cellStyle name="Comma 2 2 3 10 3" xfId="21851"/>
    <cellStyle name="Comma 2 2 3 11" xfId="32064"/>
    <cellStyle name="Comma 2 2 3 12" xfId="16836"/>
    <cellStyle name="Comma 2 2 3 13" xfId="47258"/>
    <cellStyle name="Comma 2 2 3 2" xfId="1711"/>
    <cellStyle name="Comma 2 2 3 2 10" xfId="32118"/>
    <cellStyle name="Comma 2 2 3 2 11" xfId="16890"/>
    <cellStyle name="Comma 2 2 3 2 2" xfId="1819"/>
    <cellStyle name="Comma 2 2 3 2 2 10" xfId="16994"/>
    <cellStyle name="Comma 2 2 3 2 2 2" xfId="2036"/>
    <cellStyle name="Comma 2 2 3 2 2 2 2" xfId="2457"/>
    <cellStyle name="Comma 2 2 3 2 2 2 2 2" xfId="3296"/>
    <cellStyle name="Comma 2 2 3 2 2 2 2 2 2" xfId="4986"/>
    <cellStyle name="Comma 2 2 3 2 2 2 2 2 2 2" xfId="15059"/>
    <cellStyle name="Comma 2 2 3 2 2 2 2 2 2 2 2" xfId="45381"/>
    <cellStyle name="Comma 2 2 3 2 2 2 2 2 2 2 3" xfId="30157"/>
    <cellStyle name="Comma 2 2 3 2 2 2 2 2 2 3" xfId="10039"/>
    <cellStyle name="Comma 2 2 3 2 2 2 2 2 2 3 2" xfId="40364"/>
    <cellStyle name="Comma 2 2 3 2 2 2 2 2 2 3 3" xfId="25140"/>
    <cellStyle name="Comma 2 2 3 2 2 2 2 2 2 4" xfId="35351"/>
    <cellStyle name="Comma 2 2 3 2 2 2 2 2 2 5" xfId="20127"/>
    <cellStyle name="Comma 2 2 3 2 2 2 2 2 3" xfId="6678"/>
    <cellStyle name="Comma 2 2 3 2 2 2 2 2 3 2" xfId="16730"/>
    <cellStyle name="Comma 2 2 3 2 2 2 2 2 3 2 2" xfId="47052"/>
    <cellStyle name="Comma 2 2 3 2 2 2 2 2 3 2 3" xfId="31828"/>
    <cellStyle name="Comma 2 2 3 2 2 2 2 2 3 3" xfId="11710"/>
    <cellStyle name="Comma 2 2 3 2 2 2 2 2 3 3 2" xfId="42035"/>
    <cellStyle name="Comma 2 2 3 2 2 2 2 2 3 3 3" xfId="26811"/>
    <cellStyle name="Comma 2 2 3 2 2 2 2 2 3 4" xfId="37022"/>
    <cellStyle name="Comma 2 2 3 2 2 2 2 2 3 5" xfId="21798"/>
    <cellStyle name="Comma 2 2 3 2 2 2 2 2 4" xfId="13388"/>
    <cellStyle name="Comma 2 2 3 2 2 2 2 2 4 2" xfId="43710"/>
    <cellStyle name="Comma 2 2 3 2 2 2 2 2 4 3" xfId="28486"/>
    <cellStyle name="Comma 2 2 3 2 2 2 2 2 5" xfId="8367"/>
    <cellStyle name="Comma 2 2 3 2 2 2 2 2 5 2" xfId="38693"/>
    <cellStyle name="Comma 2 2 3 2 2 2 2 2 5 3" xfId="23469"/>
    <cellStyle name="Comma 2 2 3 2 2 2 2 2 6" xfId="33681"/>
    <cellStyle name="Comma 2 2 3 2 2 2 2 2 7" xfId="18456"/>
    <cellStyle name="Comma 2 2 3 2 2 2 2 3" xfId="4149"/>
    <cellStyle name="Comma 2 2 3 2 2 2 2 3 2" xfId="14223"/>
    <cellStyle name="Comma 2 2 3 2 2 2 2 3 2 2" xfId="44545"/>
    <cellStyle name="Comma 2 2 3 2 2 2 2 3 2 3" xfId="29321"/>
    <cellStyle name="Comma 2 2 3 2 2 2 2 3 3" xfId="9203"/>
    <cellStyle name="Comma 2 2 3 2 2 2 2 3 3 2" xfId="39528"/>
    <cellStyle name="Comma 2 2 3 2 2 2 2 3 3 3" xfId="24304"/>
    <cellStyle name="Comma 2 2 3 2 2 2 2 3 4" xfId="34515"/>
    <cellStyle name="Comma 2 2 3 2 2 2 2 3 5" xfId="19291"/>
    <cellStyle name="Comma 2 2 3 2 2 2 2 4" xfId="5842"/>
    <cellStyle name="Comma 2 2 3 2 2 2 2 4 2" xfId="15894"/>
    <cellStyle name="Comma 2 2 3 2 2 2 2 4 2 2" xfId="46216"/>
    <cellStyle name="Comma 2 2 3 2 2 2 2 4 2 3" xfId="30992"/>
    <cellStyle name="Comma 2 2 3 2 2 2 2 4 3" xfId="10874"/>
    <cellStyle name="Comma 2 2 3 2 2 2 2 4 3 2" xfId="41199"/>
    <cellStyle name="Comma 2 2 3 2 2 2 2 4 3 3" xfId="25975"/>
    <cellStyle name="Comma 2 2 3 2 2 2 2 4 4" xfId="36186"/>
    <cellStyle name="Comma 2 2 3 2 2 2 2 4 5" xfId="20962"/>
    <cellStyle name="Comma 2 2 3 2 2 2 2 5" xfId="12552"/>
    <cellStyle name="Comma 2 2 3 2 2 2 2 5 2" xfId="42874"/>
    <cellStyle name="Comma 2 2 3 2 2 2 2 5 3" xfId="27650"/>
    <cellStyle name="Comma 2 2 3 2 2 2 2 6" xfId="7531"/>
    <cellStyle name="Comma 2 2 3 2 2 2 2 6 2" xfId="37857"/>
    <cellStyle name="Comma 2 2 3 2 2 2 2 6 3" xfId="22633"/>
    <cellStyle name="Comma 2 2 3 2 2 2 2 7" xfId="32845"/>
    <cellStyle name="Comma 2 2 3 2 2 2 2 8" xfId="17620"/>
    <cellStyle name="Comma 2 2 3 2 2 2 3" xfId="2878"/>
    <cellStyle name="Comma 2 2 3 2 2 2 3 2" xfId="4568"/>
    <cellStyle name="Comma 2 2 3 2 2 2 3 2 2" xfId="14641"/>
    <cellStyle name="Comma 2 2 3 2 2 2 3 2 2 2" xfId="44963"/>
    <cellStyle name="Comma 2 2 3 2 2 2 3 2 2 3" xfId="29739"/>
    <cellStyle name="Comma 2 2 3 2 2 2 3 2 3" xfId="9621"/>
    <cellStyle name="Comma 2 2 3 2 2 2 3 2 3 2" xfId="39946"/>
    <cellStyle name="Comma 2 2 3 2 2 2 3 2 3 3" xfId="24722"/>
    <cellStyle name="Comma 2 2 3 2 2 2 3 2 4" xfId="34933"/>
    <cellStyle name="Comma 2 2 3 2 2 2 3 2 5" xfId="19709"/>
    <cellStyle name="Comma 2 2 3 2 2 2 3 3" xfId="6260"/>
    <cellStyle name="Comma 2 2 3 2 2 2 3 3 2" xfId="16312"/>
    <cellStyle name="Comma 2 2 3 2 2 2 3 3 2 2" xfId="46634"/>
    <cellStyle name="Comma 2 2 3 2 2 2 3 3 2 3" xfId="31410"/>
    <cellStyle name="Comma 2 2 3 2 2 2 3 3 3" xfId="11292"/>
    <cellStyle name="Comma 2 2 3 2 2 2 3 3 3 2" xfId="41617"/>
    <cellStyle name="Comma 2 2 3 2 2 2 3 3 3 3" xfId="26393"/>
    <cellStyle name="Comma 2 2 3 2 2 2 3 3 4" xfId="36604"/>
    <cellStyle name="Comma 2 2 3 2 2 2 3 3 5" xfId="21380"/>
    <cellStyle name="Comma 2 2 3 2 2 2 3 4" xfId="12970"/>
    <cellStyle name="Comma 2 2 3 2 2 2 3 4 2" xfId="43292"/>
    <cellStyle name="Comma 2 2 3 2 2 2 3 4 3" xfId="28068"/>
    <cellStyle name="Comma 2 2 3 2 2 2 3 5" xfId="7949"/>
    <cellStyle name="Comma 2 2 3 2 2 2 3 5 2" xfId="38275"/>
    <cellStyle name="Comma 2 2 3 2 2 2 3 5 3" xfId="23051"/>
    <cellStyle name="Comma 2 2 3 2 2 2 3 6" xfId="33263"/>
    <cellStyle name="Comma 2 2 3 2 2 2 3 7" xfId="18038"/>
    <cellStyle name="Comma 2 2 3 2 2 2 4" xfId="3731"/>
    <cellStyle name="Comma 2 2 3 2 2 2 4 2" xfId="13805"/>
    <cellStyle name="Comma 2 2 3 2 2 2 4 2 2" xfId="44127"/>
    <cellStyle name="Comma 2 2 3 2 2 2 4 2 3" xfId="28903"/>
    <cellStyle name="Comma 2 2 3 2 2 2 4 3" xfId="8785"/>
    <cellStyle name="Comma 2 2 3 2 2 2 4 3 2" xfId="39110"/>
    <cellStyle name="Comma 2 2 3 2 2 2 4 3 3" xfId="23886"/>
    <cellStyle name="Comma 2 2 3 2 2 2 4 4" xfId="34097"/>
    <cellStyle name="Comma 2 2 3 2 2 2 4 5" xfId="18873"/>
    <cellStyle name="Comma 2 2 3 2 2 2 5" xfId="5424"/>
    <cellStyle name="Comma 2 2 3 2 2 2 5 2" xfId="15476"/>
    <cellStyle name="Comma 2 2 3 2 2 2 5 2 2" xfId="45798"/>
    <cellStyle name="Comma 2 2 3 2 2 2 5 2 3" xfId="30574"/>
    <cellStyle name="Comma 2 2 3 2 2 2 5 3" xfId="10456"/>
    <cellStyle name="Comma 2 2 3 2 2 2 5 3 2" xfId="40781"/>
    <cellStyle name="Comma 2 2 3 2 2 2 5 3 3" xfId="25557"/>
    <cellStyle name="Comma 2 2 3 2 2 2 5 4" xfId="35768"/>
    <cellStyle name="Comma 2 2 3 2 2 2 5 5" xfId="20544"/>
    <cellStyle name="Comma 2 2 3 2 2 2 6" xfId="12134"/>
    <cellStyle name="Comma 2 2 3 2 2 2 6 2" xfId="42456"/>
    <cellStyle name="Comma 2 2 3 2 2 2 6 3" xfId="27232"/>
    <cellStyle name="Comma 2 2 3 2 2 2 7" xfId="7113"/>
    <cellStyle name="Comma 2 2 3 2 2 2 7 2" xfId="37439"/>
    <cellStyle name="Comma 2 2 3 2 2 2 7 3" xfId="22215"/>
    <cellStyle name="Comma 2 2 3 2 2 2 8" xfId="32427"/>
    <cellStyle name="Comma 2 2 3 2 2 2 9" xfId="17202"/>
    <cellStyle name="Comma 2 2 3 2 2 3" xfId="2249"/>
    <cellStyle name="Comma 2 2 3 2 2 3 2" xfId="3088"/>
    <cellStyle name="Comma 2 2 3 2 2 3 2 2" xfId="4778"/>
    <cellStyle name="Comma 2 2 3 2 2 3 2 2 2" xfId="14851"/>
    <cellStyle name="Comma 2 2 3 2 2 3 2 2 2 2" xfId="45173"/>
    <cellStyle name="Comma 2 2 3 2 2 3 2 2 2 3" xfId="29949"/>
    <cellStyle name="Comma 2 2 3 2 2 3 2 2 3" xfId="9831"/>
    <cellStyle name="Comma 2 2 3 2 2 3 2 2 3 2" xfId="40156"/>
    <cellStyle name="Comma 2 2 3 2 2 3 2 2 3 3" xfId="24932"/>
    <cellStyle name="Comma 2 2 3 2 2 3 2 2 4" xfId="35143"/>
    <cellStyle name="Comma 2 2 3 2 2 3 2 2 5" xfId="19919"/>
    <cellStyle name="Comma 2 2 3 2 2 3 2 3" xfId="6470"/>
    <cellStyle name="Comma 2 2 3 2 2 3 2 3 2" xfId="16522"/>
    <cellStyle name="Comma 2 2 3 2 2 3 2 3 2 2" xfId="46844"/>
    <cellStyle name="Comma 2 2 3 2 2 3 2 3 2 3" xfId="31620"/>
    <cellStyle name="Comma 2 2 3 2 2 3 2 3 3" xfId="11502"/>
    <cellStyle name="Comma 2 2 3 2 2 3 2 3 3 2" xfId="41827"/>
    <cellStyle name="Comma 2 2 3 2 2 3 2 3 3 3" xfId="26603"/>
    <cellStyle name="Comma 2 2 3 2 2 3 2 3 4" xfId="36814"/>
    <cellStyle name="Comma 2 2 3 2 2 3 2 3 5" xfId="21590"/>
    <cellStyle name="Comma 2 2 3 2 2 3 2 4" xfId="13180"/>
    <cellStyle name="Comma 2 2 3 2 2 3 2 4 2" xfId="43502"/>
    <cellStyle name="Comma 2 2 3 2 2 3 2 4 3" xfId="28278"/>
    <cellStyle name="Comma 2 2 3 2 2 3 2 5" xfId="8159"/>
    <cellStyle name="Comma 2 2 3 2 2 3 2 5 2" xfId="38485"/>
    <cellStyle name="Comma 2 2 3 2 2 3 2 5 3" xfId="23261"/>
    <cellStyle name="Comma 2 2 3 2 2 3 2 6" xfId="33473"/>
    <cellStyle name="Comma 2 2 3 2 2 3 2 7" xfId="18248"/>
    <cellStyle name="Comma 2 2 3 2 2 3 3" xfId="3941"/>
    <cellStyle name="Comma 2 2 3 2 2 3 3 2" xfId="14015"/>
    <cellStyle name="Comma 2 2 3 2 2 3 3 2 2" xfId="44337"/>
    <cellStyle name="Comma 2 2 3 2 2 3 3 2 3" xfId="29113"/>
    <cellStyle name="Comma 2 2 3 2 2 3 3 3" xfId="8995"/>
    <cellStyle name="Comma 2 2 3 2 2 3 3 3 2" xfId="39320"/>
    <cellStyle name="Comma 2 2 3 2 2 3 3 3 3" xfId="24096"/>
    <cellStyle name="Comma 2 2 3 2 2 3 3 4" xfId="34307"/>
    <cellStyle name="Comma 2 2 3 2 2 3 3 5" xfId="19083"/>
    <cellStyle name="Comma 2 2 3 2 2 3 4" xfId="5634"/>
    <cellStyle name="Comma 2 2 3 2 2 3 4 2" xfId="15686"/>
    <cellStyle name="Comma 2 2 3 2 2 3 4 2 2" xfId="46008"/>
    <cellStyle name="Comma 2 2 3 2 2 3 4 2 3" xfId="30784"/>
    <cellStyle name="Comma 2 2 3 2 2 3 4 3" xfId="10666"/>
    <cellStyle name="Comma 2 2 3 2 2 3 4 3 2" xfId="40991"/>
    <cellStyle name="Comma 2 2 3 2 2 3 4 3 3" xfId="25767"/>
    <cellStyle name="Comma 2 2 3 2 2 3 4 4" xfId="35978"/>
    <cellStyle name="Comma 2 2 3 2 2 3 4 5" xfId="20754"/>
    <cellStyle name="Comma 2 2 3 2 2 3 5" xfId="12344"/>
    <cellStyle name="Comma 2 2 3 2 2 3 5 2" xfId="42666"/>
    <cellStyle name="Comma 2 2 3 2 2 3 5 3" xfId="27442"/>
    <cellStyle name="Comma 2 2 3 2 2 3 6" xfId="7323"/>
    <cellStyle name="Comma 2 2 3 2 2 3 6 2" xfId="37649"/>
    <cellStyle name="Comma 2 2 3 2 2 3 6 3" xfId="22425"/>
    <cellStyle name="Comma 2 2 3 2 2 3 7" xfId="32637"/>
    <cellStyle name="Comma 2 2 3 2 2 3 8" xfId="17412"/>
    <cellStyle name="Comma 2 2 3 2 2 4" xfId="2670"/>
    <cellStyle name="Comma 2 2 3 2 2 4 2" xfId="4360"/>
    <cellStyle name="Comma 2 2 3 2 2 4 2 2" xfId="14433"/>
    <cellStyle name="Comma 2 2 3 2 2 4 2 2 2" xfId="44755"/>
    <cellStyle name="Comma 2 2 3 2 2 4 2 2 3" xfId="29531"/>
    <cellStyle name="Comma 2 2 3 2 2 4 2 3" xfId="9413"/>
    <cellStyle name="Comma 2 2 3 2 2 4 2 3 2" xfId="39738"/>
    <cellStyle name="Comma 2 2 3 2 2 4 2 3 3" xfId="24514"/>
    <cellStyle name="Comma 2 2 3 2 2 4 2 4" xfId="34725"/>
    <cellStyle name="Comma 2 2 3 2 2 4 2 5" xfId="19501"/>
    <cellStyle name="Comma 2 2 3 2 2 4 3" xfId="6052"/>
    <cellStyle name="Comma 2 2 3 2 2 4 3 2" xfId="16104"/>
    <cellStyle name="Comma 2 2 3 2 2 4 3 2 2" xfId="46426"/>
    <cellStyle name="Comma 2 2 3 2 2 4 3 2 3" xfId="31202"/>
    <cellStyle name="Comma 2 2 3 2 2 4 3 3" xfId="11084"/>
    <cellStyle name="Comma 2 2 3 2 2 4 3 3 2" xfId="41409"/>
    <cellStyle name="Comma 2 2 3 2 2 4 3 3 3" xfId="26185"/>
    <cellStyle name="Comma 2 2 3 2 2 4 3 4" xfId="36396"/>
    <cellStyle name="Comma 2 2 3 2 2 4 3 5" xfId="21172"/>
    <cellStyle name="Comma 2 2 3 2 2 4 4" xfId="12762"/>
    <cellStyle name="Comma 2 2 3 2 2 4 4 2" xfId="43084"/>
    <cellStyle name="Comma 2 2 3 2 2 4 4 3" xfId="27860"/>
    <cellStyle name="Comma 2 2 3 2 2 4 5" xfId="7741"/>
    <cellStyle name="Comma 2 2 3 2 2 4 5 2" xfId="38067"/>
    <cellStyle name="Comma 2 2 3 2 2 4 5 3" xfId="22843"/>
    <cellStyle name="Comma 2 2 3 2 2 4 6" xfId="33055"/>
    <cellStyle name="Comma 2 2 3 2 2 4 7" xfId="17830"/>
    <cellStyle name="Comma 2 2 3 2 2 5" xfId="3523"/>
    <cellStyle name="Comma 2 2 3 2 2 5 2" xfId="13597"/>
    <cellStyle name="Comma 2 2 3 2 2 5 2 2" xfId="43919"/>
    <cellStyle name="Comma 2 2 3 2 2 5 2 3" xfId="28695"/>
    <cellStyle name="Comma 2 2 3 2 2 5 3" xfId="8577"/>
    <cellStyle name="Comma 2 2 3 2 2 5 3 2" xfId="38902"/>
    <cellStyle name="Comma 2 2 3 2 2 5 3 3" xfId="23678"/>
    <cellStyle name="Comma 2 2 3 2 2 5 4" xfId="33889"/>
    <cellStyle name="Comma 2 2 3 2 2 5 5" xfId="18665"/>
    <cellStyle name="Comma 2 2 3 2 2 6" xfId="5216"/>
    <cellStyle name="Comma 2 2 3 2 2 6 2" xfId="15268"/>
    <cellStyle name="Comma 2 2 3 2 2 6 2 2" xfId="45590"/>
    <cellStyle name="Comma 2 2 3 2 2 6 2 3" xfId="30366"/>
    <cellStyle name="Comma 2 2 3 2 2 6 3" xfId="10248"/>
    <cellStyle name="Comma 2 2 3 2 2 6 3 2" xfId="40573"/>
    <cellStyle name="Comma 2 2 3 2 2 6 3 3" xfId="25349"/>
    <cellStyle name="Comma 2 2 3 2 2 6 4" xfId="35560"/>
    <cellStyle name="Comma 2 2 3 2 2 6 5" xfId="20336"/>
    <cellStyle name="Comma 2 2 3 2 2 7" xfId="11926"/>
    <cellStyle name="Comma 2 2 3 2 2 7 2" xfId="42248"/>
    <cellStyle name="Comma 2 2 3 2 2 7 3" xfId="27024"/>
    <cellStyle name="Comma 2 2 3 2 2 8" xfId="6905"/>
    <cellStyle name="Comma 2 2 3 2 2 8 2" xfId="37231"/>
    <cellStyle name="Comma 2 2 3 2 2 8 3" xfId="22007"/>
    <cellStyle name="Comma 2 2 3 2 2 9" xfId="32219"/>
    <cellStyle name="Comma 2 2 3 2 3" xfId="1932"/>
    <cellStyle name="Comma 2 2 3 2 3 2" xfId="2353"/>
    <cellStyle name="Comma 2 2 3 2 3 2 2" xfId="3192"/>
    <cellStyle name="Comma 2 2 3 2 3 2 2 2" xfId="4882"/>
    <cellStyle name="Comma 2 2 3 2 3 2 2 2 2" xfId="14955"/>
    <cellStyle name="Comma 2 2 3 2 3 2 2 2 2 2" xfId="45277"/>
    <cellStyle name="Comma 2 2 3 2 3 2 2 2 2 3" xfId="30053"/>
    <cellStyle name="Comma 2 2 3 2 3 2 2 2 3" xfId="9935"/>
    <cellStyle name="Comma 2 2 3 2 3 2 2 2 3 2" xfId="40260"/>
    <cellStyle name="Comma 2 2 3 2 3 2 2 2 3 3" xfId="25036"/>
    <cellStyle name="Comma 2 2 3 2 3 2 2 2 4" xfId="35247"/>
    <cellStyle name="Comma 2 2 3 2 3 2 2 2 5" xfId="20023"/>
    <cellStyle name="Comma 2 2 3 2 3 2 2 3" xfId="6574"/>
    <cellStyle name="Comma 2 2 3 2 3 2 2 3 2" xfId="16626"/>
    <cellStyle name="Comma 2 2 3 2 3 2 2 3 2 2" xfId="46948"/>
    <cellStyle name="Comma 2 2 3 2 3 2 2 3 2 3" xfId="31724"/>
    <cellStyle name="Comma 2 2 3 2 3 2 2 3 3" xfId="11606"/>
    <cellStyle name="Comma 2 2 3 2 3 2 2 3 3 2" xfId="41931"/>
    <cellStyle name="Comma 2 2 3 2 3 2 2 3 3 3" xfId="26707"/>
    <cellStyle name="Comma 2 2 3 2 3 2 2 3 4" xfId="36918"/>
    <cellStyle name="Comma 2 2 3 2 3 2 2 3 5" xfId="21694"/>
    <cellStyle name="Comma 2 2 3 2 3 2 2 4" xfId="13284"/>
    <cellStyle name="Comma 2 2 3 2 3 2 2 4 2" xfId="43606"/>
    <cellStyle name="Comma 2 2 3 2 3 2 2 4 3" xfId="28382"/>
    <cellStyle name="Comma 2 2 3 2 3 2 2 5" xfId="8263"/>
    <cellStyle name="Comma 2 2 3 2 3 2 2 5 2" xfId="38589"/>
    <cellStyle name="Comma 2 2 3 2 3 2 2 5 3" xfId="23365"/>
    <cellStyle name="Comma 2 2 3 2 3 2 2 6" xfId="33577"/>
    <cellStyle name="Comma 2 2 3 2 3 2 2 7" xfId="18352"/>
    <cellStyle name="Comma 2 2 3 2 3 2 3" xfId="4045"/>
    <cellStyle name="Comma 2 2 3 2 3 2 3 2" xfId="14119"/>
    <cellStyle name="Comma 2 2 3 2 3 2 3 2 2" xfId="44441"/>
    <cellStyle name="Comma 2 2 3 2 3 2 3 2 3" xfId="29217"/>
    <cellStyle name="Comma 2 2 3 2 3 2 3 3" xfId="9099"/>
    <cellStyle name="Comma 2 2 3 2 3 2 3 3 2" xfId="39424"/>
    <cellStyle name="Comma 2 2 3 2 3 2 3 3 3" xfId="24200"/>
    <cellStyle name="Comma 2 2 3 2 3 2 3 4" xfId="34411"/>
    <cellStyle name="Comma 2 2 3 2 3 2 3 5" xfId="19187"/>
    <cellStyle name="Comma 2 2 3 2 3 2 4" xfId="5738"/>
    <cellStyle name="Comma 2 2 3 2 3 2 4 2" xfId="15790"/>
    <cellStyle name="Comma 2 2 3 2 3 2 4 2 2" xfId="46112"/>
    <cellStyle name="Comma 2 2 3 2 3 2 4 2 3" xfId="30888"/>
    <cellStyle name="Comma 2 2 3 2 3 2 4 3" xfId="10770"/>
    <cellStyle name="Comma 2 2 3 2 3 2 4 3 2" xfId="41095"/>
    <cellStyle name="Comma 2 2 3 2 3 2 4 3 3" xfId="25871"/>
    <cellStyle name="Comma 2 2 3 2 3 2 4 4" xfId="36082"/>
    <cellStyle name="Comma 2 2 3 2 3 2 4 5" xfId="20858"/>
    <cellStyle name="Comma 2 2 3 2 3 2 5" xfId="12448"/>
    <cellStyle name="Comma 2 2 3 2 3 2 5 2" xfId="42770"/>
    <cellStyle name="Comma 2 2 3 2 3 2 5 3" xfId="27546"/>
    <cellStyle name="Comma 2 2 3 2 3 2 6" xfId="7427"/>
    <cellStyle name="Comma 2 2 3 2 3 2 6 2" xfId="37753"/>
    <cellStyle name="Comma 2 2 3 2 3 2 6 3" xfId="22529"/>
    <cellStyle name="Comma 2 2 3 2 3 2 7" xfId="32741"/>
    <cellStyle name="Comma 2 2 3 2 3 2 8" xfId="17516"/>
    <cellStyle name="Comma 2 2 3 2 3 3" xfId="2774"/>
    <cellStyle name="Comma 2 2 3 2 3 3 2" xfId="4464"/>
    <cellStyle name="Comma 2 2 3 2 3 3 2 2" xfId="14537"/>
    <cellStyle name="Comma 2 2 3 2 3 3 2 2 2" xfId="44859"/>
    <cellStyle name="Comma 2 2 3 2 3 3 2 2 3" xfId="29635"/>
    <cellStyle name="Comma 2 2 3 2 3 3 2 3" xfId="9517"/>
    <cellStyle name="Comma 2 2 3 2 3 3 2 3 2" xfId="39842"/>
    <cellStyle name="Comma 2 2 3 2 3 3 2 3 3" xfId="24618"/>
    <cellStyle name="Comma 2 2 3 2 3 3 2 4" xfId="34829"/>
    <cellStyle name="Comma 2 2 3 2 3 3 2 5" xfId="19605"/>
    <cellStyle name="Comma 2 2 3 2 3 3 3" xfId="6156"/>
    <cellStyle name="Comma 2 2 3 2 3 3 3 2" xfId="16208"/>
    <cellStyle name="Comma 2 2 3 2 3 3 3 2 2" xfId="46530"/>
    <cellStyle name="Comma 2 2 3 2 3 3 3 2 3" xfId="31306"/>
    <cellStyle name="Comma 2 2 3 2 3 3 3 3" xfId="11188"/>
    <cellStyle name="Comma 2 2 3 2 3 3 3 3 2" xfId="41513"/>
    <cellStyle name="Comma 2 2 3 2 3 3 3 3 3" xfId="26289"/>
    <cellStyle name="Comma 2 2 3 2 3 3 3 4" xfId="36500"/>
    <cellStyle name="Comma 2 2 3 2 3 3 3 5" xfId="21276"/>
    <cellStyle name="Comma 2 2 3 2 3 3 4" xfId="12866"/>
    <cellStyle name="Comma 2 2 3 2 3 3 4 2" xfId="43188"/>
    <cellStyle name="Comma 2 2 3 2 3 3 4 3" xfId="27964"/>
    <cellStyle name="Comma 2 2 3 2 3 3 5" xfId="7845"/>
    <cellStyle name="Comma 2 2 3 2 3 3 5 2" xfId="38171"/>
    <cellStyle name="Comma 2 2 3 2 3 3 5 3" xfId="22947"/>
    <cellStyle name="Comma 2 2 3 2 3 3 6" xfId="33159"/>
    <cellStyle name="Comma 2 2 3 2 3 3 7" xfId="17934"/>
    <cellStyle name="Comma 2 2 3 2 3 4" xfId="3627"/>
    <cellStyle name="Comma 2 2 3 2 3 4 2" xfId="13701"/>
    <cellStyle name="Comma 2 2 3 2 3 4 2 2" xfId="44023"/>
    <cellStyle name="Comma 2 2 3 2 3 4 2 3" xfId="28799"/>
    <cellStyle name="Comma 2 2 3 2 3 4 3" xfId="8681"/>
    <cellStyle name="Comma 2 2 3 2 3 4 3 2" xfId="39006"/>
    <cellStyle name="Comma 2 2 3 2 3 4 3 3" xfId="23782"/>
    <cellStyle name="Comma 2 2 3 2 3 4 4" xfId="33993"/>
    <cellStyle name="Comma 2 2 3 2 3 4 5" xfId="18769"/>
    <cellStyle name="Comma 2 2 3 2 3 5" xfId="5320"/>
    <cellStyle name="Comma 2 2 3 2 3 5 2" xfId="15372"/>
    <cellStyle name="Comma 2 2 3 2 3 5 2 2" xfId="45694"/>
    <cellStyle name="Comma 2 2 3 2 3 5 2 3" xfId="30470"/>
    <cellStyle name="Comma 2 2 3 2 3 5 3" xfId="10352"/>
    <cellStyle name="Comma 2 2 3 2 3 5 3 2" xfId="40677"/>
    <cellStyle name="Comma 2 2 3 2 3 5 3 3" xfId="25453"/>
    <cellStyle name="Comma 2 2 3 2 3 5 4" xfId="35664"/>
    <cellStyle name="Comma 2 2 3 2 3 5 5" xfId="20440"/>
    <cellStyle name="Comma 2 2 3 2 3 6" xfId="12030"/>
    <cellStyle name="Comma 2 2 3 2 3 6 2" xfId="42352"/>
    <cellStyle name="Comma 2 2 3 2 3 6 3" xfId="27128"/>
    <cellStyle name="Comma 2 2 3 2 3 7" xfId="7009"/>
    <cellStyle name="Comma 2 2 3 2 3 7 2" xfId="37335"/>
    <cellStyle name="Comma 2 2 3 2 3 7 3" xfId="22111"/>
    <cellStyle name="Comma 2 2 3 2 3 8" xfId="32323"/>
    <cellStyle name="Comma 2 2 3 2 3 9" xfId="17098"/>
    <cellStyle name="Comma 2 2 3 2 4" xfId="2145"/>
    <cellStyle name="Comma 2 2 3 2 4 2" xfId="2984"/>
    <cellStyle name="Comma 2 2 3 2 4 2 2" xfId="4674"/>
    <cellStyle name="Comma 2 2 3 2 4 2 2 2" xfId="14747"/>
    <cellStyle name="Comma 2 2 3 2 4 2 2 2 2" xfId="45069"/>
    <cellStyle name="Comma 2 2 3 2 4 2 2 2 3" xfId="29845"/>
    <cellStyle name="Comma 2 2 3 2 4 2 2 3" xfId="9727"/>
    <cellStyle name="Comma 2 2 3 2 4 2 2 3 2" xfId="40052"/>
    <cellStyle name="Comma 2 2 3 2 4 2 2 3 3" xfId="24828"/>
    <cellStyle name="Comma 2 2 3 2 4 2 2 4" xfId="35039"/>
    <cellStyle name="Comma 2 2 3 2 4 2 2 5" xfId="19815"/>
    <cellStyle name="Comma 2 2 3 2 4 2 3" xfId="6366"/>
    <cellStyle name="Comma 2 2 3 2 4 2 3 2" xfId="16418"/>
    <cellStyle name="Comma 2 2 3 2 4 2 3 2 2" xfId="46740"/>
    <cellStyle name="Comma 2 2 3 2 4 2 3 2 3" xfId="31516"/>
    <cellStyle name="Comma 2 2 3 2 4 2 3 3" xfId="11398"/>
    <cellStyle name="Comma 2 2 3 2 4 2 3 3 2" xfId="41723"/>
    <cellStyle name="Comma 2 2 3 2 4 2 3 3 3" xfId="26499"/>
    <cellStyle name="Comma 2 2 3 2 4 2 3 4" xfId="36710"/>
    <cellStyle name="Comma 2 2 3 2 4 2 3 5" xfId="21486"/>
    <cellStyle name="Comma 2 2 3 2 4 2 4" xfId="13076"/>
    <cellStyle name="Comma 2 2 3 2 4 2 4 2" xfId="43398"/>
    <cellStyle name="Comma 2 2 3 2 4 2 4 3" xfId="28174"/>
    <cellStyle name="Comma 2 2 3 2 4 2 5" xfId="8055"/>
    <cellStyle name="Comma 2 2 3 2 4 2 5 2" xfId="38381"/>
    <cellStyle name="Comma 2 2 3 2 4 2 5 3" xfId="23157"/>
    <cellStyle name="Comma 2 2 3 2 4 2 6" xfId="33369"/>
    <cellStyle name="Comma 2 2 3 2 4 2 7" xfId="18144"/>
    <cellStyle name="Comma 2 2 3 2 4 3" xfId="3837"/>
    <cellStyle name="Comma 2 2 3 2 4 3 2" xfId="13911"/>
    <cellStyle name="Comma 2 2 3 2 4 3 2 2" xfId="44233"/>
    <cellStyle name="Comma 2 2 3 2 4 3 2 3" xfId="29009"/>
    <cellStyle name="Comma 2 2 3 2 4 3 3" xfId="8891"/>
    <cellStyle name="Comma 2 2 3 2 4 3 3 2" xfId="39216"/>
    <cellStyle name="Comma 2 2 3 2 4 3 3 3" xfId="23992"/>
    <cellStyle name="Comma 2 2 3 2 4 3 4" xfId="34203"/>
    <cellStyle name="Comma 2 2 3 2 4 3 5" xfId="18979"/>
    <cellStyle name="Comma 2 2 3 2 4 4" xfId="5530"/>
    <cellStyle name="Comma 2 2 3 2 4 4 2" xfId="15582"/>
    <cellStyle name="Comma 2 2 3 2 4 4 2 2" xfId="45904"/>
    <cellStyle name="Comma 2 2 3 2 4 4 2 3" xfId="30680"/>
    <cellStyle name="Comma 2 2 3 2 4 4 3" xfId="10562"/>
    <cellStyle name="Comma 2 2 3 2 4 4 3 2" xfId="40887"/>
    <cellStyle name="Comma 2 2 3 2 4 4 3 3" xfId="25663"/>
    <cellStyle name="Comma 2 2 3 2 4 4 4" xfId="35874"/>
    <cellStyle name="Comma 2 2 3 2 4 4 5" xfId="20650"/>
    <cellStyle name="Comma 2 2 3 2 4 5" xfId="12240"/>
    <cellStyle name="Comma 2 2 3 2 4 5 2" xfId="42562"/>
    <cellStyle name="Comma 2 2 3 2 4 5 3" xfId="27338"/>
    <cellStyle name="Comma 2 2 3 2 4 6" xfId="7219"/>
    <cellStyle name="Comma 2 2 3 2 4 6 2" xfId="37545"/>
    <cellStyle name="Comma 2 2 3 2 4 6 3" xfId="22321"/>
    <cellStyle name="Comma 2 2 3 2 4 7" xfId="32533"/>
    <cellStyle name="Comma 2 2 3 2 4 8" xfId="17308"/>
    <cellStyle name="Comma 2 2 3 2 5" xfId="2566"/>
    <cellStyle name="Comma 2 2 3 2 5 2" xfId="4256"/>
    <cellStyle name="Comma 2 2 3 2 5 2 2" xfId="14329"/>
    <cellStyle name="Comma 2 2 3 2 5 2 2 2" xfId="44651"/>
    <cellStyle name="Comma 2 2 3 2 5 2 2 3" xfId="29427"/>
    <cellStyle name="Comma 2 2 3 2 5 2 3" xfId="9309"/>
    <cellStyle name="Comma 2 2 3 2 5 2 3 2" xfId="39634"/>
    <cellStyle name="Comma 2 2 3 2 5 2 3 3" xfId="24410"/>
    <cellStyle name="Comma 2 2 3 2 5 2 4" xfId="34621"/>
    <cellStyle name="Comma 2 2 3 2 5 2 5" xfId="19397"/>
    <cellStyle name="Comma 2 2 3 2 5 3" xfId="5948"/>
    <cellStyle name="Comma 2 2 3 2 5 3 2" xfId="16000"/>
    <cellStyle name="Comma 2 2 3 2 5 3 2 2" xfId="46322"/>
    <cellStyle name="Comma 2 2 3 2 5 3 2 3" xfId="31098"/>
    <cellStyle name="Comma 2 2 3 2 5 3 3" xfId="10980"/>
    <cellStyle name="Comma 2 2 3 2 5 3 3 2" xfId="41305"/>
    <cellStyle name="Comma 2 2 3 2 5 3 3 3" xfId="26081"/>
    <cellStyle name="Comma 2 2 3 2 5 3 4" xfId="36292"/>
    <cellStyle name="Comma 2 2 3 2 5 3 5" xfId="21068"/>
    <cellStyle name="Comma 2 2 3 2 5 4" xfId="12658"/>
    <cellStyle name="Comma 2 2 3 2 5 4 2" xfId="42980"/>
    <cellStyle name="Comma 2 2 3 2 5 4 3" xfId="27756"/>
    <cellStyle name="Comma 2 2 3 2 5 5" xfId="7637"/>
    <cellStyle name="Comma 2 2 3 2 5 5 2" xfId="37963"/>
    <cellStyle name="Comma 2 2 3 2 5 5 3" xfId="22739"/>
    <cellStyle name="Comma 2 2 3 2 5 6" xfId="32951"/>
    <cellStyle name="Comma 2 2 3 2 5 7" xfId="17726"/>
    <cellStyle name="Comma 2 2 3 2 6" xfId="3419"/>
    <cellStyle name="Comma 2 2 3 2 6 2" xfId="13493"/>
    <cellStyle name="Comma 2 2 3 2 6 2 2" xfId="43815"/>
    <cellStyle name="Comma 2 2 3 2 6 2 3" xfId="28591"/>
    <cellStyle name="Comma 2 2 3 2 6 3" xfId="8473"/>
    <cellStyle name="Comma 2 2 3 2 6 3 2" xfId="38798"/>
    <cellStyle name="Comma 2 2 3 2 6 3 3" xfId="23574"/>
    <cellStyle name="Comma 2 2 3 2 6 4" xfId="33785"/>
    <cellStyle name="Comma 2 2 3 2 6 5" xfId="18561"/>
    <cellStyle name="Comma 2 2 3 2 7" xfId="5112"/>
    <cellStyle name="Comma 2 2 3 2 7 2" xfId="15164"/>
    <cellStyle name="Comma 2 2 3 2 7 2 2" xfId="45486"/>
    <cellStyle name="Comma 2 2 3 2 7 2 3" xfId="30262"/>
    <cellStyle name="Comma 2 2 3 2 7 3" xfId="10144"/>
    <cellStyle name="Comma 2 2 3 2 7 3 2" xfId="40469"/>
    <cellStyle name="Comma 2 2 3 2 7 3 3" xfId="25245"/>
    <cellStyle name="Comma 2 2 3 2 7 4" xfId="35456"/>
    <cellStyle name="Comma 2 2 3 2 7 5" xfId="20232"/>
    <cellStyle name="Comma 2 2 3 2 8" xfId="11822"/>
    <cellStyle name="Comma 2 2 3 2 8 2" xfId="42144"/>
    <cellStyle name="Comma 2 2 3 2 8 3" xfId="26920"/>
    <cellStyle name="Comma 2 2 3 2 9" xfId="6801"/>
    <cellStyle name="Comma 2 2 3 2 9 2" xfId="37127"/>
    <cellStyle name="Comma 2 2 3 2 9 3" xfId="21903"/>
    <cellStyle name="Comma 2 2 3 3" xfId="1765"/>
    <cellStyle name="Comma 2 2 3 3 10" xfId="16942"/>
    <cellStyle name="Comma 2 2 3 3 2" xfId="1984"/>
    <cellStyle name="Comma 2 2 3 3 2 2" xfId="2405"/>
    <cellStyle name="Comma 2 2 3 3 2 2 2" xfId="3244"/>
    <cellStyle name="Comma 2 2 3 3 2 2 2 2" xfId="4934"/>
    <cellStyle name="Comma 2 2 3 3 2 2 2 2 2" xfId="15007"/>
    <cellStyle name="Comma 2 2 3 3 2 2 2 2 2 2" xfId="45329"/>
    <cellStyle name="Comma 2 2 3 3 2 2 2 2 2 3" xfId="30105"/>
    <cellStyle name="Comma 2 2 3 3 2 2 2 2 3" xfId="9987"/>
    <cellStyle name="Comma 2 2 3 3 2 2 2 2 3 2" xfId="40312"/>
    <cellStyle name="Comma 2 2 3 3 2 2 2 2 3 3" xfId="25088"/>
    <cellStyle name="Comma 2 2 3 3 2 2 2 2 4" xfId="35299"/>
    <cellStyle name="Comma 2 2 3 3 2 2 2 2 5" xfId="20075"/>
    <cellStyle name="Comma 2 2 3 3 2 2 2 3" xfId="6626"/>
    <cellStyle name="Comma 2 2 3 3 2 2 2 3 2" xfId="16678"/>
    <cellStyle name="Comma 2 2 3 3 2 2 2 3 2 2" xfId="47000"/>
    <cellStyle name="Comma 2 2 3 3 2 2 2 3 2 3" xfId="31776"/>
    <cellStyle name="Comma 2 2 3 3 2 2 2 3 3" xfId="11658"/>
    <cellStyle name="Comma 2 2 3 3 2 2 2 3 3 2" xfId="41983"/>
    <cellStyle name="Comma 2 2 3 3 2 2 2 3 3 3" xfId="26759"/>
    <cellStyle name="Comma 2 2 3 3 2 2 2 3 4" xfId="36970"/>
    <cellStyle name="Comma 2 2 3 3 2 2 2 3 5" xfId="21746"/>
    <cellStyle name="Comma 2 2 3 3 2 2 2 4" xfId="13336"/>
    <cellStyle name="Comma 2 2 3 3 2 2 2 4 2" xfId="43658"/>
    <cellStyle name="Comma 2 2 3 3 2 2 2 4 3" xfId="28434"/>
    <cellStyle name="Comma 2 2 3 3 2 2 2 5" xfId="8315"/>
    <cellStyle name="Comma 2 2 3 3 2 2 2 5 2" xfId="38641"/>
    <cellStyle name="Comma 2 2 3 3 2 2 2 5 3" xfId="23417"/>
    <cellStyle name="Comma 2 2 3 3 2 2 2 6" xfId="33629"/>
    <cellStyle name="Comma 2 2 3 3 2 2 2 7" xfId="18404"/>
    <cellStyle name="Comma 2 2 3 3 2 2 3" xfId="4097"/>
    <cellStyle name="Comma 2 2 3 3 2 2 3 2" xfId="14171"/>
    <cellStyle name="Comma 2 2 3 3 2 2 3 2 2" xfId="44493"/>
    <cellStyle name="Comma 2 2 3 3 2 2 3 2 3" xfId="29269"/>
    <cellStyle name="Comma 2 2 3 3 2 2 3 3" xfId="9151"/>
    <cellStyle name="Comma 2 2 3 3 2 2 3 3 2" xfId="39476"/>
    <cellStyle name="Comma 2 2 3 3 2 2 3 3 3" xfId="24252"/>
    <cellStyle name="Comma 2 2 3 3 2 2 3 4" xfId="34463"/>
    <cellStyle name="Comma 2 2 3 3 2 2 3 5" xfId="19239"/>
    <cellStyle name="Comma 2 2 3 3 2 2 4" xfId="5790"/>
    <cellStyle name="Comma 2 2 3 3 2 2 4 2" xfId="15842"/>
    <cellStyle name="Comma 2 2 3 3 2 2 4 2 2" xfId="46164"/>
    <cellStyle name="Comma 2 2 3 3 2 2 4 2 3" xfId="30940"/>
    <cellStyle name="Comma 2 2 3 3 2 2 4 3" xfId="10822"/>
    <cellStyle name="Comma 2 2 3 3 2 2 4 3 2" xfId="41147"/>
    <cellStyle name="Comma 2 2 3 3 2 2 4 3 3" xfId="25923"/>
    <cellStyle name="Comma 2 2 3 3 2 2 4 4" xfId="36134"/>
    <cellStyle name="Comma 2 2 3 3 2 2 4 5" xfId="20910"/>
    <cellStyle name="Comma 2 2 3 3 2 2 5" xfId="12500"/>
    <cellStyle name="Comma 2 2 3 3 2 2 5 2" xfId="42822"/>
    <cellStyle name="Comma 2 2 3 3 2 2 5 3" xfId="27598"/>
    <cellStyle name="Comma 2 2 3 3 2 2 6" xfId="7479"/>
    <cellStyle name="Comma 2 2 3 3 2 2 6 2" xfId="37805"/>
    <cellStyle name="Comma 2 2 3 3 2 2 6 3" xfId="22581"/>
    <cellStyle name="Comma 2 2 3 3 2 2 7" xfId="32793"/>
    <cellStyle name="Comma 2 2 3 3 2 2 8" xfId="17568"/>
    <cellStyle name="Comma 2 2 3 3 2 3" xfId="2826"/>
    <cellStyle name="Comma 2 2 3 3 2 3 2" xfId="4516"/>
    <cellStyle name="Comma 2 2 3 3 2 3 2 2" xfId="14589"/>
    <cellStyle name="Comma 2 2 3 3 2 3 2 2 2" xfId="44911"/>
    <cellStyle name="Comma 2 2 3 3 2 3 2 2 3" xfId="29687"/>
    <cellStyle name="Comma 2 2 3 3 2 3 2 3" xfId="9569"/>
    <cellStyle name="Comma 2 2 3 3 2 3 2 3 2" xfId="39894"/>
    <cellStyle name="Comma 2 2 3 3 2 3 2 3 3" xfId="24670"/>
    <cellStyle name="Comma 2 2 3 3 2 3 2 4" xfId="34881"/>
    <cellStyle name="Comma 2 2 3 3 2 3 2 5" xfId="19657"/>
    <cellStyle name="Comma 2 2 3 3 2 3 3" xfId="6208"/>
    <cellStyle name="Comma 2 2 3 3 2 3 3 2" xfId="16260"/>
    <cellStyle name="Comma 2 2 3 3 2 3 3 2 2" xfId="46582"/>
    <cellStyle name="Comma 2 2 3 3 2 3 3 2 3" xfId="31358"/>
    <cellStyle name="Comma 2 2 3 3 2 3 3 3" xfId="11240"/>
    <cellStyle name="Comma 2 2 3 3 2 3 3 3 2" xfId="41565"/>
    <cellStyle name="Comma 2 2 3 3 2 3 3 3 3" xfId="26341"/>
    <cellStyle name="Comma 2 2 3 3 2 3 3 4" xfId="36552"/>
    <cellStyle name="Comma 2 2 3 3 2 3 3 5" xfId="21328"/>
    <cellStyle name="Comma 2 2 3 3 2 3 4" xfId="12918"/>
    <cellStyle name="Comma 2 2 3 3 2 3 4 2" xfId="43240"/>
    <cellStyle name="Comma 2 2 3 3 2 3 4 3" xfId="28016"/>
    <cellStyle name="Comma 2 2 3 3 2 3 5" xfId="7897"/>
    <cellStyle name="Comma 2 2 3 3 2 3 5 2" xfId="38223"/>
    <cellStyle name="Comma 2 2 3 3 2 3 5 3" xfId="22999"/>
    <cellStyle name="Comma 2 2 3 3 2 3 6" xfId="33211"/>
    <cellStyle name="Comma 2 2 3 3 2 3 7" xfId="17986"/>
    <cellStyle name="Comma 2 2 3 3 2 4" xfId="3679"/>
    <cellStyle name="Comma 2 2 3 3 2 4 2" xfId="13753"/>
    <cellStyle name="Comma 2 2 3 3 2 4 2 2" xfId="44075"/>
    <cellStyle name="Comma 2 2 3 3 2 4 2 3" xfId="28851"/>
    <cellStyle name="Comma 2 2 3 3 2 4 3" xfId="8733"/>
    <cellStyle name="Comma 2 2 3 3 2 4 3 2" xfId="39058"/>
    <cellStyle name="Comma 2 2 3 3 2 4 3 3" xfId="23834"/>
    <cellStyle name="Comma 2 2 3 3 2 4 4" xfId="34045"/>
    <cellStyle name="Comma 2 2 3 3 2 4 5" xfId="18821"/>
    <cellStyle name="Comma 2 2 3 3 2 5" xfId="5372"/>
    <cellStyle name="Comma 2 2 3 3 2 5 2" xfId="15424"/>
    <cellStyle name="Comma 2 2 3 3 2 5 2 2" xfId="45746"/>
    <cellStyle name="Comma 2 2 3 3 2 5 2 3" xfId="30522"/>
    <cellStyle name="Comma 2 2 3 3 2 5 3" xfId="10404"/>
    <cellStyle name="Comma 2 2 3 3 2 5 3 2" xfId="40729"/>
    <cellStyle name="Comma 2 2 3 3 2 5 3 3" xfId="25505"/>
    <cellStyle name="Comma 2 2 3 3 2 5 4" xfId="35716"/>
    <cellStyle name="Comma 2 2 3 3 2 5 5" xfId="20492"/>
    <cellStyle name="Comma 2 2 3 3 2 6" xfId="12082"/>
    <cellStyle name="Comma 2 2 3 3 2 6 2" xfId="42404"/>
    <cellStyle name="Comma 2 2 3 3 2 6 3" xfId="27180"/>
    <cellStyle name="Comma 2 2 3 3 2 7" xfId="7061"/>
    <cellStyle name="Comma 2 2 3 3 2 7 2" xfId="37387"/>
    <cellStyle name="Comma 2 2 3 3 2 7 3" xfId="22163"/>
    <cellStyle name="Comma 2 2 3 3 2 8" xfId="32375"/>
    <cellStyle name="Comma 2 2 3 3 2 9" xfId="17150"/>
    <cellStyle name="Comma 2 2 3 3 3" xfId="2197"/>
    <cellStyle name="Comma 2 2 3 3 3 2" xfId="3036"/>
    <cellStyle name="Comma 2 2 3 3 3 2 2" xfId="4726"/>
    <cellStyle name="Comma 2 2 3 3 3 2 2 2" xfId="14799"/>
    <cellStyle name="Comma 2 2 3 3 3 2 2 2 2" xfId="45121"/>
    <cellStyle name="Comma 2 2 3 3 3 2 2 2 3" xfId="29897"/>
    <cellStyle name="Comma 2 2 3 3 3 2 2 3" xfId="9779"/>
    <cellStyle name="Comma 2 2 3 3 3 2 2 3 2" xfId="40104"/>
    <cellStyle name="Comma 2 2 3 3 3 2 2 3 3" xfId="24880"/>
    <cellStyle name="Comma 2 2 3 3 3 2 2 4" xfId="35091"/>
    <cellStyle name="Comma 2 2 3 3 3 2 2 5" xfId="19867"/>
    <cellStyle name="Comma 2 2 3 3 3 2 3" xfId="6418"/>
    <cellStyle name="Comma 2 2 3 3 3 2 3 2" xfId="16470"/>
    <cellStyle name="Comma 2 2 3 3 3 2 3 2 2" xfId="46792"/>
    <cellStyle name="Comma 2 2 3 3 3 2 3 2 3" xfId="31568"/>
    <cellStyle name="Comma 2 2 3 3 3 2 3 3" xfId="11450"/>
    <cellStyle name="Comma 2 2 3 3 3 2 3 3 2" xfId="41775"/>
    <cellStyle name="Comma 2 2 3 3 3 2 3 3 3" xfId="26551"/>
    <cellStyle name="Comma 2 2 3 3 3 2 3 4" xfId="36762"/>
    <cellStyle name="Comma 2 2 3 3 3 2 3 5" xfId="21538"/>
    <cellStyle name="Comma 2 2 3 3 3 2 4" xfId="13128"/>
    <cellStyle name="Comma 2 2 3 3 3 2 4 2" xfId="43450"/>
    <cellStyle name="Comma 2 2 3 3 3 2 4 3" xfId="28226"/>
    <cellStyle name="Comma 2 2 3 3 3 2 5" xfId="8107"/>
    <cellStyle name="Comma 2 2 3 3 3 2 5 2" xfId="38433"/>
    <cellStyle name="Comma 2 2 3 3 3 2 5 3" xfId="23209"/>
    <cellStyle name="Comma 2 2 3 3 3 2 6" xfId="33421"/>
    <cellStyle name="Comma 2 2 3 3 3 2 7" xfId="18196"/>
    <cellStyle name="Comma 2 2 3 3 3 3" xfId="3889"/>
    <cellStyle name="Comma 2 2 3 3 3 3 2" xfId="13963"/>
    <cellStyle name="Comma 2 2 3 3 3 3 2 2" xfId="44285"/>
    <cellStyle name="Comma 2 2 3 3 3 3 2 3" xfId="29061"/>
    <cellStyle name="Comma 2 2 3 3 3 3 3" xfId="8943"/>
    <cellStyle name="Comma 2 2 3 3 3 3 3 2" xfId="39268"/>
    <cellStyle name="Comma 2 2 3 3 3 3 3 3" xfId="24044"/>
    <cellStyle name="Comma 2 2 3 3 3 3 4" xfId="34255"/>
    <cellStyle name="Comma 2 2 3 3 3 3 5" xfId="19031"/>
    <cellStyle name="Comma 2 2 3 3 3 4" xfId="5582"/>
    <cellStyle name="Comma 2 2 3 3 3 4 2" xfId="15634"/>
    <cellStyle name="Comma 2 2 3 3 3 4 2 2" xfId="45956"/>
    <cellStyle name="Comma 2 2 3 3 3 4 2 3" xfId="30732"/>
    <cellStyle name="Comma 2 2 3 3 3 4 3" xfId="10614"/>
    <cellStyle name="Comma 2 2 3 3 3 4 3 2" xfId="40939"/>
    <cellStyle name="Comma 2 2 3 3 3 4 3 3" xfId="25715"/>
    <cellStyle name="Comma 2 2 3 3 3 4 4" xfId="35926"/>
    <cellStyle name="Comma 2 2 3 3 3 4 5" xfId="20702"/>
    <cellStyle name="Comma 2 2 3 3 3 5" xfId="12292"/>
    <cellStyle name="Comma 2 2 3 3 3 5 2" xfId="42614"/>
    <cellStyle name="Comma 2 2 3 3 3 5 3" xfId="27390"/>
    <cellStyle name="Comma 2 2 3 3 3 6" xfId="7271"/>
    <cellStyle name="Comma 2 2 3 3 3 6 2" xfId="37597"/>
    <cellStyle name="Comma 2 2 3 3 3 6 3" xfId="22373"/>
    <cellStyle name="Comma 2 2 3 3 3 7" xfId="32585"/>
    <cellStyle name="Comma 2 2 3 3 3 8" xfId="17360"/>
    <cellStyle name="Comma 2 2 3 3 4" xfId="2618"/>
    <cellStyle name="Comma 2 2 3 3 4 2" xfId="4308"/>
    <cellStyle name="Comma 2 2 3 3 4 2 2" xfId="14381"/>
    <cellStyle name="Comma 2 2 3 3 4 2 2 2" xfId="44703"/>
    <cellStyle name="Comma 2 2 3 3 4 2 2 3" xfId="29479"/>
    <cellStyle name="Comma 2 2 3 3 4 2 3" xfId="9361"/>
    <cellStyle name="Comma 2 2 3 3 4 2 3 2" xfId="39686"/>
    <cellStyle name="Comma 2 2 3 3 4 2 3 3" xfId="24462"/>
    <cellStyle name="Comma 2 2 3 3 4 2 4" xfId="34673"/>
    <cellStyle name="Comma 2 2 3 3 4 2 5" xfId="19449"/>
    <cellStyle name="Comma 2 2 3 3 4 3" xfId="6000"/>
    <cellStyle name="Comma 2 2 3 3 4 3 2" xfId="16052"/>
    <cellStyle name="Comma 2 2 3 3 4 3 2 2" xfId="46374"/>
    <cellStyle name="Comma 2 2 3 3 4 3 2 3" xfId="31150"/>
    <cellStyle name="Comma 2 2 3 3 4 3 3" xfId="11032"/>
    <cellStyle name="Comma 2 2 3 3 4 3 3 2" xfId="41357"/>
    <cellStyle name="Comma 2 2 3 3 4 3 3 3" xfId="26133"/>
    <cellStyle name="Comma 2 2 3 3 4 3 4" xfId="36344"/>
    <cellStyle name="Comma 2 2 3 3 4 3 5" xfId="21120"/>
    <cellStyle name="Comma 2 2 3 3 4 4" xfId="12710"/>
    <cellStyle name="Comma 2 2 3 3 4 4 2" xfId="43032"/>
    <cellStyle name="Comma 2 2 3 3 4 4 3" xfId="27808"/>
    <cellStyle name="Comma 2 2 3 3 4 5" xfId="7689"/>
    <cellStyle name="Comma 2 2 3 3 4 5 2" xfId="38015"/>
    <cellStyle name="Comma 2 2 3 3 4 5 3" xfId="22791"/>
    <cellStyle name="Comma 2 2 3 3 4 6" xfId="33003"/>
    <cellStyle name="Comma 2 2 3 3 4 7" xfId="17778"/>
    <cellStyle name="Comma 2 2 3 3 5" xfId="3471"/>
    <cellStyle name="Comma 2 2 3 3 5 2" xfId="13545"/>
    <cellStyle name="Comma 2 2 3 3 5 2 2" xfId="43867"/>
    <cellStyle name="Comma 2 2 3 3 5 2 3" xfId="28643"/>
    <cellStyle name="Comma 2 2 3 3 5 3" xfId="8525"/>
    <cellStyle name="Comma 2 2 3 3 5 3 2" xfId="38850"/>
    <cellStyle name="Comma 2 2 3 3 5 3 3" xfId="23626"/>
    <cellStyle name="Comma 2 2 3 3 5 4" xfId="33837"/>
    <cellStyle name="Comma 2 2 3 3 5 5" xfId="18613"/>
    <cellStyle name="Comma 2 2 3 3 6" xfId="5164"/>
    <cellStyle name="Comma 2 2 3 3 6 2" xfId="15216"/>
    <cellStyle name="Comma 2 2 3 3 6 2 2" xfId="45538"/>
    <cellStyle name="Comma 2 2 3 3 6 2 3" xfId="30314"/>
    <cellStyle name="Comma 2 2 3 3 6 3" xfId="10196"/>
    <cellStyle name="Comma 2 2 3 3 6 3 2" xfId="40521"/>
    <cellStyle name="Comma 2 2 3 3 6 3 3" xfId="25297"/>
    <cellStyle name="Comma 2 2 3 3 6 4" xfId="35508"/>
    <cellStyle name="Comma 2 2 3 3 6 5" xfId="20284"/>
    <cellStyle name="Comma 2 2 3 3 7" xfId="11874"/>
    <cellStyle name="Comma 2 2 3 3 7 2" xfId="42196"/>
    <cellStyle name="Comma 2 2 3 3 7 3" xfId="26972"/>
    <cellStyle name="Comma 2 2 3 3 8" xfId="6853"/>
    <cellStyle name="Comma 2 2 3 3 8 2" xfId="37179"/>
    <cellStyle name="Comma 2 2 3 3 8 3" xfId="21955"/>
    <cellStyle name="Comma 2 2 3 3 9" xfId="32168"/>
    <cellStyle name="Comma 2 2 3 4" xfId="1878"/>
    <cellStyle name="Comma 2 2 3 4 2" xfId="2301"/>
    <cellStyle name="Comma 2 2 3 4 2 2" xfId="3140"/>
    <cellStyle name="Comma 2 2 3 4 2 2 2" xfId="4830"/>
    <cellStyle name="Comma 2 2 3 4 2 2 2 2" xfId="14903"/>
    <cellStyle name="Comma 2 2 3 4 2 2 2 2 2" xfId="45225"/>
    <cellStyle name="Comma 2 2 3 4 2 2 2 2 3" xfId="30001"/>
    <cellStyle name="Comma 2 2 3 4 2 2 2 3" xfId="9883"/>
    <cellStyle name="Comma 2 2 3 4 2 2 2 3 2" xfId="40208"/>
    <cellStyle name="Comma 2 2 3 4 2 2 2 3 3" xfId="24984"/>
    <cellStyle name="Comma 2 2 3 4 2 2 2 4" xfId="35195"/>
    <cellStyle name="Comma 2 2 3 4 2 2 2 5" xfId="19971"/>
    <cellStyle name="Comma 2 2 3 4 2 2 3" xfId="6522"/>
    <cellStyle name="Comma 2 2 3 4 2 2 3 2" xfId="16574"/>
    <cellStyle name="Comma 2 2 3 4 2 2 3 2 2" xfId="46896"/>
    <cellStyle name="Comma 2 2 3 4 2 2 3 2 3" xfId="31672"/>
    <cellStyle name="Comma 2 2 3 4 2 2 3 3" xfId="11554"/>
    <cellStyle name="Comma 2 2 3 4 2 2 3 3 2" xfId="41879"/>
    <cellStyle name="Comma 2 2 3 4 2 2 3 3 3" xfId="26655"/>
    <cellStyle name="Comma 2 2 3 4 2 2 3 4" xfId="36866"/>
    <cellStyle name="Comma 2 2 3 4 2 2 3 5" xfId="21642"/>
    <cellStyle name="Comma 2 2 3 4 2 2 4" xfId="13232"/>
    <cellStyle name="Comma 2 2 3 4 2 2 4 2" xfId="43554"/>
    <cellStyle name="Comma 2 2 3 4 2 2 4 3" xfId="28330"/>
    <cellStyle name="Comma 2 2 3 4 2 2 5" xfId="8211"/>
    <cellStyle name="Comma 2 2 3 4 2 2 5 2" xfId="38537"/>
    <cellStyle name="Comma 2 2 3 4 2 2 5 3" xfId="23313"/>
    <cellStyle name="Comma 2 2 3 4 2 2 6" xfId="33525"/>
    <cellStyle name="Comma 2 2 3 4 2 2 7" xfId="18300"/>
    <cellStyle name="Comma 2 2 3 4 2 3" xfId="3993"/>
    <cellStyle name="Comma 2 2 3 4 2 3 2" xfId="14067"/>
    <cellStyle name="Comma 2 2 3 4 2 3 2 2" xfId="44389"/>
    <cellStyle name="Comma 2 2 3 4 2 3 2 3" xfId="29165"/>
    <cellStyle name="Comma 2 2 3 4 2 3 3" xfId="9047"/>
    <cellStyle name="Comma 2 2 3 4 2 3 3 2" xfId="39372"/>
    <cellStyle name="Comma 2 2 3 4 2 3 3 3" xfId="24148"/>
    <cellStyle name="Comma 2 2 3 4 2 3 4" xfId="34359"/>
    <cellStyle name="Comma 2 2 3 4 2 3 5" xfId="19135"/>
    <cellStyle name="Comma 2 2 3 4 2 4" xfId="5686"/>
    <cellStyle name="Comma 2 2 3 4 2 4 2" xfId="15738"/>
    <cellStyle name="Comma 2 2 3 4 2 4 2 2" xfId="46060"/>
    <cellStyle name="Comma 2 2 3 4 2 4 2 3" xfId="30836"/>
    <cellStyle name="Comma 2 2 3 4 2 4 3" xfId="10718"/>
    <cellStyle name="Comma 2 2 3 4 2 4 3 2" xfId="41043"/>
    <cellStyle name="Comma 2 2 3 4 2 4 3 3" xfId="25819"/>
    <cellStyle name="Comma 2 2 3 4 2 4 4" xfId="36030"/>
    <cellStyle name="Comma 2 2 3 4 2 4 5" xfId="20806"/>
    <cellStyle name="Comma 2 2 3 4 2 5" xfId="12396"/>
    <cellStyle name="Comma 2 2 3 4 2 5 2" xfId="42718"/>
    <cellStyle name="Comma 2 2 3 4 2 5 3" xfId="27494"/>
    <cellStyle name="Comma 2 2 3 4 2 6" xfId="7375"/>
    <cellStyle name="Comma 2 2 3 4 2 6 2" xfId="37701"/>
    <cellStyle name="Comma 2 2 3 4 2 6 3" xfId="22477"/>
    <cellStyle name="Comma 2 2 3 4 2 7" xfId="32689"/>
    <cellStyle name="Comma 2 2 3 4 2 8" xfId="17464"/>
    <cellStyle name="Comma 2 2 3 4 3" xfId="2722"/>
    <cellStyle name="Comma 2 2 3 4 3 2" xfId="4412"/>
    <cellStyle name="Comma 2 2 3 4 3 2 2" xfId="14485"/>
    <cellStyle name="Comma 2 2 3 4 3 2 2 2" xfId="44807"/>
    <cellStyle name="Comma 2 2 3 4 3 2 2 3" xfId="29583"/>
    <cellStyle name="Comma 2 2 3 4 3 2 3" xfId="9465"/>
    <cellStyle name="Comma 2 2 3 4 3 2 3 2" xfId="39790"/>
    <cellStyle name="Comma 2 2 3 4 3 2 3 3" xfId="24566"/>
    <cellStyle name="Comma 2 2 3 4 3 2 4" xfId="34777"/>
    <cellStyle name="Comma 2 2 3 4 3 2 5" xfId="19553"/>
    <cellStyle name="Comma 2 2 3 4 3 3" xfId="6104"/>
    <cellStyle name="Comma 2 2 3 4 3 3 2" xfId="16156"/>
    <cellStyle name="Comma 2 2 3 4 3 3 2 2" xfId="46478"/>
    <cellStyle name="Comma 2 2 3 4 3 3 2 3" xfId="31254"/>
    <cellStyle name="Comma 2 2 3 4 3 3 3" xfId="11136"/>
    <cellStyle name="Comma 2 2 3 4 3 3 3 2" xfId="41461"/>
    <cellStyle name="Comma 2 2 3 4 3 3 3 3" xfId="26237"/>
    <cellStyle name="Comma 2 2 3 4 3 3 4" xfId="36448"/>
    <cellStyle name="Comma 2 2 3 4 3 3 5" xfId="21224"/>
    <cellStyle name="Comma 2 2 3 4 3 4" xfId="12814"/>
    <cellStyle name="Comma 2 2 3 4 3 4 2" xfId="43136"/>
    <cellStyle name="Comma 2 2 3 4 3 4 3" xfId="27912"/>
    <cellStyle name="Comma 2 2 3 4 3 5" xfId="7793"/>
    <cellStyle name="Comma 2 2 3 4 3 5 2" xfId="38119"/>
    <cellStyle name="Comma 2 2 3 4 3 5 3" xfId="22895"/>
    <cellStyle name="Comma 2 2 3 4 3 6" xfId="33107"/>
    <cellStyle name="Comma 2 2 3 4 3 7" xfId="17882"/>
    <cellStyle name="Comma 2 2 3 4 4" xfId="3575"/>
    <cellStyle name="Comma 2 2 3 4 4 2" xfId="13649"/>
    <cellStyle name="Comma 2 2 3 4 4 2 2" xfId="43971"/>
    <cellStyle name="Comma 2 2 3 4 4 2 3" xfId="28747"/>
    <cellStyle name="Comma 2 2 3 4 4 3" xfId="8629"/>
    <cellStyle name="Comma 2 2 3 4 4 3 2" xfId="38954"/>
    <cellStyle name="Comma 2 2 3 4 4 3 3" xfId="23730"/>
    <cellStyle name="Comma 2 2 3 4 4 4" xfId="33941"/>
    <cellStyle name="Comma 2 2 3 4 4 5" xfId="18717"/>
    <cellStyle name="Comma 2 2 3 4 5" xfId="5268"/>
    <cellStyle name="Comma 2 2 3 4 5 2" xfId="15320"/>
    <cellStyle name="Comma 2 2 3 4 5 2 2" xfId="45642"/>
    <cellStyle name="Comma 2 2 3 4 5 2 3" xfId="30418"/>
    <cellStyle name="Comma 2 2 3 4 5 3" xfId="10300"/>
    <cellStyle name="Comma 2 2 3 4 5 3 2" xfId="40625"/>
    <cellStyle name="Comma 2 2 3 4 5 3 3" xfId="25401"/>
    <cellStyle name="Comma 2 2 3 4 5 4" xfId="35612"/>
    <cellStyle name="Comma 2 2 3 4 5 5" xfId="20388"/>
    <cellStyle name="Comma 2 2 3 4 6" xfId="11978"/>
    <cellStyle name="Comma 2 2 3 4 6 2" xfId="42300"/>
    <cellStyle name="Comma 2 2 3 4 6 3" xfId="27076"/>
    <cellStyle name="Comma 2 2 3 4 7" xfId="6957"/>
    <cellStyle name="Comma 2 2 3 4 7 2" xfId="37283"/>
    <cellStyle name="Comma 2 2 3 4 7 3" xfId="22059"/>
    <cellStyle name="Comma 2 2 3 4 8" xfId="32271"/>
    <cellStyle name="Comma 2 2 3 4 9" xfId="17046"/>
    <cellStyle name="Comma 2 2 3 5" xfId="2091"/>
    <cellStyle name="Comma 2 2 3 5 2" xfId="2932"/>
    <cellStyle name="Comma 2 2 3 5 2 2" xfId="4622"/>
    <cellStyle name="Comma 2 2 3 5 2 2 2" xfId="14695"/>
    <cellStyle name="Comma 2 2 3 5 2 2 2 2" xfId="45017"/>
    <cellStyle name="Comma 2 2 3 5 2 2 2 3" xfId="29793"/>
    <cellStyle name="Comma 2 2 3 5 2 2 3" xfId="9675"/>
    <cellStyle name="Comma 2 2 3 5 2 2 3 2" xfId="40000"/>
    <cellStyle name="Comma 2 2 3 5 2 2 3 3" xfId="24776"/>
    <cellStyle name="Comma 2 2 3 5 2 2 4" xfId="34987"/>
    <cellStyle name="Comma 2 2 3 5 2 2 5" xfId="19763"/>
    <cellStyle name="Comma 2 2 3 5 2 3" xfId="6314"/>
    <cellStyle name="Comma 2 2 3 5 2 3 2" xfId="16366"/>
    <cellStyle name="Comma 2 2 3 5 2 3 2 2" xfId="46688"/>
    <cellStyle name="Comma 2 2 3 5 2 3 2 3" xfId="31464"/>
    <cellStyle name="Comma 2 2 3 5 2 3 3" xfId="11346"/>
    <cellStyle name="Comma 2 2 3 5 2 3 3 2" xfId="41671"/>
    <cellStyle name="Comma 2 2 3 5 2 3 3 3" xfId="26447"/>
    <cellStyle name="Comma 2 2 3 5 2 3 4" xfId="36658"/>
    <cellStyle name="Comma 2 2 3 5 2 3 5" xfId="21434"/>
    <cellStyle name="Comma 2 2 3 5 2 4" xfId="13024"/>
    <cellStyle name="Comma 2 2 3 5 2 4 2" xfId="43346"/>
    <cellStyle name="Comma 2 2 3 5 2 4 3" xfId="28122"/>
    <cellStyle name="Comma 2 2 3 5 2 5" xfId="8003"/>
    <cellStyle name="Comma 2 2 3 5 2 5 2" xfId="38329"/>
    <cellStyle name="Comma 2 2 3 5 2 5 3" xfId="23105"/>
    <cellStyle name="Comma 2 2 3 5 2 6" xfId="33317"/>
    <cellStyle name="Comma 2 2 3 5 2 7" xfId="18092"/>
    <cellStyle name="Comma 2 2 3 5 3" xfId="3785"/>
    <cellStyle name="Comma 2 2 3 5 3 2" xfId="13859"/>
    <cellStyle name="Comma 2 2 3 5 3 2 2" xfId="44181"/>
    <cellStyle name="Comma 2 2 3 5 3 2 3" xfId="28957"/>
    <cellStyle name="Comma 2 2 3 5 3 3" xfId="8839"/>
    <cellStyle name="Comma 2 2 3 5 3 3 2" xfId="39164"/>
    <cellStyle name="Comma 2 2 3 5 3 3 3" xfId="23940"/>
    <cellStyle name="Comma 2 2 3 5 3 4" xfId="34151"/>
    <cellStyle name="Comma 2 2 3 5 3 5" xfId="18927"/>
    <cellStyle name="Comma 2 2 3 5 4" xfId="5478"/>
    <cellStyle name="Comma 2 2 3 5 4 2" xfId="15530"/>
    <cellStyle name="Comma 2 2 3 5 4 2 2" xfId="45852"/>
    <cellStyle name="Comma 2 2 3 5 4 2 3" xfId="30628"/>
    <cellStyle name="Comma 2 2 3 5 4 3" xfId="10510"/>
    <cellStyle name="Comma 2 2 3 5 4 3 2" xfId="40835"/>
    <cellStyle name="Comma 2 2 3 5 4 3 3" xfId="25611"/>
    <cellStyle name="Comma 2 2 3 5 4 4" xfId="35822"/>
    <cellStyle name="Comma 2 2 3 5 4 5" xfId="20598"/>
    <cellStyle name="Comma 2 2 3 5 5" xfId="12188"/>
    <cellStyle name="Comma 2 2 3 5 5 2" xfId="42510"/>
    <cellStyle name="Comma 2 2 3 5 5 3" xfId="27286"/>
    <cellStyle name="Comma 2 2 3 5 6" xfId="7167"/>
    <cellStyle name="Comma 2 2 3 5 6 2" xfId="37493"/>
    <cellStyle name="Comma 2 2 3 5 6 3" xfId="22269"/>
    <cellStyle name="Comma 2 2 3 5 7" xfId="32481"/>
    <cellStyle name="Comma 2 2 3 5 8" xfId="17256"/>
    <cellStyle name="Comma 2 2 3 6" xfId="2512"/>
    <cellStyle name="Comma 2 2 3 6 2" xfId="4204"/>
    <cellStyle name="Comma 2 2 3 6 2 2" xfId="14277"/>
    <cellStyle name="Comma 2 2 3 6 2 2 2" xfId="44599"/>
    <cellStyle name="Comma 2 2 3 6 2 2 3" xfId="29375"/>
    <cellStyle name="Comma 2 2 3 6 2 3" xfId="9257"/>
    <cellStyle name="Comma 2 2 3 6 2 3 2" xfId="39582"/>
    <cellStyle name="Comma 2 2 3 6 2 3 3" xfId="24358"/>
    <cellStyle name="Comma 2 2 3 6 2 4" xfId="34569"/>
    <cellStyle name="Comma 2 2 3 6 2 5" xfId="19345"/>
    <cellStyle name="Comma 2 2 3 6 3" xfId="5896"/>
    <cellStyle name="Comma 2 2 3 6 3 2" xfId="15948"/>
    <cellStyle name="Comma 2 2 3 6 3 2 2" xfId="46270"/>
    <cellStyle name="Comma 2 2 3 6 3 2 3" xfId="31046"/>
    <cellStyle name="Comma 2 2 3 6 3 3" xfId="10928"/>
    <cellStyle name="Comma 2 2 3 6 3 3 2" xfId="41253"/>
    <cellStyle name="Comma 2 2 3 6 3 3 3" xfId="26029"/>
    <cellStyle name="Comma 2 2 3 6 3 4" xfId="36240"/>
    <cellStyle name="Comma 2 2 3 6 3 5" xfId="21016"/>
    <cellStyle name="Comma 2 2 3 6 4" xfId="12606"/>
    <cellStyle name="Comma 2 2 3 6 4 2" xfId="42928"/>
    <cellStyle name="Comma 2 2 3 6 4 3" xfId="27704"/>
    <cellStyle name="Comma 2 2 3 6 5" xfId="7585"/>
    <cellStyle name="Comma 2 2 3 6 5 2" xfId="37911"/>
    <cellStyle name="Comma 2 2 3 6 5 3" xfId="22687"/>
    <cellStyle name="Comma 2 2 3 6 6" xfId="32899"/>
    <cellStyle name="Comma 2 2 3 6 7" xfId="17674"/>
    <cellStyle name="Comma 2 2 3 7" xfId="3361"/>
    <cellStyle name="Comma 2 2 3 7 2" xfId="13441"/>
    <cellStyle name="Comma 2 2 3 7 2 2" xfId="43763"/>
    <cellStyle name="Comma 2 2 3 7 2 3" xfId="28539"/>
    <cellStyle name="Comma 2 2 3 7 3" xfId="8421"/>
    <cellStyle name="Comma 2 2 3 7 3 2" xfId="38746"/>
    <cellStyle name="Comma 2 2 3 7 3 3" xfId="23522"/>
    <cellStyle name="Comma 2 2 3 7 4" xfId="33733"/>
    <cellStyle name="Comma 2 2 3 7 5" xfId="18509"/>
    <cellStyle name="Comma 2 2 3 8" xfId="5056"/>
    <cellStyle name="Comma 2 2 3 8 2" xfId="15112"/>
    <cellStyle name="Comma 2 2 3 8 2 2" xfId="45434"/>
    <cellStyle name="Comma 2 2 3 8 2 3" xfId="30210"/>
    <cellStyle name="Comma 2 2 3 8 3" xfId="10092"/>
    <cellStyle name="Comma 2 2 3 8 3 2" xfId="40417"/>
    <cellStyle name="Comma 2 2 3 8 3 3" xfId="25193"/>
    <cellStyle name="Comma 2 2 3 8 4" xfId="35404"/>
    <cellStyle name="Comma 2 2 3 8 5" xfId="20180"/>
    <cellStyle name="Comma 2 2 3 9" xfId="11768"/>
    <cellStyle name="Comma 2 2 3 9 2" xfId="42092"/>
    <cellStyle name="Comma 2 2 3 9 3" xfId="26868"/>
    <cellStyle name="Comma 2 3" xfId="35"/>
    <cellStyle name="Comma 2 3 2" xfId="593"/>
    <cellStyle name="Comma 2 3 2 2" xfId="1262"/>
    <cellStyle name="Comma 2 3 3" xfId="1263"/>
    <cellStyle name="Comma 2 3 4" xfId="1264"/>
    <cellStyle name="Comma 2 3 5" xfId="1265"/>
    <cellStyle name="Comma 2 3 6" xfId="1266"/>
    <cellStyle name="Comma 2 3 6 10" xfId="6748"/>
    <cellStyle name="Comma 2 3 6 10 2" xfId="37076"/>
    <cellStyle name="Comma 2 3 6 10 3" xfId="21852"/>
    <cellStyle name="Comma 2 3 6 11" xfId="32065"/>
    <cellStyle name="Comma 2 3 6 12" xfId="16837"/>
    <cellStyle name="Comma 2 3 6 13" xfId="47259"/>
    <cellStyle name="Comma 2 3 6 2" xfId="1712"/>
    <cellStyle name="Comma 2 3 6 2 10" xfId="32119"/>
    <cellStyle name="Comma 2 3 6 2 11" xfId="16891"/>
    <cellStyle name="Comma 2 3 6 2 2" xfId="1820"/>
    <cellStyle name="Comma 2 3 6 2 2 10" xfId="16995"/>
    <cellStyle name="Comma 2 3 6 2 2 2" xfId="2037"/>
    <cellStyle name="Comma 2 3 6 2 2 2 2" xfId="2458"/>
    <cellStyle name="Comma 2 3 6 2 2 2 2 2" xfId="3297"/>
    <cellStyle name="Comma 2 3 6 2 2 2 2 2 2" xfId="4987"/>
    <cellStyle name="Comma 2 3 6 2 2 2 2 2 2 2" xfId="15060"/>
    <cellStyle name="Comma 2 3 6 2 2 2 2 2 2 2 2" xfId="45382"/>
    <cellStyle name="Comma 2 3 6 2 2 2 2 2 2 2 3" xfId="30158"/>
    <cellStyle name="Comma 2 3 6 2 2 2 2 2 2 3" xfId="10040"/>
    <cellStyle name="Comma 2 3 6 2 2 2 2 2 2 3 2" xfId="40365"/>
    <cellStyle name="Comma 2 3 6 2 2 2 2 2 2 3 3" xfId="25141"/>
    <cellStyle name="Comma 2 3 6 2 2 2 2 2 2 4" xfId="35352"/>
    <cellStyle name="Comma 2 3 6 2 2 2 2 2 2 5" xfId="20128"/>
    <cellStyle name="Comma 2 3 6 2 2 2 2 2 3" xfId="6679"/>
    <cellStyle name="Comma 2 3 6 2 2 2 2 2 3 2" xfId="16731"/>
    <cellStyle name="Comma 2 3 6 2 2 2 2 2 3 2 2" xfId="47053"/>
    <cellStyle name="Comma 2 3 6 2 2 2 2 2 3 2 3" xfId="31829"/>
    <cellStyle name="Comma 2 3 6 2 2 2 2 2 3 3" xfId="11711"/>
    <cellStyle name="Comma 2 3 6 2 2 2 2 2 3 3 2" xfId="42036"/>
    <cellStyle name="Comma 2 3 6 2 2 2 2 2 3 3 3" xfId="26812"/>
    <cellStyle name="Comma 2 3 6 2 2 2 2 2 3 4" xfId="37023"/>
    <cellStyle name="Comma 2 3 6 2 2 2 2 2 3 5" xfId="21799"/>
    <cellStyle name="Comma 2 3 6 2 2 2 2 2 4" xfId="13389"/>
    <cellStyle name="Comma 2 3 6 2 2 2 2 2 4 2" xfId="43711"/>
    <cellStyle name="Comma 2 3 6 2 2 2 2 2 4 3" xfId="28487"/>
    <cellStyle name="Comma 2 3 6 2 2 2 2 2 5" xfId="8368"/>
    <cellStyle name="Comma 2 3 6 2 2 2 2 2 5 2" xfId="38694"/>
    <cellStyle name="Comma 2 3 6 2 2 2 2 2 5 3" xfId="23470"/>
    <cellStyle name="Comma 2 3 6 2 2 2 2 2 6" xfId="33682"/>
    <cellStyle name="Comma 2 3 6 2 2 2 2 2 7" xfId="18457"/>
    <cellStyle name="Comma 2 3 6 2 2 2 2 3" xfId="4150"/>
    <cellStyle name="Comma 2 3 6 2 2 2 2 3 2" xfId="14224"/>
    <cellStyle name="Comma 2 3 6 2 2 2 2 3 2 2" xfId="44546"/>
    <cellStyle name="Comma 2 3 6 2 2 2 2 3 2 3" xfId="29322"/>
    <cellStyle name="Comma 2 3 6 2 2 2 2 3 3" xfId="9204"/>
    <cellStyle name="Comma 2 3 6 2 2 2 2 3 3 2" xfId="39529"/>
    <cellStyle name="Comma 2 3 6 2 2 2 2 3 3 3" xfId="24305"/>
    <cellStyle name="Comma 2 3 6 2 2 2 2 3 4" xfId="34516"/>
    <cellStyle name="Comma 2 3 6 2 2 2 2 3 5" xfId="19292"/>
    <cellStyle name="Comma 2 3 6 2 2 2 2 4" xfId="5843"/>
    <cellStyle name="Comma 2 3 6 2 2 2 2 4 2" xfId="15895"/>
    <cellStyle name="Comma 2 3 6 2 2 2 2 4 2 2" xfId="46217"/>
    <cellStyle name="Comma 2 3 6 2 2 2 2 4 2 3" xfId="30993"/>
    <cellStyle name="Comma 2 3 6 2 2 2 2 4 3" xfId="10875"/>
    <cellStyle name="Comma 2 3 6 2 2 2 2 4 3 2" xfId="41200"/>
    <cellStyle name="Comma 2 3 6 2 2 2 2 4 3 3" xfId="25976"/>
    <cellStyle name="Comma 2 3 6 2 2 2 2 4 4" xfId="36187"/>
    <cellStyle name="Comma 2 3 6 2 2 2 2 4 5" xfId="20963"/>
    <cellStyle name="Comma 2 3 6 2 2 2 2 5" xfId="12553"/>
    <cellStyle name="Comma 2 3 6 2 2 2 2 5 2" xfId="42875"/>
    <cellStyle name="Comma 2 3 6 2 2 2 2 5 3" xfId="27651"/>
    <cellStyle name="Comma 2 3 6 2 2 2 2 6" xfId="7532"/>
    <cellStyle name="Comma 2 3 6 2 2 2 2 6 2" xfId="37858"/>
    <cellStyle name="Comma 2 3 6 2 2 2 2 6 3" xfId="22634"/>
    <cellStyle name="Comma 2 3 6 2 2 2 2 7" xfId="32846"/>
    <cellStyle name="Comma 2 3 6 2 2 2 2 8" xfId="17621"/>
    <cellStyle name="Comma 2 3 6 2 2 2 3" xfId="2879"/>
    <cellStyle name="Comma 2 3 6 2 2 2 3 2" xfId="4569"/>
    <cellStyle name="Comma 2 3 6 2 2 2 3 2 2" xfId="14642"/>
    <cellStyle name="Comma 2 3 6 2 2 2 3 2 2 2" xfId="44964"/>
    <cellStyle name="Comma 2 3 6 2 2 2 3 2 2 3" xfId="29740"/>
    <cellStyle name="Comma 2 3 6 2 2 2 3 2 3" xfId="9622"/>
    <cellStyle name="Comma 2 3 6 2 2 2 3 2 3 2" xfId="39947"/>
    <cellStyle name="Comma 2 3 6 2 2 2 3 2 3 3" xfId="24723"/>
    <cellStyle name="Comma 2 3 6 2 2 2 3 2 4" xfId="34934"/>
    <cellStyle name="Comma 2 3 6 2 2 2 3 2 5" xfId="19710"/>
    <cellStyle name="Comma 2 3 6 2 2 2 3 3" xfId="6261"/>
    <cellStyle name="Comma 2 3 6 2 2 2 3 3 2" xfId="16313"/>
    <cellStyle name="Comma 2 3 6 2 2 2 3 3 2 2" xfId="46635"/>
    <cellStyle name="Comma 2 3 6 2 2 2 3 3 2 3" xfId="31411"/>
    <cellStyle name="Comma 2 3 6 2 2 2 3 3 3" xfId="11293"/>
    <cellStyle name="Comma 2 3 6 2 2 2 3 3 3 2" xfId="41618"/>
    <cellStyle name="Comma 2 3 6 2 2 2 3 3 3 3" xfId="26394"/>
    <cellStyle name="Comma 2 3 6 2 2 2 3 3 4" xfId="36605"/>
    <cellStyle name="Comma 2 3 6 2 2 2 3 3 5" xfId="21381"/>
    <cellStyle name="Comma 2 3 6 2 2 2 3 4" xfId="12971"/>
    <cellStyle name="Comma 2 3 6 2 2 2 3 4 2" xfId="43293"/>
    <cellStyle name="Comma 2 3 6 2 2 2 3 4 3" xfId="28069"/>
    <cellStyle name="Comma 2 3 6 2 2 2 3 5" xfId="7950"/>
    <cellStyle name="Comma 2 3 6 2 2 2 3 5 2" xfId="38276"/>
    <cellStyle name="Comma 2 3 6 2 2 2 3 5 3" xfId="23052"/>
    <cellStyle name="Comma 2 3 6 2 2 2 3 6" xfId="33264"/>
    <cellStyle name="Comma 2 3 6 2 2 2 3 7" xfId="18039"/>
    <cellStyle name="Comma 2 3 6 2 2 2 4" xfId="3732"/>
    <cellStyle name="Comma 2 3 6 2 2 2 4 2" xfId="13806"/>
    <cellStyle name="Comma 2 3 6 2 2 2 4 2 2" xfId="44128"/>
    <cellStyle name="Comma 2 3 6 2 2 2 4 2 3" xfId="28904"/>
    <cellStyle name="Comma 2 3 6 2 2 2 4 3" xfId="8786"/>
    <cellStyle name="Comma 2 3 6 2 2 2 4 3 2" xfId="39111"/>
    <cellStyle name="Comma 2 3 6 2 2 2 4 3 3" xfId="23887"/>
    <cellStyle name="Comma 2 3 6 2 2 2 4 4" xfId="34098"/>
    <cellStyle name="Comma 2 3 6 2 2 2 4 5" xfId="18874"/>
    <cellStyle name="Comma 2 3 6 2 2 2 5" xfId="5425"/>
    <cellStyle name="Comma 2 3 6 2 2 2 5 2" xfId="15477"/>
    <cellStyle name="Comma 2 3 6 2 2 2 5 2 2" xfId="45799"/>
    <cellStyle name="Comma 2 3 6 2 2 2 5 2 3" xfId="30575"/>
    <cellStyle name="Comma 2 3 6 2 2 2 5 3" xfId="10457"/>
    <cellStyle name="Comma 2 3 6 2 2 2 5 3 2" xfId="40782"/>
    <cellStyle name="Comma 2 3 6 2 2 2 5 3 3" xfId="25558"/>
    <cellStyle name="Comma 2 3 6 2 2 2 5 4" xfId="35769"/>
    <cellStyle name="Comma 2 3 6 2 2 2 5 5" xfId="20545"/>
    <cellStyle name="Comma 2 3 6 2 2 2 6" xfId="12135"/>
    <cellStyle name="Comma 2 3 6 2 2 2 6 2" xfId="42457"/>
    <cellStyle name="Comma 2 3 6 2 2 2 6 3" xfId="27233"/>
    <cellStyle name="Comma 2 3 6 2 2 2 7" xfId="7114"/>
    <cellStyle name="Comma 2 3 6 2 2 2 7 2" xfId="37440"/>
    <cellStyle name="Comma 2 3 6 2 2 2 7 3" xfId="22216"/>
    <cellStyle name="Comma 2 3 6 2 2 2 8" xfId="32428"/>
    <cellStyle name="Comma 2 3 6 2 2 2 9" xfId="17203"/>
    <cellStyle name="Comma 2 3 6 2 2 3" xfId="2250"/>
    <cellStyle name="Comma 2 3 6 2 2 3 2" xfId="3089"/>
    <cellStyle name="Comma 2 3 6 2 2 3 2 2" xfId="4779"/>
    <cellStyle name="Comma 2 3 6 2 2 3 2 2 2" xfId="14852"/>
    <cellStyle name="Comma 2 3 6 2 2 3 2 2 2 2" xfId="45174"/>
    <cellStyle name="Comma 2 3 6 2 2 3 2 2 2 3" xfId="29950"/>
    <cellStyle name="Comma 2 3 6 2 2 3 2 2 3" xfId="9832"/>
    <cellStyle name="Comma 2 3 6 2 2 3 2 2 3 2" xfId="40157"/>
    <cellStyle name="Comma 2 3 6 2 2 3 2 2 3 3" xfId="24933"/>
    <cellStyle name="Comma 2 3 6 2 2 3 2 2 4" xfId="35144"/>
    <cellStyle name="Comma 2 3 6 2 2 3 2 2 5" xfId="19920"/>
    <cellStyle name="Comma 2 3 6 2 2 3 2 3" xfId="6471"/>
    <cellStyle name="Comma 2 3 6 2 2 3 2 3 2" xfId="16523"/>
    <cellStyle name="Comma 2 3 6 2 2 3 2 3 2 2" xfId="46845"/>
    <cellStyle name="Comma 2 3 6 2 2 3 2 3 2 3" xfId="31621"/>
    <cellStyle name="Comma 2 3 6 2 2 3 2 3 3" xfId="11503"/>
    <cellStyle name="Comma 2 3 6 2 2 3 2 3 3 2" xfId="41828"/>
    <cellStyle name="Comma 2 3 6 2 2 3 2 3 3 3" xfId="26604"/>
    <cellStyle name="Comma 2 3 6 2 2 3 2 3 4" xfId="36815"/>
    <cellStyle name="Comma 2 3 6 2 2 3 2 3 5" xfId="21591"/>
    <cellStyle name="Comma 2 3 6 2 2 3 2 4" xfId="13181"/>
    <cellStyle name="Comma 2 3 6 2 2 3 2 4 2" xfId="43503"/>
    <cellStyle name="Comma 2 3 6 2 2 3 2 4 3" xfId="28279"/>
    <cellStyle name="Comma 2 3 6 2 2 3 2 5" xfId="8160"/>
    <cellStyle name="Comma 2 3 6 2 2 3 2 5 2" xfId="38486"/>
    <cellStyle name="Comma 2 3 6 2 2 3 2 5 3" xfId="23262"/>
    <cellStyle name="Comma 2 3 6 2 2 3 2 6" xfId="33474"/>
    <cellStyle name="Comma 2 3 6 2 2 3 2 7" xfId="18249"/>
    <cellStyle name="Comma 2 3 6 2 2 3 3" xfId="3942"/>
    <cellStyle name="Comma 2 3 6 2 2 3 3 2" xfId="14016"/>
    <cellStyle name="Comma 2 3 6 2 2 3 3 2 2" xfId="44338"/>
    <cellStyle name="Comma 2 3 6 2 2 3 3 2 3" xfId="29114"/>
    <cellStyle name="Comma 2 3 6 2 2 3 3 3" xfId="8996"/>
    <cellStyle name="Comma 2 3 6 2 2 3 3 3 2" xfId="39321"/>
    <cellStyle name="Comma 2 3 6 2 2 3 3 3 3" xfId="24097"/>
    <cellStyle name="Comma 2 3 6 2 2 3 3 4" xfId="34308"/>
    <cellStyle name="Comma 2 3 6 2 2 3 3 5" xfId="19084"/>
    <cellStyle name="Comma 2 3 6 2 2 3 4" xfId="5635"/>
    <cellStyle name="Comma 2 3 6 2 2 3 4 2" xfId="15687"/>
    <cellStyle name="Comma 2 3 6 2 2 3 4 2 2" xfId="46009"/>
    <cellStyle name="Comma 2 3 6 2 2 3 4 2 3" xfId="30785"/>
    <cellStyle name="Comma 2 3 6 2 2 3 4 3" xfId="10667"/>
    <cellStyle name="Comma 2 3 6 2 2 3 4 3 2" xfId="40992"/>
    <cellStyle name="Comma 2 3 6 2 2 3 4 3 3" xfId="25768"/>
    <cellStyle name="Comma 2 3 6 2 2 3 4 4" xfId="35979"/>
    <cellStyle name="Comma 2 3 6 2 2 3 4 5" xfId="20755"/>
    <cellStyle name="Comma 2 3 6 2 2 3 5" xfId="12345"/>
    <cellStyle name="Comma 2 3 6 2 2 3 5 2" xfId="42667"/>
    <cellStyle name="Comma 2 3 6 2 2 3 5 3" xfId="27443"/>
    <cellStyle name="Comma 2 3 6 2 2 3 6" xfId="7324"/>
    <cellStyle name="Comma 2 3 6 2 2 3 6 2" xfId="37650"/>
    <cellStyle name="Comma 2 3 6 2 2 3 6 3" xfId="22426"/>
    <cellStyle name="Comma 2 3 6 2 2 3 7" xfId="32638"/>
    <cellStyle name="Comma 2 3 6 2 2 3 8" xfId="17413"/>
    <cellStyle name="Comma 2 3 6 2 2 4" xfId="2671"/>
    <cellStyle name="Comma 2 3 6 2 2 4 2" xfId="4361"/>
    <cellStyle name="Comma 2 3 6 2 2 4 2 2" xfId="14434"/>
    <cellStyle name="Comma 2 3 6 2 2 4 2 2 2" xfId="44756"/>
    <cellStyle name="Comma 2 3 6 2 2 4 2 2 3" xfId="29532"/>
    <cellStyle name="Comma 2 3 6 2 2 4 2 3" xfId="9414"/>
    <cellStyle name="Comma 2 3 6 2 2 4 2 3 2" xfId="39739"/>
    <cellStyle name="Comma 2 3 6 2 2 4 2 3 3" xfId="24515"/>
    <cellStyle name="Comma 2 3 6 2 2 4 2 4" xfId="34726"/>
    <cellStyle name="Comma 2 3 6 2 2 4 2 5" xfId="19502"/>
    <cellStyle name="Comma 2 3 6 2 2 4 3" xfId="6053"/>
    <cellStyle name="Comma 2 3 6 2 2 4 3 2" xfId="16105"/>
    <cellStyle name="Comma 2 3 6 2 2 4 3 2 2" xfId="46427"/>
    <cellStyle name="Comma 2 3 6 2 2 4 3 2 3" xfId="31203"/>
    <cellStyle name="Comma 2 3 6 2 2 4 3 3" xfId="11085"/>
    <cellStyle name="Comma 2 3 6 2 2 4 3 3 2" xfId="41410"/>
    <cellStyle name="Comma 2 3 6 2 2 4 3 3 3" xfId="26186"/>
    <cellStyle name="Comma 2 3 6 2 2 4 3 4" xfId="36397"/>
    <cellStyle name="Comma 2 3 6 2 2 4 3 5" xfId="21173"/>
    <cellStyle name="Comma 2 3 6 2 2 4 4" xfId="12763"/>
    <cellStyle name="Comma 2 3 6 2 2 4 4 2" xfId="43085"/>
    <cellStyle name="Comma 2 3 6 2 2 4 4 3" xfId="27861"/>
    <cellStyle name="Comma 2 3 6 2 2 4 5" xfId="7742"/>
    <cellStyle name="Comma 2 3 6 2 2 4 5 2" xfId="38068"/>
    <cellStyle name="Comma 2 3 6 2 2 4 5 3" xfId="22844"/>
    <cellStyle name="Comma 2 3 6 2 2 4 6" xfId="33056"/>
    <cellStyle name="Comma 2 3 6 2 2 4 7" xfId="17831"/>
    <cellStyle name="Comma 2 3 6 2 2 5" xfId="3524"/>
    <cellStyle name="Comma 2 3 6 2 2 5 2" xfId="13598"/>
    <cellStyle name="Comma 2 3 6 2 2 5 2 2" xfId="43920"/>
    <cellStyle name="Comma 2 3 6 2 2 5 2 3" xfId="28696"/>
    <cellStyle name="Comma 2 3 6 2 2 5 3" xfId="8578"/>
    <cellStyle name="Comma 2 3 6 2 2 5 3 2" xfId="38903"/>
    <cellStyle name="Comma 2 3 6 2 2 5 3 3" xfId="23679"/>
    <cellStyle name="Comma 2 3 6 2 2 5 4" xfId="33890"/>
    <cellStyle name="Comma 2 3 6 2 2 5 5" xfId="18666"/>
    <cellStyle name="Comma 2 3 6 2 2 6" xfId="5217"/>
    <cellStyle name="Comma 2 3 6 2 2 6 2" xfId="15269"/>
    <cellStyle name="Comma 2 3 6 2 2 6 2 2" xfId="45591"/>
    <cellStyle name="Comma 2 3 6 2 2 6 2 3" xfId="30367"/>
    <cellStyle name="Comma 2 3 6 2 2 6 3" xfId="10249"/>
    <cellStyle name="Comma 2 3 6 2 2 6 3 2" xfId="40574"/>
    <cellStyle name="Comma 2 3 6 2 2 6 3 3" xfId="25350"/>
    <cellStyle name="Comma 2 3 6 2 2 6 4" xfId="35561"/>
    <cellStyle name="Comma 2 3 6 2 2 6 5" xfId="20337"/>
    <cellStyle name="Comma 2 3 6 2 2 7" xfId="11927"/>
    <cellStyle name="Comma 2 3 6 2 2 7 2" xfId="42249"/>
    <cellStyle name="Comma 2 3 6 2 2 7 3" xfId="27025"/>
    <cellStyle name="Comma 2 3 6 2 2 8" xfId="6906"/>
    <cellStyle name="Comma 2 3 6 2 2 8 2" xfId="37232"/>
    <cellStyle name="Comma 2 3 6 2 2 8 3" xfId="22008"/>
    <cellStyle name="Comma 2 3 6 2 2 9" xfId="32220"/>
    <cellStyle name="Comma 2 3 6 2 3" xfId="1933"/>
    <cellStyle name="Comma 2 3 6 2 3 2" xfId="2354"/>
    <cellStyle name="Comma 2 3 6 2 3 2 2" xfId="3193"/>
    <cellStyle name="Comma 2 3 6 2 3 2 2 2" xfId="4883"/>
    <cellStyle name="Comma 2 3 6 2 3 2 2 2 2" xfId="14956"/>
    <cellStyle name="Comma 2 3 6 2 3 2 2 2 2 2" xfId="45278"/>
    <cellStyle name="Comma 2 3 6 2 3 2 2 2 2 3" xfId="30054"/>
    <cellStyle name="Comma 2 3 6 2 3 2 2 2 3" xfId="9936"/>
    <cellStyle name="Comma 2 3 6 2 3 2 2 2 3 2" xfId="40261"/>
    <cellStyle name="Comma 2 3 6 2 3 2 2 2 3 3" xfId="25037"/>
    <cellStyle name="Comma 2 3 6 2 3 2 2 2 4" xfId="35248"/>
    <cellStyle name="Comma 2 3 6 2 3 2 2 2 5" xfId="20024"/>
    <cellStyle name="Comma 2 3 6 2 3 2 2 3" xfId="6575"/>
    <cellStyle name="Comma 2 3 6 2 3 2 2 3 2" xfId="16627"/>
    <cellStyle name="Comma 2 3 6 2 3 2 2 3 2 2" xfId="46949"/>
    <cellStyle name="Comma 2 3 6 2 3 2 2 3 2 3" xfId="31725"/>
    <cellStyle name="Comma 2 3 6 2 3 2 2 3 3" xfId="11607"/>
    <cellStyle name="Comma 2 3 6 2 3 2 2 3 3 2" xfId="41932"/>
    <cellStyle name="Comma 2 3 6 2 3 2 2 3 3 3" xfId="26708"/>
    <cellStyle name="Comma 2 3 6 2 3 2 2 3 4" xfId="36919"/>
    <cellStyle name="Comma 2 3 6 2 3 2 2 3 5" xfId="21695"/>
    <cellStyle name="Comma 2 3 6 2 3 2 2 4" xfId="13285"/>
    <cellStyle name="Comma 2 3 6 2 3 2 2 4 2" xfId="43607"/>
    <cellStyle name="Comma 2 3 6 2 3 2 2 4 3" xfId="28383"/>
    <cellStyle name="Comma 2 3 6 2 3 2 2 5" xfId="8264"/>
    <cellStyle name="Comma 2 3 6 2 3 2 2 5 2" xfId="38590"/>
    <cellStyle name="Comma 2 3 6 2 3 2 2 5 3" xfId="23366"/>
    <cellStyle name="Comma 2 3 6 2 3 2 2 6" xfId="33578"/>
    <cellStyle name="Comma 2 3 6 2 3 2 2 7" xfId="18353"/>
    <cellStyle name="Comma 2 3 6 2 3 2 3" xfId="4046"/>
    <cellStyle name="Comma 2 3 6 2 3 2 3 2" xfId="14120"/>
    <cellStyle name="Comma 2 3 6 2 3 2 3 2 2" xfId="44442"/>
    <cellStyle name="Comma 2 3 6 2 3 2 3 2 3" xfId="29218"/>
    <cellStyle name="Comma 2 3 6 2 3 2 3 3" xfId="9100"/>
    <cellStyle name="Comma 2 3 6 2 3 2 3 3 2" xfId="39425"/>
    <cellStyle name="Comma 2 3 6 2 3 2 3 3 3" xfId="24201"/>
    <cellStyle name="Comma 2 3 6 2 3 2 3 4" xfId="34412"/>
    <cellStyle name="Comma 2 3 6 2 3 2 3 5" xfId="19188"/>
    <cellStyle name="Comma 2 3 6 2 3 2 4" xfId="5739"/>
    <cellStyle name="Comma 2 3 6 2 3 2 4 2" xfId="15791"/>
    <cellStyle name="Comma 2 3 6 2 3 2 4 2 2" xfId="46113"/>
    <cellStyle name="Comma 2 3 6 2 3 2 4 2 3" xfId="30889"/>
    <cellStyle name="Comma 2 3 6 2 3 2 4 3" xfId="10771"/>
    <cellStyle name="Comma 2 3 6 2 3 2 4 3 2" xfId="41096"/>
    <cellStyle name="Comma 2 3 6 2 3 2 4 3 3" xfId="25872"/>
    <cellStyle name="Comma 2 3 6 2 3 2 4 4" xfId="36083"/>
    <cellStyle name="Comma 2 3 6 2 3 2 4 5" xfId="20859"/>
    <cellStyle name="Comma 2 3 6 2 3 2 5" xfId="12449"/>
    <cellStyle name="Comma 2 3 6 2 3 2 5 2" xfId="42771"/>
    <cellStyle name="Comma 2 3 6 2 3 2 5 3" xfId="27547"/>
    <cellStyle name="Comma 2 3 6 2 3 2 6" xfId="7428"/>
    <cellStyle name="Comma 2 3 6 2 3 2 6 2" xfId="37754"/>
    <cellStyle name="Comma 2 3 6 2 3 2 6 3" xfId="22530"/>
    <cellStyle name="Comma 2 3 6 2 3 2 7" xfId="32742"/>
    <cellStyle name="Comma 2 3 6 2 3 2 8" xfId="17517"/>
    <cellStyle name="Comma 2 3 6 2 3 3" xfId="2775"/>
    <cellStyle name="Comma 2 3 6 2 3 3 2" xfId="4465"/>
    <cellStyle name="Comma 2 3 6 2 3 3 2 2" xfId="14538"/>
    <cellStyle name="Comma 2 3 6 2 3 3 2 2 2" xfId="44860"/>
    <cellStyle name="Comma 2 3 6 2 3 3 2 2 3" xfId="29636"/>
    <cellStyle name="Comma 2 3 6 2 3 3 2 3" xfId="9518"/>
    <cellStyle name="Comma 2 3 6 2 3 3 2 3 2" xfId="39843"/>
    <cellStyle name="Comma 2 3 6 2 3 3 2 3 3" xfId="24619"/>
    <cellStyle name="Comma 2 3 6 2 3 3 2 4" xfId="34830"/>
    <cellStyle name="Comma 2 3 6 2 3 3 2 5" xfId="19606"/>
    <cellStyle name="Comma 2 3 6 2 3 3 3" xfId="6157"/>
    <cellStyle name="Comma 2 3 6 2 3 3 3 2" xfId="16209"/>
    <cellStyle name="Comma 2 3 6 2 3 3 3 2 2" xfId="46531"/>
    <cellStyle name="Comma 2 3 6 2 3 3 3 2 3" xfId="31307"/>
    <cellStyle name="Comma 2 3 6 2 3 3 3 3" xfId="11189"/>
    <cellStyle name="Comma 2 3 6 2 3 3 3 3 2" xfId="41514"/>
    <cellStyle name="Comma 2 3 6 2 3 3 3 3 3" xfId="26290"/>
    <cellStyle name="Comma 2 3 6 2 3 3 3 4" xfId="36501"/>
    <cellStyle name="Comma 2 3 6 2 3 3 3 5" xfId="21277"/>
    <cellStyle name="Comma 2 3 6 2 3 3 4" xfId="12867"/>
    <cellStyle name="Comma 2 3 6 2 3 3 4 2" xfId="43189"/>
    <cellStyle name="Comma 2 3 6 2 3 3 4 3" xfId="27965"/>
    <cellStyle name="Comma 2 3 6 2 3 3 5" xfId="7846"/>
    <cellStyle name="Comma 2 3 6 2 3 3 5 2" xfId="38172"/>
    <cellStyle name="Comma 2 3 6 2 3 3 5 3" xfId="22948"/>
    <cellStyle name="Comma 2 3 6 2 3 3 6" xfId="33160"/>
    <cellStyle name="Comma 2 3 6 2 3 3 7" xfId="17935"/>
    <cellStyle name="Comma 2 3 6 2 3 4" xfId="3628"/>
    <cellStyle name="Comma 2 3 6 2 3 4 2" xfId="13702"/>
    <cellStyle name="Comma 2 3 6 2 3 4 2 2" xfId="44024"/>
    <cellStyle name="Comma 2 3 6 2 3 4 2 3" xfId="28800"/>
    <cellStyle name="Comma 2 3 6 2 3 4 3" xfId="8682"/>
    <cellStyle name="Comma 2 3 6 2 3 4 3 2" xfId="39007"/>
    <cellStyle name="Comma 2 3 6 2 3 4 3 3" xfId="23783"/>
    <cellStyle name="Comma 2 3 6 2 3 4 4" xfId="33994"/>
    <cellStyle name="Comma 2 3 6 2 3 4 5" xfId="18770"/>
    <cellStyle name="Comma 2 3 6 2 3 5" xfId="5321"/>
    <cellStyle name="Comma 2 3 6 2 3 5 2" xfId="15373"/>
    <cellStyle name="Comma 2 3 6 2 3 5 2 2" xfId="45695"/>
    <cellStyle name="Comma 2 3 6 2 3 5 2 3" xfId="30471"/>
    <cellStyle name="Comma 2 3 6 2 3 5 3" xfId="10353"/>
    <cellStyle name="Comma 2 3 6 2 3 5 3 2" xfId="40678"/>
    <cellStyle name="Comma 2 3 6 2 3 5 3 3" xfId="25454"/>
    <cellStyle name="Comma 2 3 6 2 3 5 4" xfId="35665"/>
    <cellStyle name="Comma 2 3 6 2 3 5 5" xfId="20441"/>
    <cellStyle name="Comma 2 3 6 2 3 6" xfId="12031"/>
    <cellStyle name="Comma 2 3 6 2 3 6 2" xfId="42353"/>
    <cellStyle name="Comma 2 3 6 2 3 6 3" xfId="27129"/>
    <cellStyle name="Comma 2 3 6 2 3 7" xfId="7010"/>
    <cellStyle name="Comma 2 3 6 2 3 7 2" xfId="37336"/>
    <cellStyle name="Comma 2 3 6 2 3 7 3" xfId="22112"/>
    <cellStyle name="Comma 2 3 6 2 3 8" xfId="32324"/>
    <cellStyle name="Comma 2 3 6 2 3 9" xfId="17099"/>
    <cellStyle name="Comma 2 3 6 2 4" xfId="2146"/>
    <cellStyle name="Comma 2 3 6 2 4 2" xfId="2985"/>
    <cellStyle name="Comma 2 3 6 2 4 2 2" xfId="4675"/>
    <cellStyle name="Comma 2 3 6 2 4 2 2 2" xfId="14748"/>
    <cellStyle name="Comma 2 3 6 2 4 2 2 2 2" xfId="45070"/>
    <cellStyle name="Comma 2 3 6 2 4 2 2 2 3" xfId="29846"/>
    <cellStyle name="Comma 2 3 6 2 4 2 2 3" xfId="9728"/>
    <cellStyle name="Comma 2 3 6 2 4 2 2 3 2" xfId="40053"/>
    <cellStyle name="Comma 2 3 6 2 4 2 2 3 3" xfId="24829"/>
    <cellStyle name="Comma 2 3 6 2 4 2 2 4" xfId="35040"/>
    <cellStyle name="Comma 2 3 6 2 4 2 2 5" xfId="19816"/>
    <cellStyle name="Comma 2 3 6 2 4 2 3" xfId="6367"/>
    <cellStyle name="Comma 2 3 6 2 4 2 3 2" xfId="16419"/>
    <cellStyle name="Comma 2 3 6 2 4 2 3 2 2" xfId="46741"/>
    <cellStyle name="Comma 2 3 6 2 4 2 3 2 3" xfId="31517"/>
    <cellStyle name="Comma 2 3 6 2 4 2 3 3" xfId="11399"/>
    <cellStyle name="Comma 2 3 6 2 4 2 3 3 2" xfId="41724"/>
    <cellStyle name="Comma 2 3 6 2 4 2 3 3 3" xfId="26500"/>
    <cellStyle name="Comma 2 3 6 2 4 2 3 4" xfId="36711"/>
    <cellStyle name="Comma 2 3 6 2 4 2 3 5" xfId="21487"/>
    <cellStyle name="Comma 2 3 6 2 4 2 4" xfId="13077"/>
    <cellStyle name="Comma 2 3 6 2 4 2 4 2" xfId="43399"/>
    <cellStyle name="Comma 2 3 6 2 4 2 4 3" xfId="28175"/>
    <cellStyle name="Comma 2 3 6 2 4 2 5" xfId="8056"/>
    <cellStyle name="Comma 2 3 6 2 4 2 5 2" xfId="38382"/>
    <cellStyle name="Comma 2 3 6 2 4 2 5 3" xfId="23158"/>
    <cellStyle name="Comma 2 3 6 2 4 2 6" xfId="33370"/>
    <cellStyle name="Comma 2 3 6 2 4 2 7" xfId="18145"/>
    <cellStyle name="Comma 2 3 6 2 4 3" xfId="3838"/>
    <cellStyle name="Comma 2 3 6 2 4 3 2" xfId="13912"/>
    <cellStyle name="Comma 2 3 6 2 4 3 2 2" xfId="44234"/>
    <cellStyle name="Comma 2 3 6 2 4 3 2 3" xfId="29010"/>
    <cellStyle name="Comma 2 3 6 2 4 3 3" xfId="8892"/>
    <cellStyle name="Comma 2 3 6 2 4 3 3 2" xfId="39217"/>
    <cellStyle name="Comma 2 3 6 2 4 3 3 3" xfId="23993"/>
    <cellStyle name="Comma 2 3 6 2 4 3 4" xfId="34204"/>
    <cellStyle name="Comma 2 3 6 2 4 3 5" xfId="18980"/>
    <cellStyle name="Comma 2 3 6 2 4 4" xfId="5531"/>
    <cellStyle name="Comma 2 3 6 2 4 4 2" xfId="15583"/>
    <cellStyle name="Comma 2 3 6 2 4 4 2 2" xfId="45905"/>
    <cellStyle name="Comma 2 3 6 2 4 4 2 3" xfId="30681"/>
    <cellStyle name="Comma 2 3 6 2 4 4 3" xfId="10563"/>
    <cellStyle name="Comma 2 3 6 2 4 4 3 2" xfId="40888"/>
    <cellStyle name="Comma 2 3 6 2 4 4 3 3" xfId="25664"/>
    <cellStyle name="Comma 2 3 6 2 4 4 4" xfId="35875"/>
    <cellStyle name="Comma 2 3 6 2 4 4 5" xfId="20651"/>
    <cellStyle name="Comma 2 3 6 2 4 5" xfId="12241"/>
    <cellStyle name="Comma 2 3 6 2 4 5 2" xfId="42563"/>
    <cellStyle name="Comma 2 3 6 2 4 5 3" xfId="27339"/>
    <cellStyle name="Comma 2 3 6 2 4 6" xfId="7220"/>
    <cellStyle name="Comma 2 3 6 2 4 6 2" xfId="37546"/>
    <cellStyle name="Comma 2 3 6 2 4 6 3" xfId="22322"/>
    <cellStyle name="Comma 2 3 6 2 4 7" xfId="32534"/>
    <cellStyle name="Comma 2 3 6 2 4 8" xfId="17309"/>
    <cellStyle name="Comma 2 3 6 2 5" xfId="2567"/>
    <cellStyle name="Comma 2 3 6 2 5 2" xfId="4257"/>
    <cellStyle name="Comma 2 3 6 2 5 2 2" xfId="14330"/>
    <cellStyle name="Comma 2 3 6 2 5 2 2 2" xfId="44652"/>
    <cellStyle name="Comma 2 3 6 2 5 2 2 3" xfId="29428"/>
    <cellStyle name="Comma 2 3 6 2 5 2 3" xfId="9310"/>
    <cellStyle name="Comma 2 3 6 2 5 2 3 2" xfId="39635"/>
    <cellStyle name="Comma 2 3 6 2 5 2 3 3" xfId="24411"/>
    <cellStyle name="Comma 2 3 6 2 5 2 4" xfId="34622"/>
    <cellStyle name="Comma 2 3 6 2 5 2 5" xfId="19398"/>
    <cellStyle name="Comma 2 3 6 2 5 3" xfId="5949"/>
    <cellStyle name="Comma 2 3 6 2 5 3 2" xfId="16001"/>
    <cellStyle name="Comma 2 3 6 2 5 3 2 2" xfId="46323"/>
    <cellStyle name="Comma 2 3 6 2 5 3 2 3" xfId="31099"/>
    <cellStyle name="Comma 2 3 6 2 5 3 3" xfId="10981"/>
    <cellStyle name="Comma 2 3 6 2 5 3 3 2" xfId="41306"/>
    <cellStyle name="Comma 2 3 6 2 5 3 3 3" xfId="26082"/>
    <cellStyle name="Comma 2 3 6 2 5 3 4" xfId="36293"/>
    <cellStyle name="Comma 2 3 6 2 5 3 5" xfId="21069"/>
    <cellStyle name="Comma 2 3 6 2 5 4" xfId="12659"/>
    <cellStyle name="Comma 2 3 6 2 5 4 2" xfId="42981"/>
    <cellStyle name="Comma 2 3 6 2 5 4 3" xfId="27757"/>
    <cellStyle name="Comma 2 3 6 2 5 5" xfId="7638"/>
    <cellStyle name="Comma 2 3 6 2 5 5 2" xfId="37964"/>
    <cellStyle name="Comma 2 3 6 2 5 5 3" xfId="22740"/>
    <cellStyle name="Comma 2 3 6 2 5 6" xfId="32952"/>
    <cellStyle name="Comma 2 3 6 2 5 7" xfId="17727"/>
    <cellStyle name="Comma 2 3 6 2 6" xfId="3420"/>
    <cellStyle name="Comma 2 3 6 2 6 2" xfId="13494"/>
    <cellStyle name="Comma 2 3 6 2 6 2 2" xfId="43816"/>
    <cellStyle name="Comma 2 3 6 2 6 2 3" xfId="28592"/>
    <cellStyle name="Comma 2 3 6 2 6 3" xfId="8474"/>
    <cellStyle name="Comma 2 3 6 2 6 3 2" xfId="38799"/>
    <cellStyle name="Comma 2 3 6 2 6 3 3" xfId="23575"/>
    <cellStyle name="Comma 2 3 6 2 6 4" xfId="33786"/>
    <cellStyle name="Comma 2 3 6 2 6 5" xfId="18562"/>
    <cellStyle name="Comma 2 3 6 2 7" xfId="5113"/>
    <cellStyle name="Comma 2 3 6 2 7 2" xfId="15165"/>
    <cellStyle name="Comma 2 3 6 2 7 2 2" xfId="45487"/>
    <cellStyle name="Comma 2 3 6 2 7 2 3" xfId="30263"/>
    <cellStyle name="Comma 2 3 6 2 7 3" xfId="10145"/>
    <cellStyle name="Comma 2 3 6 2 7 3 2" xfId="40470"/>
    <cellStyle name="Comma 2 3 6 2 7 3 3" xfId="25246"/>
    <cellStyle name="Comma 2 3 6 2 7 4" xfId="35457"/>
    <cellStyle name="Comma 2 3 6 2 7 5" xfId="20233"/>
    <cellStyle name="Comma 2 3 6 2 8" xfId="11823"/>
    <cellStyle name="Comma 2 3 6 2 8 2" xfId="42145"/>
    <cellStyle name="Comma 2 3 6 2 8 3" xfId="26921"/>
    <cellStyle name="Comma 2 3 6 2 9" xfId="6802"/>
    <cellStyle name="Comma 2 3 6 2 9 2" xfId="37128"/>
    <cellStyle name="Comma 2 3 6 2 9 3" xfId="21904"/>
    <cellStyle name="Comma 2 3 6 3" xfId="1766"/>
    <cellStyle name="Comma 2 3 6 3 10" xfId="16943"/>
    <cellStyle name="Comma 2 3 6 3 2" xfId="1985"/>
    <cellStyle name="Comma 2 3 6 3 2 2" xfId="2406"/>
    <cellStyle name="Comma 2 3 6 3 2 2 2" xfId="3245"/>
    <cellStyle name="Comma 2 3 6 3 2 2 2 2" xfId="4935"/>
    <cellStyle name="Comma 2 3 6 3 2 2 2 2 2" xfId="15008"/>
    <cellStyle name="Comma 2 3 6 3 2 2 2 2 2 2" xfId="45330"/>
    <cellStyle name="Comma 2 3 6 3 2 2 2 2 2 3" xfId="30106"/>
    <cellStyle name="Comma 2 3 6 3 2 2 2 2 3" xfId="9988"/>
    <cellStyle name="Comma 2 3 6 3 2 2 2 2 3 2" xfId="40313"/>
    <cellStyle name="Comma 2 3 6 3 2 2 2 2 3 3" xfId="25089"/>
    <cellStyle name="Comma 2 3 6 3 2 2 2 2 4" xfId="35300"/>
    <cellStyle name="Comma 2 3 6 3 2 2 2 2 5" xfId="20076"/>
    <cellStyle name="Comma 2 3 6 3 2 2 2 3" xfId="6627"/>
    <cellStyle name="Comma 2 3 6 3 2 2 2 3 2" xfId="16679"/>
    <cellStyle name="Comma 2 3 6 3 2 2 2 3 2 2" xfId="47001"/>
    <cellStyle name="Comma 2 3 6 3 2 2 2 3 2 3" xfId="31777"/>
    <cellStyle name="Comma 2 3 6 3 2 2 2 3 3" xfId="11659"/>
    <cellStyle name="Comma 2 3 6 3 2 2 2 3 3 2" xfId="41984"/>
    <cellStyle name="Comma 2 3 6 3 2 2 2 3 3 3" xfId="26760"/>
    <cellStyle name="Comma 2 3 6 3 2 2 2 3 4" xfId="36971"/>
    <cellStyle name="Comma 2 3 6 3 2 2 2 3 5" xfId="21747"/>
    <cellStyle name="Comma 2 3 6 3 2 2 2 4" xfId="13337"/>
    <cellStyle name="Comma 2 3 6 3 2 2 2 4 2" xfId="43659"/>
    <cellStyle name="Comma 2 3 6 3 2 2 2 4 3" xfId="28435"/>
    <cellStyle name="Comma 2 3 6 3 2 2 2 5" xfId="8316"/>
    <cellStyle name="Comma 2 3 6 3 2 2 2 5 2" xfId="38642"/>
    <cellStyle name="Comma 2 3 6 3 2 2 2 5 3" xfId="23418"/>
    <cellStyle name="Comma 2 3 6 3 2 2 2 6" xfId="33630"/>
    <cellStyle name="Comma 2 3 6 3 2 2 2 7" xfId="18405"/>
    <cellStyle name="Comma 2 3 6 3 2 2 3" xfId="4098"/>
    <cellStyle name="Comma 2 3 6 3 2 2 3 2" xfId="14172"/>
    <cellStyle name="Comma 2 3 6 3 2 2 3 2 2" xfId="44494"/>
    <cellStyle name="Comma 2 3 6 3 2 2 3 2 3" xfId="29270"/>
    <cellStyle name="Comma 2 3 6 3 2 2 3 3" xfId="9152"/>
    <cellStyle name="Comma 2 3 6 3 2 2 3 3 2" xfId="39477"/>
    <cellStyle name="Comma 2 3 6 3 2 2 3 3 3" xfId="24253"/>
    <cellStyle name="Comma 2 3 6 3 2 2 3 4" xfId="34464"/>
    <cellStyle name="Comma 2 3 6 3 2 2 3 5" xfId="19240"/>
    <cellStyle name="Comma 2 3 6 3 2 2 4" xfId="5791"/>
    <cellStyle name="Comma 2 3 6 3 2 2 4 2" xfId="15843"/>
    <cellStyle name="Comma 2 3 6 3 2 2 4 2 2" xfId="46165"/>
    <cellStyle name="Comma 2 3 6 3 2 2 4 2 3" xfId="30941"/>
    <cellStyle name="Comma 2 3 6 3 2 2 4 3" xfId="10823"/>
    <cellStyle name="Comma 2 3 6 3 2 2 4 3 2" xfId="41148"/>
    <cellStyle name="Comma 2 3 6 3 2 2 4 3 3" xfId="25924"/>
    <cellStyle name="Comma 2 3 6 3 2 2 4 4" xfId="36135"/>
    <cellStyle name="Comma 2 3 6 3 2 2 4 5" xfId="20911"/>
    <cellStyle name="Comma 2 3 6 3 2 2 5" xfId="12501"/>
    <cellStyle name="Comma 2 3 6 3 2 2 5 2" xfId="42823"/>
    <cellStyle name="Comma 2 3 6 3 2 2 5 3" xfId="27599"/>
    <cellStyle name="Comma 2 3 6 3 2 2 6" xfId="7480"/>
    <cellStyle name="Comma 2 3 6 3 2 2 6 2" xfId="37806"/>
    <cellStyle name="Comma 2 3 6 3 2 2 6 3" xfId="22582"/>
    <cellStyle name="Comma 2 3 6 3 2 2 7" xfId="32794"/>
    <cellStyle name="Comma 2 3 6 3 2 2 8" xfId="17569"/>
    <cellStyle name="Comma 2 3 6 3 2 3" xfId="2827"/>
    <cellStyle name="Comma 2 3 6 3 2 3 2" xfId="4517"/>
    <cellStyle name="Comma 2 3 6 3 2 3 2 2" xfId="14590"/>
    <cellStyle name="Comma 2 3 6 3 2 3 2 2 2" xfId="44912"/>
    <cellStyle name="Comma 2 3 6 3 2 3 2 2 3" xfId="29688"/>
    <cellStyle name="Comma 2 3 6 3 2 3 2 3" xfId="9570"/>
    <cellStyle name="Comma 2 3 6 3 2 3 2 3 2" xfId="39895"/>
    <cellStyle name="Comma 2 3 6 3 2 3 2 3 3" xfId="24671"/>
    <cellStyle name="Comma 2 3 6 3 2 3 2 4" xfId="34882"/>
    <cellStyle name="Comma 2 3 6 3 2 3 2 5" xfId="19658"/>
    <cellStyle name="Comma 2 3 6 3 2 3 3" xfId="6209"/>
    <cellStyle name="Comma 2 3 6 3 2 3 3 2" xfId="16261"/>
    <cellStyle name="Comma 2 3 6 3 2 3 3 2 2" xfId="46583"/>
    <cellStyle name="Comma 2 3 6 3 2 3 3 2 3" xfId="31359"/>
    <cellStyle name="Comma 2 3 6 3 2 3 3 3" xfId="11241"/>
    <cellStyle name="Comma 2 3 6 3 2 3 3 3 2" xfId="41566"/>
    <cellStyle name="Comma 2 3 6 3 2 3 3 3 3" xfId="26342"/>
    <cellStyle name="Comma 2 3 6 3 2 3 3 4" xfId="36553"/>
    <cellStyle name="Comma 2 3 6 3 2 3 3 5" xfId="21329"/>
    <cellStyle name="Comma 2 3 6 3 2 3 4" xfId="12919"/>
    <cellStyle name="Comma 2 3 6 3 2 3 4 2" xfId="43241"/>
    <cellStyle name="Comma 2 3 6 3 2 3 4 3" xfId="28017"/>
    <cellStyle name="Comma 2 3 6 3 2 3 5" xfId="7898"/>
    <cellStyle name="Comma 2 3 6 3 2 3 5 2" xfId="38224"/>
    <cellStyle name="Comma 2 3 6 3 2 3 5 3" xfId="23000"/>
    <cellStyle name="Comma 2 3 6 3 2 3 6" xfId="33212"/>
    <cellStyle name="Comma 2 3 6 3 2 3 7" xfId="17987"/>
    <cellStyle name="Comma 2 3 6 3 2 4" xfId="3680"/>
    <cellStyle name="Comma 2 3 6 3 2 4 2" xfId="13754"/>
    <cellStyle name="Comma 2 3 6 3 2 4 2 2" xfId="44076"/>
    <cellStyle name="Comma 2 3 6 3 2 4 2 3" xfId="28852"/>
    <cellStyle name="Comma 2 3 6 3 2 4 3" xfId="8734"/>
    <cellStyle name="Comma 2 3 6 3 2 4 3 2" xfId="39059"/>
    <cellStyle name="Comma 2 3 6 3 2 4 3 3" xfId="23835"/>
    <cellStyle name="Comma 2 3 6 3 2 4 4" xfId="34046"/>
    <cellStyle name="Comma 2 3 6 3 2 4 5" xfId="18822"/>
    <cellStyle name="Comma 2 3 6 3 2 5" xfId="5373"/>
    <cellStyle name="Comma 2 3 6 3 2 5 2" xfId="15425"/>
    <cellStyle name="Comma 2 3 6 3 2 5 2 2" xfId="45747"/>
    <cellStyle name="Comma 2 3 6 3 2 5 2 3" xfId="30523"/>
    <cellStyle name="Comma 2 3 6 3 2 5 3" xfId="10405"/>
    <cellStyle name="Comma 2 3 6 3 2 5 3 2" xfId="40730"/>
    <cellStyle name="Comma 2 3 6 3 2 5 3 3" xfId="25506"/>
    <cellStyle name="Comma 2 3 6 3 2 5 4" xfId="35717"/>
    <cellStyle name="Comma 2 3 6 3 2 5 5" xfId="20493"/>
    <cellStyle name="Comma 2 3 6 3 2 6" xfId="12083"/>
    <cellStyle name="Comma 2 3 6 3 2 6 2" xfId="42405"/>
    <cellStyle name="Comma 2 3 6 3 2 6 3" xfId="27181"/>
    <cellStyle name="Comma 2 3 6 3 2 7" xfId="7062"/>
    <cellStyle name="Comma 2 3 6 3 2 7 2" xfId="37388"/>
    <cellStyle name="Comma 2 3 6 3 2 7 3" xfId="22164"/>
    <cellStyle name="Comma 2 3 6 3 2 8" xfId="32376"/>
    <cellStyle name="Comma 2 3 6 3 2 9" xfId="17151"/>
    <cellStyle name="Comma 2 3 6 3 3" xfId="2198"/>
    <cellStyle name="Comma 2 3 6 3 3 2" xfId="3037"/>
    <cellStyle name="Comma 2 3 6 3 3 2 2" xfId="4727"/>
    <cellStyle name="Comma 2 3 6 3 3 2 2 2" xfId="14800"/>
    <cellStyle name="Comma 2 3 6 3 3 2 2 2 2" xfId="45122"/>
    <cellStyle name="Comma 2 3 6 3 3 2 2 2 3" xfId="29898"/>
    <cellStyle name="Comma 2 3 6 3 3 2 2 3" xfId="9780"/>
    <cellStyle name="Comma 2 3 6 3 3 2 2 3 2" xfId="40105"/>
    <cellStyle name="Comma 2 3 6 3 3 2 2 3 3" xfId="24881"/>
    <cellStyle name="Comma 2 3 6 3 3 2 2 4" xfId="35092"/>
    <cellStyle name="Comma 2 3 6 3 3 2 2 5" xfId="19868"/>
    <cellStyle name="Comma 2 3 6 3 3 2 3" xfId="6419"/>
    <cellStyle name="Comma 2 3 6 3 3 2 3 2" xfId="16471"/>
    <cellStyle name="Comma 2 3 6 3 3 2 3 2 2" xfId="46793"/>
    <cellStyle name="Comma 2 3 6 3 3 2 3 2 3" xfId="31569"/>
    <cellStyle name="Comma 2 3 6 3 3 2 3 3" xfId="11451"/>
    <cellStyle name="Comma 2 3 6 3 3 2 3 3 2" xfId="41776"/>
    <cellStyle name="Comma 2 3 6 3 3 2 3 3 3" xfId="26552"/>
    <cellStyle name="Comma 2 3 6 3 3 2 3 4" xfId="36763"/>
    <cellStyle name="Comma 2 3 6 3 3 2 3 5" xfId="21539"/>
    <cellStyle name="Comma 2 3 6 3 3 2 4" xfId="13129"/>
    <cellStyle name="Comma 2 3 6 3 3 2 4 2" xfId="43451"/>
    <cellStyle name="Comma 2 3 6 3 3 2 4 3" xfId="28227"/>
    <cellStyle name="Comma 2 3 6 3 3 2 5" xfId="8108"/>
    <cellStyle name="Comma 2 3 6 3 3 2 5 2" xfId="38434"/>
    <cellStyle name="Comma 2 3 6 3 3 2 5 3" xfId="23210"/>
    <cellStyle name="Comma 2 3 6 3 3 2 6" xfId="33422"/>
    <cellStyle name="Comma 2 3 6 3 3 2 7" xfId="18197"/>
    <cellStyle name="Comma 2 3 6 3 3 3" xfId="3890"/>
    <cellStyle name="Comma 2 3 6 3 3 3 2" xfId="13964"/>
    <cellStyle name="Comma 2 3 6 3 3 3 2 2" xfId="44286"/>
    <cellStyle name="Comma 2 3 6 3 3 3 2 3" xfId="29062"/>
    <cellStyle name="Comma 2 3 6 3 3 3 3" xfId="8944"/>
    <cellStyle name="Comma 2 3 6 3 3 3 3 2" xfId="39269"/>
    <cellStyle name="Comma 2 3 6 3 3 3 3 3" xfId="24045"/>
    <cellStyle name="Comma 2 3 6 3 3 3 4" xfId="34256"/>
    <cellStyle name="Comma 2 3 6 3 3 3 5" xfId="19032"/>
    <cellStyle name="Comma 2 3 6 3 3 4" xfId="5583"/>
    <cellStyle name="Comma 2 3 6 3 3 4 2" xfId="15635"/>
    <cellStyle name="Comma 2 3 6 3 3 4 2 2" xfId="45957"/>
    <cellStyle name="Comma 2 3 6 3 3 4 2 3" xfId="30733"/>
    <cellStyle name="Comma 2 3 6 3 3 4 3" xfId="10615"/>
    <cellStyle name="Comma 2 3 6 3 3 4 3 2" xfId="40940"/>
    <cellStyle name="Comma 2 3 6 3 3 4 3 3" xfId="25716"/>
    <cellStyle name="Comma 2 3 6 3 3 4 4" xfId="35927"/>
    <cellStyle name="Comma 2 3 6 3 3 4 5" xfId="20703"/>
    <cellStyle name="Comma 2 3 6 3 3 5" xfId="12293"/>
    <cellStyle name="Comma 2 3 6 3 3 5 2" xfId="42615"/>
    <cellStyle name="Comma 2 3 6 3 3 5 3" xfId="27391"/>
    <cellStyle name="Comma 2 3 6 3 3 6" xfId="7272"/>
    <cellStyle name="Comma 2 3 6 3 3 6 2" xfId="37598"/>
    <cellStyle name="Comma 2 3 6 3 3 6 3" xfId="22374"/>
    <cellStyle name="Comma 2 3 6 3 3 7" xfId="32586"/>
    <cellStyle name="Comma 2 3 6 3 3 8" xfId="17361"/>
    <cellStyle name="Comma 2 3 6 3 4" xfId="2619"/>
    <cellStyle name="Comma 2 3 6 3 4 2" xfId="4309"/>
    <cellStyle name="Comma 2 3 6 3 4 2 2" xfId="14382"/>
    <cellStyle name="Comma 2 3 6 3 4 2 2 2" xfId="44704"/>
    <cellStyle name="Comma 2 3 6 3 4 2 2 3" xfId="29480"/>
    <cellStyle name="Comma 2 3 6 3 4 2 3" xfId="9362"/>
    <cellStyle name="Comma 2 3 6 3 4 2 3 2" xfId="39687"/>
    <cellStyle name="Comma 2 3 6 3 4 2 3 3" xfId="24463"/>
    <cellStyle name="Comma 2 3 6 3 4 2 4" xfId="34674"/>
    <cellStyle name="Comma 2 3 6 3 4 2 5" xfId="19450"/>
    <cellStyle name="Comma 2 3 6 3 4 3" xfId="6001"/>
    <cellStyle name="Comma 2 3 6 3 4 3 2" xfId="16053"/>
    <cellStyle name="Comma 2 3 6 3 4 3 2 2" xfId="46375"/>
    <cellStyle name="Comma 2 3 6 3 4 3 2 3" xfId="31151"/>
    <cellStyle name="Comma 2 3 6 3 4 3 3" xfId="11033"/>
    <cellStyle name="Comma 2 3 6 3 4 3 3 2" xfId="41358"/>
    <cellStyle name="Comma 2 3 6 3 4 3 3 3" xfId="26134"/>
    <cellStyle name="Comma 2 3 6 3 4 3 4" xfId="36345"/>
    <cellStyle name="Comma 2 3 6 3 4 3 5" xfId="21121"/>
    <cellStyle name="Comma 2 3 6 3 4 4" xfId="12711"/>
    <cellStyle name="Comma 2 3 6 3 4 4 2" xfId="43033"/>
    <cellStyle name="Comma 2 3 6 3 4 4 3" xfId="27809"/>
    <cellStyle name="Comma 2 3 6 3 4 5" xfId="7690"/>
    <cellStyle name="Comma 2 3 6 3 4 5 2" xfId="38016"/>
    <cellStyle name="Comma 2 3 6 3 4 5 3" xfId="22792"/>
    <cellStyle name="Comma 2 3 6 3 4 6" xfId="33004"/>
    <cellStyle name="Comma 2 3 6 3 4 7" xfId="17779"/>
    <cellStyle name="Comma 2 3 6 3 5" xfId="3472"/>
    <cellStyle name="Comma 2 3 6 3 5 2" xfId="13546"/>
    <cellStyle name="Comma 2 3 6 3 5 2 2" xfId="43868"/>
    <cellStyle name="Comma 2 3 6 3 5 2 3" xfId="28644"/>
    <cellStyle name="Comma 2 3 6 3 5 3" xfId="8526"/>
    <cellStyle name="Comma 2 3 6 3 5 3 2" xfId="38851"/>
    <cellStyle name="Comma 2 3 6 3 5 3 3" xfId="23627"/>
    <cellStyle name="Comma 2 3 6 3 5 4" xfId="33838"/>
    <cellStyle name="Comma 2 3 6 3 5 5" xfId="18614"/>
    <cellStyle name="Comma 2 3 6 3 6" xfId="5165"/>
    <cellStyle name="Comma 2 3 6 3 6 2" xfId="15217"/>
    <cellStyle name="Comma 2 3 6 3 6 2 2" xfId="45539"/>
    <cellStyle name="Comma 2 3 6 3 6 2 3" xfId="30315"/>
    <cellStyle name="Comma 2 3 6 3 6 3" xfId="10197"/>
    <cellStyle name="Comma 2 3 6 3 6 3 2" xfId="40522"/>
    <cellStyle name="Comma 2 3 6 3 6 3 3" xfId="25298"/>
    <cellStyle name="Comma 2 3 6 3 6 4" xfId="35509"/>
    <cellStyle name="Comma 2 3 6 3 6 5" xfId="20285"/>
    <cellStyle name="Comma 2 3 6 3 7" xfId="11875"/>
    <cellStyle name="Comma 2 3 6 3 7 2" xfId="42197"/>
    <cellStyle name="Comma 2 3 6 3 7 3" xfId="26973"/>
    <cellStyle name="Comma 2 3 6 3 8" xfId="6854"/>
    <cellStyle name="Comma 2 3 6 3 8 2" xfId="37180"/>
    <cellStyle name="Comma 2 3 6 3 8 3" xfId="21956"/>
    <cellStyle name="Comma 2 3 6 3 9" xfId="32169"/>
    <cellStyle name="Comma 2 3 6 4" xfId="1879"/>
    <cellStyle name="Comma 2 3 6 4 2" xfId="2302"/>
    <cellStyle name="Comma 2 3 6 4 2 2" xfId="3141"/>
    <cellStyle name="Comma 2 3 6 4 2 2 2" xfId="4831"/>
    <cellStyle name="Comma 2 3 6 4 2 2 2 2" xfId="14904"/>
    <cellStyle name="Comma 2 3 6 4 2 2 2 2 2" xfId="45226"/>
    <cellStyle name="Comma 2 3 6 4 2 2 2 2 3" xfId="30002"/>
    <cellStyle name="Comma 2 3 6 4 2 2 2 3" xfId="9884"/>
    <cellStyle name="Comma 2 3 6 4 2 2 2 3 2" xfId="40209"/>
    <cellStyle name="Comma 2 3 6 4 2 2 2 3 3" xfId="24985"/>
    <cellStyle name="Comma 2 3 6 4 2 2 2 4" xfId="35196"/>
    <cellStyle name="Comma 2 3 6 4 2 2 2 5" xfId="19972"/>
    <cellStyle name="Comma 2 3 6 4 2 2 3" xfId="6523"/>
    <cellStyle name="Comma 2 3 6 4 2 2 3 2" xfId="16575"/>
    <cellStyle name="Comma 2 3 6 4 2 2 3 2 2" xfId="46897"/>
    <cellStyle name="Comma 2 3 6 4 2 2 3 2 3" xfId="31673"/>
    <cellStyle name="Comma 2 3 6 4 2 2 3 3" xfId="11555"/>
    <cellStyle name="Comma 2 3 6 4 2 2 3 3 2" xfId="41880"/>
    <cellStyle name="Comma 2 3 6 4 2 2 3 3 3" xfId="26656"/>
    <cellStyle name="Comma 2 3 6 4 2 2 3 4" xfId="36867"/>
    <cellStyle name="Comma 2 3 6 4 2 2 3 5" xfId="21643"/>
    <cellStyle name="Comma 2 3 6 4 2 2 4" xfId="13233"/>
    <cellStyle name="Comma 2 3 6 4 2 2 4 2" xfId="43555"/>
    <cellStyle name="Comma 2 3 6 4 2 2 4 3" xfId="28331"/>
    <cellStyle name="Comma 2 3 6 4 2 2 5" xfId="8212"/>
    <cellStyle name="Comma 2 3 6 4 2 2 5 2" xfId="38538"/>
    <cellStyle name="Comma 2 3 6 4 2 2 5 3" xfId="23314"/>
    <cellStyle name="Comma 2 3 6 4 2 2 6" xfId="33526"/>
    <cellStyle name="Comma 2 3 6 4 2 2 7" xfId="18301"/>
    <cellStyle name="Comma 2 3 6 4 2 3" xfId="3994"/>
    <cellStyle name="Comma 2 3 6 4 2 3 2" xfId="14068"/>
    <cellStyle name="Comma 2 3 6 4 2 3 2 2" xfId="44390"/>
    <cellStyle name="Comma 2 3 6 4 2 3 2 3" xfId="29166"/>
    <cellStyle name="Comma 2 3 6 4 2 3 3" xfId="9048"/>
    <cellStyle name="Comma 2 3 6 4 2 3 3 2" xfId="39373"/>
    <cellStyle name="Comma 2 3 6 4 2 3 3 3" xfId="24149"/>
    <cellStyle name="Comma 2 3 6 4 2 3 4" xfId="34360"/>
    <cellStyle name="Comma 2 3 6 4 2 3 5" xfId="19136"/>
    <cellStyle name="Comma 2 3 6 4 2 4" xfId="5687"/>
    <cellStyle name="Comma 2 3 6 4 2 4 2" xfId="15739"/>
    <cellStyle name="Comma 2 3 6 4 2 4 2 2" xfId="46061"/>
    <cellStyle name="Comma 2 3 6 4 2 4 2 3" xfId="30837"/>
    <cellStyle name="Comma 2 3 6 4 2 4 3" xfId="10719"/>
    <cellStyle name="Comma 2 3 6 4 2 4 3 2" xfId="41044"/>
    <cellStyle name="Comma 2 3 6 4 2 4 3 3" xfId="25820"/>
    <cellStyle name="Comma 2 3 6 4 2 4 4" xfId="36031"/>
    <cellStyle name="Comma 2 3 6 4 2 4 5" xfId="20807"/>
    <cellStyle name="Comma 2 3 6 4 2 5" xfId="12397"/>
    <cellStyle name="Comma 2 3 6 4 2 5 2" xfId="42719"/>
    <cellStyle name="Comma 2 3 6 4 2 5 3" xfId="27495"/>
    <cellStyle name="Comma 2 3 6 4 2 6" xfId="7376"/>
    <cellStyle name="Comma 2 3 6 4 2 6 2" xfId="37702"/>
    <cellStyle name="Comma 2 3 6 4 2 6 3" xfId="22478"/>
    <cellStyle name="Comma 2 3 6 4 2 7" xfId="32690"/>
    <cellStyle name="Comma 2 3 6 4 2 8" xfId="17465"/>
    <cellStyle name="Comma 2 3 6 4 3" xfId="2723"/>
    <cellStyle name="Comma 2 3 6 4 3 2" xfId="4413"/>
    <cellStyle name="Comma 2 3 6 4 3 2 2" xfId="14486"/>
    <cellStyle name="Comma 2 3 6 4 3 2 2 2" xfId="44808"/>
    <cellStyle name="Comma 2 3 6 4 3 2 2 3" xfId="29584"/>
    <cellStyle name="Comma 2 3 6 4 3 2 3" xfId="9466"/>
    <cellStyle name="Comma 2 3 6 4 3 2 3 2" xfId="39791"/>
    <cellStyle name="Comma 2 3 6 4 3 2 3 3" xfId="24567"/>
    <cellStyle name="Comma 2 3 6 4 3 2 4" xfId="34778"/>
    <cellStyle name="Comma 2 3 6 4 3 2 5" xfId="19554"/>
    <cellStyle name="Comma 2 3 6 4 3 3" xfId="6105"/>
    <cellStyle name="Comma 2 3 6 4 3 3 2" xfId="16157"/>
    <cellStyle name="Comma 2 3 6 4 3 3 2 2" xfId="46479"/>
    <cellStyle name="Comma 2 3 6 4 3 3 2 3" xfId="31255"/>
    <cellStyle name="Comma 2 3 6 4 3 3 3" xfId="11137"/>
    <cellStyle name="Comma 2 3 6 4 3 3 3 2" xfId="41462"/>
    <cellStyle name="Comma 2 3 6 4 3 3 3 3" xfId="26238"/>
    <cellStyle name="Comma 2 3 6 4 3 3 4" xfId="36449"/>
    <cellStyle name="Comma 2 3 6 4 3 3 5" xfId="21225"/>
    <cellStyle name="Comma 2 3 6 4 3 4" xfId="12815"/>
    <cellStyle name="Comma 2 3 6 4 3 4 2" xfId="43137"/>
    <cellStyle name="Comma 2 3 6 4 3 4 3" xfId="27913"/>
    <cellStyle name="Comma 2 3 6 4 3 5" xfId="7794"/>
    <cellStyle name="Comma 2 3 6 4 3 5 2" xfId="38120"/>
    <cellStyle name="Comma 2 3 6 4 3 5 3" xfId="22896"/>
    <cellStyle name="Comma 2 3 6 4 3 6" xfId="33108"/>
    <cellStyle name="Comma 2 3 6 4 3 7" xfId="17883"/>
    <cellStyle name="Comma 2 3 6 4 4" xfId="3576"/>
    <cellStyle name="Comma 2 3 6 4 4 2" xfId="13650"/>
    <cellStyle name="Comma 2 3 6 4 4 2 2" xfId="43972"/>
    <cellStyle name="Comma 2 3 6 4 4 2 3" xfId="28748"/>
    <cellStyle name="Comma 2 3 6 4 4 3" xfId="8630"/>
    <cellStyle name="Comma 2 3 6 4 4 3 2" xfId="38955"/>
    <cellStyle name="Comma 2 3 6 4 4 3 3" xfId="23731"/>
    <cellStyle name="Comma 2 3 6 4 4 4" xfId="33942"/>
    <cellStyle name="Comma 2 3 6 4 4 5" xfId="18718"/>
    <cellStyle name="Comma 2 3 6 4 5" xfId="5269"/>
    <cellStyle name="Comma 2 3 6 4 5 2" xfId="15321"/>
    <cellStyle name="Comma 2 3 6 4 5 2 2" xfId="45643"/>
    <cellStyle name="Comma 2 3 6 4 5 2 3" xfId="30419"/>
    <cellStyle name="Comma 2 3 6 4 5 3" xfId="10301"/>
    <cellStyle name="Comma 2 3 6 4 5 3 2" xfId="40626"/>
    <cellStyle name="Comma 2 3 6 4 5 3 3" xfId="25402"/>
    <cellStyle name="Comma 2 3 6 4 5 4" xfId="35613"/>
    <cellStyle name="Comma 2 3 6 4 5 5" xfId="20389"/>
    <cellStyle name="Comma 2 3 6 4 6" xfId="11979"/>
    <cellStyle name="Comma 2 3 6 4 6 2" xfId="42301"/>
    <cellStyle name="Comma 2 3 6 4 6 3" xfId="27077"/>
    <cellStyle name="Comma 2 3 6 4 7" xfId="6958"/>
    <cellStyle name="Comma 2 3 6 4 7 2" xfId="37284"/>
    <cellStyle name="Comma 2 3 6 4 7 3" xfId="22060"/>
    <cellStyle name="Comma 2 3 6 4 8" xfId="32272"/>
    <cellStyle name="Comma 2 3 6 4 9" xfId="17047"/>
    <cellStyle name="Comma 2 3 6 5" xfId="2092"/>
    <cellStyle name="Comma 2 3 6 5 2" xfId="2933"/>
    <cellStyle name="Comma 2 3 6 5 2 2" xfId="4623"/>
    <cellStyle name="Comma 2 3 6 5 2 2 2" xfId="14696"/>
    <cellStyle name="Comma 2 3 6 5 2 2 2 2" xfId="45018"/>
    <cellStyle name="Comma 2 3 6 5 2 2 2 3" xfId="29794"/>
    <cellStyle name="Comma 2 3 6 5 2 2 3" xfId="9676"/>
    <cellStyle name="Comma 2 3 6 5 2 2 3 2" xfId="40001"/>
    <cellStyle name="Comma 2 3 6 5 2 2 3 3" xfId="24777"/>
    <cellStyle name="Comma 2 3 6 5 2 2 4" xfId="34988"/>
    <cellStyle name="Comma 2 3 6 5 2 2 5" xfId="19764"/>
    <cellStyle name="Comma 2 3 6 5 2 3" xfId="6315"/>
    <cellStyle name="Comma 2 3 6 5 2 3 2" xfId="16367"/>
    <cellStyle name="Comma 2 3 6 5 2 3 2 2" xfId="46689"/>
    <cellStyle name="Comma 2 3 6 5 2 3 2 3" xfId="31465"/>
    <cellStyle name="Comma 2 3 6 5 2 3 3" xfId="11347"/>
    <cellStyle name="Comma 2 3 6 5 2 3 3 2" xfId="41672"/>
    <cellStyle name="Comma 2 3 6 5 2 3 3 3" xfId="26448"/>
    <cellStyle name="Comma 2 3 6 5 2 3 4" xfId="36659"/>
    <cellStyle name="Comma 2 3 6 5 2 3 5" xfId="21435"/>
    <cellStyle name="Comma 2 3 6 5 2 4" xfId="13025"/>
    <cellStyle name="Comma 2 3 6 5 2 4 2" xfId="43347"/>
    <cellStyle name="Comma 2 3 6 5 2 4 3" xfId="28123"/>
    <cellStyle name="Comma 2 3 6 5 2 5" xfId="8004"/>
    <cellStyle name="Comma 2 3 6 5 2 5 2" xfId="38330"/>
    <cellStyle name="Comma 2 3 6 5 2 5 3" xfId="23106"/>
    <cellStyle name="Comma 2 3 6 5 2 6" xfId="33318"/>
    <cellStyle name="Comma 2 3 6 5 2 7" xfId="18093"/>
    <cellStyle name="Comma 2 3 6 5 3" xfId="3786"/>
    <cellStyle name="Comma 2 3 6 5 3 2" xfId="13860"/>
    <cellStyle name="Comma 2 3 6 5 3 2 2" xfId="44182"/>
    <cellStyle name="Comma 2 3 6 5 3 2 3" xfId="28958"/>
    <cellStyle name="Comma 2 3 6 5 3 3" xfId="8840"/>
    <cellStyle name="Comma 2 3 6 5 3 3 2" xfId="39165"/>
    <cellStyle name="Comma 2 3 6 5 3 3 3" xfId="23941"/>
    <cellStyle name="Comma 2 3 6 5 3 4" xfId="34152"/>
    <cellStyle name="Comma 2 3 6 5 3 5" xfId="18928"/>
    <cellStyle name="Comma 2 3 6 5 4" xfId="5479"/>
    <cellStyle name="Comma 2 3 6 5 4 2" xfId="15531"/>
    <cellStyle name="Comma 2 3 6 5 4 2 2" xfId="45853"/>
    <cellStyle name="Comma 2 3 6 5 4 2 3" xfId="30629"/>
    <cellStyle name="Comma 2 3 6 5 4 3" xfId="10511"/>
    <cellStyle name="Comma 2 3 6 5 4 3 2" xfId="40836"/>
    <cellStyle name="Comma 2 3 6 5 4 3 3" xfId="25612"/>
    <cellStyle name="Comma 2 3 6 5 4 4" xfId="35823"/>
    <cellStyle name="Comma 2 3 6 5 4 5" xfId="20599"/>
    <cellStyle name="Comma 2 3 6 5 5" xfId="12189"/>
    <cellStyle name="Comma 2 3 6 5 5 2" xfId="42511"/>
    <cellStyle name="Comma 2 3 6 5 5 3" xfId="27287"/>
    <cellStyle name="Comma 2 3 6 5 6" xfId="7168"/>
    <cellStyle name="Comma 2 3 6 5 6 2" xfId="37494"/>
    <cellStyle name="Comma 2 3 6 5 6 3" xfId="22270"/>
    <cellStyle name="Comma 2 3 6 5 7" xfId="32482"/>
    <cellStyle name="Comma 2 3 6 5 8" xfId="17257"/>
    <cellStyle name="Comma 2 3 6 6" xfId="2513"/>
    <cellStyle name="Comma 2 3 6 6 2" xfId="4205"/>
    <cellStyle name="Comma 2 3 6 6 2 2" xfId="14278"/>
    <cellStyle name="Comma 2 3 6 6 2 2 2" xfId="44600"/>
    <cellStyle name="Comma 2 3 6 6 2 2 3" xfId="29376"/>
    <cellStyle name="Comma 2 3 6 6 2 3" xfId="9258"/>
    <cellStyle name="Comma 2 3 6 6 2 3 2" xfId="39583"/>
    <cellStyle name="Comma 2 3 6 6 2 3 3" xfId="24359"/>
    <cellStyle name="Comma 2 3 6 6 2 4" xfId="34570"/>
    <cellStyle name="Comma 2 3 6 6 2 5" xfId="19346"/>
    <cellStyle name="Comma 2 3 6 6 3" xfId="5897"/>
    <cellStyle name="Comma 2 3 6 6 3 2" xfId="15949"/>
    <cellStyle name="Comma 2 3 6 6 3 2 2" xfId="46271"/>
    <cellStyle name="Comma 2 3 6 6 3 2 3" xfId="31047"/>
    <cellStyle name="Comma 2 3 6 6 3 3" xfId="10929"/>
    <cellStyle name="Comma 2 3 6 6 3 3 2" xfId="41254"/>
    <cellStyle name="Comma 2 3 6 6 3 3 3" xfId="26030"/>
    <cellStyle name="Comma 2 3 6 6 3 4" xfId="36241"/>
    <cellStyle name="Comma 2 3 6 6 3 5" xfId="21017"/>
    <cellStyle name="Comma 2 3 6 6 4" xfId="12607"/>
    <cellStyle name="Comma 2 3 6 6 4 2" xfId="42929"/>
    <cellStyle name="Comma 2 3 6 6 4 3" xfId="27705"/>
    <cellStyle name="Comma 2 3 6 6 5" xfId="7586"/>
    <cellStyle name="Comma 2 3 6 6 5 2" xfId="37912"/>
    <cellStyle name="Comma 2 3 6 6 5 3" xfId="22688"/>
    <cellStyle name="Comma 2 3 6 6 6" xfId="32900"/>
    <cellStyle name="Comma 2 3 6 6 7" xfId="17675"/>
    <cellStyle name="Comma 2 3 6 7" xfId="3362"/>
    <cellStyle name="Comma 2 3 6 7 2" xfId="13442"/>
    <cellStyle name="Comma 2 3 6 7 2 2" xfId="43764"/>
    <cellStyle name="Comma 2 3 6 7 2 3" xfId="28540"/>
    <cellStyle name="Comma 2 3 6 7 3" xfId="8422"/>
    <cellStyle name="Comma 2 3 6 7 3 2" xfId="38747"/>
    <cellStyle name="Comma 2 3 6 7 3 3" xfId="23523"/>
    <cellStyle name="Comma 2 3 6 7 4" xfId="33734"/>
    <cellStyle name="Comma 2 3 6 7 5" xfId="18510"/>
    <cellStyle name="Comma 2 3 6 8" xfId="5057"/>
    <cellStyle name="Comma 2 3 6 8 2" xfId="15113"/>
    <cellStyle name="Comma 2 3 6 8 2 2" xfId="45435"/>
    <cellStyle name="Comma 2 3 6 8 2 3" xfId="30211"/>
    <cellStyle name="Comma 2 3 6 8 3" xfId="10093"/>
    <cellStyle name="Comma 2 3 6 8 3 2" xfId="40418"/>
    <cellStyle name="Comma 2 3 6 8 3 3" xfId="25194"/>
    <cellStyle name="Comma 2 3 6 8 4" xfId="35405"/>
    <cellStyle name="Comma 2 3 6 8 5" xfId="20181"/>
    <cellStyle name="Comma 2 3 6 9" xfId="11769"/>
    <cellStyle name="Comma 2 3 6 9 2" xfId="42093"/>
    <cellStyle name="Comma 2 3 6 9 3" xfId="26869"/>
    <cellStyle name="Comma 2 3 7" xfId="1267"/>
    <cellStyle name="Comma 2 3 8" xfId="1261"/>
    <cellStyle name="Comma 2 3 9" xfId="359"/>
    <cellStyle name="Comma 20" xfId="1810"/>
    <cellStyle name="Comma 21" xfId="1867"/>
    <cellStyle name="Comma 22" xfId="1869"/>
    <cellStyle name="Comma 22 2" xfId="47205"/>
    <cellStyle name="Comma 23" xfId="1923"/>
    <cellStyle name="Comma 24" xfId="2136"/>
    <cellStyle name="Comma 25" xfId="2557"/>
    <cellStyle name="Comma 26" xfId="3347"/>
    <cellStyle name="Comma 27" xfId="3345"/>
    <cellStyle name="Comma 28" xfId="3410"/>
    <cellStyle name="Comma 29" xfId="5033"/>
    <cellStyle name="Comma 3" xfId="36"/>
    <cellStyle name="Comma 3 2" xfId="37"/>
    <cellStyle name="Comma 3 2 2" xfId="763"/>
    <cellStyle name="Comma 3 2 3" xfId="361"/>
    <cellStyle name="Comma 3 3" xfId="489"/>
    <cellStyle name="Comma 3 4" xfId="360"/>
    <cellStyle name="Comma 3 5" xfId="47391"/>
    <cellStyle name="Comma 30" xfId="5041"/>
    <cellStyle name="Comma 31" xfId="5040"/>
    <cellStyle name="Comma 32" xfId="5042"/>
    <cellStyle name="Comma 33" xfId="5039"/>
    <cellStyle name="Comma 34" xfId="5038"/>
    <cellStyle name="Comma 35" xfId="5035"/>
    <cellStyle name="Comma 36" xfId="5036"/>
    <cellStyle name="Comma 37" xfId="5043"/>
    <cellStyle name="Comma 38" xfId="5046"/>
    <cellStyle name="Comma 39" xfId="3364"/>
    <cellStyle name="Comma 4" xfId="38"/>
    <cellStyle name="Comma 4 10" xfId="1082"/>
    <cellStyle name="Comma 4 11" xfId="32023"/>
    <cellStyle name="Comma 4 12" xfId="362"/>
    <cellStyle name="Comma 4 13" xfId="47396"/>
    <cellStyle name="Comma 4 2" xfId="764"/>
    <cellStyle name="Comma 4 2 2" xfId="1269"/>
    <cellStyle name="Comma 4 3" xfId="691"/>
    <cellStyle name="Comma 4 4" xfId="1270"/>
    <cellStyle name="Comma 4 5" xfId="1271"/>
    <cellStyle name="Comma 4 6" xfId="1272"/>
    <cellStyle name="Comma 4 7" xfId="1273"/>
    <cellStyle name="Comma 4 8" xfId="1274"/>
    <cellStyle name="Comma 4 9" xfId="1268"/>
    <cellStyle name="Comma 40" xfId="5044"/>
    <cellStyle name="Comma 41" xfId="5103"/>
    <cellStyle name="Comma 42" xfId="6724"/>
    <cellStyle name="Comma 43" xfId="6730"/>
    <cellStyle name="Comma 44" xfId="6729"/>
    <cellStyle name="Comma 45" xfId="6731"/>
    <cellStyle name="Comma 46" xfId="6728"/>
    <cellStyle name="Comma 47" xfId="6727"/>
    <cellStyle name="Comma 48" xfId="11813"/>
    <cellStyle name="Comma 49" xfId="16785"/>
    <cellStyle name="Comma 5" xfId="39"/>
    <cellStyle name="Comma 5 2" xfId="765"/>
    <cellStyle name="Comma 5 3" xfId="32024"/>
    <cellStyle name="Comma 5 4" xfId="31902"/>
    <cellStyle name="Comma 5 5" xfId="363"/>
    <cellStyle name="Comma 50" xfId="16781"/>
    <cellStyle name="Comma 51" xfId="16778"/>
    <cellStyle name="Comma 52" xfId="6792"/>
    <cellStyle name="Comma 53" xfId="6746"/>
    <cellStyle name="Comma 54" xfId="16806"/>
    <cellStyle name="Comma 55" xfId="16815"/>
    <cellStyle name="Comma 56" xfId="16800"/>
    <cellStyle name="Comma 57" xfId="16792"/>
    <cellStyle name="Comma 58" xfId="16824"/>
    <cellStyle name="Comma 59" xfId="16804"/>
    <cellStyle name="Comma 6" xfId="40"/>
    <cellStyle name="Comma 6 2" xfId="766"/>
    <cellStyle name="Comma 6 3" xfId="364"/>
    <cellStyle name="Comma 60" xfId="16812"/>
    <cellStyle name="Comma 61" xfId="16790"/>
    <cellStyle name="Comma 62" xfId="16799"/>
    <cellStyle name="Comma 63" xfId="16794"/>
    <cellStyle name="Comma 64" xfId="16828"/>
    <cellStyle name="Comma 65" xfId="16788"/>
    <cellStyle name="Comma 66" xfId="16817"/>
    <cellStyle name="Comma 67" xfId="16813"/>
    <cellStyle name="Comma 68" xfId="16820"/>
    <cellStyle name="Comma 69" xfId="47106"/>
    <cellStyle name="Comma 7" xfId="41"/>
    <cellStyle name="Comma 7 2" xfId="767"/>
    <cellStyle name="Comma 7 3" xfId="365"/>
    <cellStyle name="Comma 70" xfId="47100"/>
    <cellStyle name="Comma 71" xfId="47108"/>
    <cellStyle name="Comma 72" xfId="47112"/>
    <cellStyle name="Comma 73" xfId="47111"/>
    <cellStyle name="Comma 74" xfId="16881"/>
    <cellStyle name="Comma 75" xfId="47114"/>
    <cellStyle name="Comma 76" xfId="47339"/>
    <cellStyle name="Comma 77" xfId="47347"/>
    <cellStyle name="Comma 78" xfId="47354"/>
    <cellStyle name="Comma 79" xfId="47345"/>
    <cellStyle name="Comma 8" xfId="42"/>
    <cellStyle name="Comma 8 2" xfId="768"/>
    <cellStyle name="Comma 8 3" xfId="366"/>
    <cellStyle name="Comma 80" xfId="47353"/>
    <cellStyle name="Comma 81" xfId="47344"/>
    <cellStyle name="Comma 82" xfId="47355"/>
    <cellStyle name="Comma 83" xfId="47343"/>
    <cellStyle name="Comma 84" xfId="47356"/>
    <cellStyle name="Comma 85" xfId="47342"/>
    <cellStyle name="Comma 86" xfId="47358"/>
    <cellStyle name="Comma 87" xfId="47346"/>
    <cellStyle name="Comma 88" xfId="47376"/>
    <cellStyle name="Comma 89" xfId="47378"/>
    <cellStyle name="Comma 9" xfId="43"/>
    <cellStyle name="Comma 9 2" xfId="769"/>
    <cellStyle name="Comma 9 3" xfId="367"/>
    <cellStyle name="Comma 90" xfId="47379"/>
    <cellStyle name="Comma 91" xfId="47384"/>
    <cellStyle name="Comma 92" xfId="47385"/>
    <cellStyle name="Comma0" xfId="44"/>
    <cellStyle name="Comma0 10" xfId="1276"/>
    <cellStyle name="Comma0 10 2" xfId="1277"/>
    <cellStyle name="Comma0 11" xfId="1275"/>
    <cellStyle name="Comma0 11 2" xfId="47260"/>
    <cellStyle name="Comma0 12" xfId="47261"/>
    <cellStyle name="Comma0 13" xfId="47348"/>
    <cellStyle name="Comma0 2" xfId="45"/>
    <cellStyle name="Comma0 2 2" xfId="46"/>
    <cellStyle name="Comma0 2 2 2" xfId="595"/>
    <cellStyle name="Comma0 2 2 3" xfId="491"/>
    <cellStyle name="Comma0 2 2 4" xfId="369"/>
    <cellStyle name="Comma0 2 3" xfId="47"/>
    <cellStyle name="Comma0 2 3 2" xfId="594"/>
    <cellStyle name="Comma0 2 3 3" xfId="370"/>
    <cellStyle name="Comma0 2 4" xfId="490"/>
    <cellStyle name="Comma0 2 5" xfId="368"/>
    <cellStyle name="Comma0 3" xfId="48"/>
    <cellStyle name="Comma0 3 2" xfId="49"/>
    <cellStyle name="Comma0 3 2 2" xfId="596"/>
    <cellStyle name="Comma0 3 2 3" xfId="372"/>
    <cellStyle name="Comma0 3 3" xfId="492"/>
    <cellStyle name="Comma0 3 4" xfId="371"/>
    <cellStyle name="Comma0 4" xfId="50"/>
    <cellStyle name="Comma0 4 2" xfId="770"/>
    <cellStyle name="Comma0 4 3" xfId="373"/>
    <cellStyle name="Comma0 5" xfId="1278"/>
    <cellStyle name="Comma0 5 2" xfId="1279"/>
    <cellStyle name="Comma0 5 3" xfId="1280"/>
    <cellStyle name="Comma0 6" xfId="1281"/>
    <cellStyle name="Comma0 6 2" xfId="1282"/>
    <cellStyle name="Comma0 7" xfId="1283"/>
    <cellStyle name="Comma0 7 2" xfId="1284"/>
    <cellStyle name="Comma0 8" xfId="1285"/>
    <cellStyle name="Comma0 9" xfId="1286"/>
    <cellStyle name="Comma0 9 2" xfId="1287"/>
    <cellStyle name="Currency" xfId="51" builtinId="4"/>
    <cellStyle name="Currency 10" xfId="1289"/>
    <cellStyle name="Currency 10 2" xfId="1290"/>
    <cellStyle name="Currency 11" xfId="1291"/>
    <cellStyle name="Currency 11 2" xfId="1292"/>
    <cellStyle name="Currency 12" xfId="1293"/>
    <cellStyle name="Currency 13" xfId="1294"/>
    <cellStyle name="Currency 14" xfId="1288"/>
    <cellStyle name="Currency 14 2" xfId="47262"/>
    <cellStyle name="Currency 15" xfId="47263"/>
    <cellStyle name="Currency 16" xfId="47349"/>
    <cellStyle name="Currency 2" xfId="52"/>
    <cellStyle name="Currency 2 2" xfId="495"/>
    <cellStyle name="Currency 2 2 2" xfId="598"/>
    <cellStyle name="Currency 2 3" xfId="597"/>
    <cellStyle name="Currency 2 4" xfId="494"/>
    <cellStyle name="Currency 2 5" xfId="374"/>
    <cellStyle name="Currency 2 6" xfId="47392"/>
    <cellStyle name="Currency 3" xfId="53"/>
    <cellStyle name="Currency 3 2" xfId="599"/>
    <cellStyle name="Currency 3 3" xfId="496"/>
    <cellStyle name="Currency 3 4" xfId="375"/>
    <cellStyle name="Currency 4" xfId="54"/>
    <cellStyle name="Currency 4 2" xfId="493"/>
    <cellStyle name="Currency 4 3" xfId="376"/>
    <cellStyle name="Currency 5" xfId="896"/>
    <cellStyle name="Currency 5 2" xfId="1295"/>
    <cellStyle name="Currency 5 3" xfId="1296"/>
    <cellStyle name="Currency 6" xfId="1297"/>
    <cellStyle name="Currency 6 2" xfId="1298"/>
    <cellStyle name="Currency 6 3" xfId="47121"/>
    <cellStyle name="Currency 7" xfId="1299"/>
    <cellStyle name="Currency 7 2" xfId="1300"/>
    <cellStyle name="Currency 8" xfId="1301"/>
    <cellStyle name="Currency 8 2" xfId="1302"/>
    <cellStyle name="Currency 9" xfId="1303"/>
    <cellStyle name="Currency0" xfId="55"/>
    <cellStyle name="Currency0 10" xfId="1305"/>
    <cellStyle name="Currency0 10 2" xfId="1306"/>
    <cellStyle name="Currency0 11" xfId="1304"/>
    <cellStyle name="Currency0 11 2" xfId="47264"/>
    <cellStyle name="Currency0 12" xfId="1098"/>
    <cellStyle name="Currency0 13" xfId="31991"/>
    <cellStyle name="Currency0 14" xfId="897"/>
    <cellStyle name="Currency0 15" xfId="47350"/>
    <cellStyle name="Currency0 2" xfId="56"/>
    <cellStyle name="Currency0 2 2" xfId="57"/>
    <cellStyle name="Currency0 2 2 2" xfId="601"/>
    <cellStyle name="Currency0 2 2 3" xfId="498"/>
    <cellStyle name="Currency0 2 2 4" xfId="31989"/>
    <cellStyle name="Currency0 2 2 5" xfId="899"/>
    <cellStyle name="Currency0 2 2 6" xfId="378"/>
    <cellStyle name="Currency0 2 3" xfId="58"/>
    <cellStyle name="Currency0 2 3 2" xfId="600"/>
    <cellStyle name="Currency0 2 3 3" xfId="379"/>
    <cellStyle name="Currency0 2 4" xfId="497"/>
    <cellStyle name="Currency0 2 5" xfId="31990"/>
    <cellStyle name="Currency0 2 6" xfId="898"/>
    <cellStyle name="Currency0 2 7" xfId="377"/>
    <cellStyle name="Currency0 3" xfId="59"/>
    <cellStyle name="Currency0 3 2" xfId="60"/>
    <cellStyle name="Currency0 3 2 2" xfId="602"/>
    <cellStyle name="Currency0 3 2 3" xfId="381"/>
    <cellStyle name="Currency0 3 3" xfId="499"/>
    <cellStyle name="Currency0 3 4" xfId="32022"/>
    <cellStyle name="Currency0 3 5" xfId="900"/>
    <cellStyle name="Currency0 3 6" xfId="380"/>
    <cellStyle name="Currency0 4" xfId="61"/>
    <cellStyle name="Currency0 4 2" xfId="771"/>
    <cellStyle name="Currency0 4 3" xfId="382"/>
    <cellStyle name="Currency0 5" xfId="1307"/>
    <cellStyle name="Currency0 5 2" xfId="1308"/>
    <cellStyle name="Currency0 5 3" xfId="1309"/>
    <cellStyle name="Currency0 6" xfId="1310"/>
    <cellStyle name="Currency0 6 2" xfId="1311"/>
    <cellStyle name="Currency0 7" xfId="1312"/>
    <cellStyle name="Currency0 7 2" xfId="1313"/>
    <cellStyle name="Currency0 8" xfId="1314"/>
    <cellStyle name="Currency0 9" xfId="1315"/>
    <cellStyle name="Currency0 9 2" xfId="1316"/>
    <cellStyle name="Date" xfId="62"/>
    <cellStyle name="Date 10" xfId="1318"/>
    <cellStyle name="Date 10 2" xfId="1319"/>
    <cellStyle name="Date 11" xfId="1317"/>
    <cellStyle name="Date 11 2" xfId="47265"/>
    <cellStyle name="Date 12" xfId="47266"/>
    <cellStyle name="Date 13" xfId="47351"/>
    <cellStyle name="Date 2" xfId="63"/>
    <cellStyle name="Date 2 2" xfId="64"/>
    <cellStyle name="Date 2 2 2" xfId="604"/>
    <cellStyle name="Date 2 2 3" xfId="501"/>
    <cellStyle name="Date 2 2 4" xfId="384"/>
    <cellStyle name="Date 2 3" xfId="65"/>
    <cellStyle name="Date 2 3 2" xfId="603"/>
    <cellStyle name="Date 2 3 3" xfId="385"/>
    <cellStyle name="Date 2 4" xfId="500"/>
    <cellStyle name="Date 2 5" xfId="383"/>
    <cellStyle name="Date 3" xfId="66"/>
    <cellStyle name="Date 3 2" xfId="67"/>
    <cellStyle name="Date 3 2 2" xfId="605"/>
    <cellStyle name="Date 3 2 3" xfId="387"/>
    <cellStyle name="Date 3 3" xfId="502"/>
    <cellStyle name="Date 3 4" xfId="386"/>
    <cellStyle name="Date 4" xfId="68"/>
    <cellStyle name="Date 4 2" xfId="772"/>
    <cellStyle name="Date 4 3" xfId="388"/>
    <cellStyle name="Date 5" xfId="1320"/>
    <cellStyle name="Date 5 2" xfId="1321"/>
    <cellStyle name="Date 5 3" xfId="1322"/>
    <cellStyle name="Date 6" xfId="1323"/>
    <cellStyle name="Date 6 2" xfId="1324"/>
    <cellStyle name="Date 7" xfId="1325"/>
    <cellStyle name="Date 7 2" xfId="1326"/>
    <cellStyle name="Date 8" xfId="1327"/>
    <cellStyle name="Date 9" xfId="1328"/>
    <cellStyle name="Date 9 2" xfId="1329"/>
    <cellStyle name="Emphasis 1" xfId="353"/>
    <cellStyle name="Emphasis 2" xfId="354"/>
    <cellStyle name="Emphasis 3" xfId="355"/>
    <cellStyle name="Explanatory Text" xfId="69" builtinId="53" customBuiltin="1"/>
    <cellStyle name="Explanatory Text 2" xfId="692"/>
    <cellStyle name="Explanatory Text 2 2" xfId="1083"/>
    <cellStyle name="Explanatory Text 2 2 2" xfId="47166"/>
    <cellStyle name="Explanatory Text 2 3" xfId="31988"/>
    <cellStyle name="Explanatory Text 2 4" xfId="901"/>
    <cellStyle name="Explanatory Text 3" xfId="31903"/>
    <cellStyle name="Explanatory Text 3 2" xfId="47122"/>
    <cellStyle name="Fixed" xfId="70"/>
    <cellStyle name="Fixed 10" xfId="1331"/>
    <cellStyle name="Fixed 10 2" xfId="1332"/>
    <cellStyle name="Fixed 11" xfId="1330"/>
    <cellStyle name="Fixed 11 2" xfId="47267"/>
    <cellStyle name="Fixed 12" xfId="47268"/>
    <cellStyle name="Fixed 13" xfId="47352"/>
    <cellStyle name="Fixed 2" xfId="71"/>
    <cellStyle name="Fixed 2 2" xfId="72"/>
    <cellStyle name="Fixed 2 2 2" xfId="607"/>
    <cellStyle name="Fixed 2 2 3" xfId="504"/>
    <cellStyle name="Fixed 2 2 4" xfId="390"/>
    <cellStyle name="Fixed 2 3" xfId="73"/>
    <cellStyle name="Fixed 2 3 2" xfId="606"/>
    <cellStyle name="Fixed 2 3 3" xfId="391"/>
    <cellStyle name="Fixed 2 4" xfId="503"/>
    <cellStyle name="Fixed 2 5" xfId="389"/>
    <cellStyle name="Fixed 3" xfId="74"/>
    <cellStyle name="Fixed 3 2" xfId="75"/>
    <cellStyle name="Fixed 3 2 2" xfId="608"/>
    <cellStyle name="Fixed 3 2 3" xfId="393"/>
    <cellStyle name="Fixed 3 3" xfId="505"/>
    <cellStyle name="Fixed 3 4" xfId="392"/>
    <cellStyle name="Fixed 4" xfId="76"/>
    <cellStyle name="Fixed 4 2" xfId="773"/>
    <cellStyle name="Fixed 4 3" xfId="394"/>
    <cellStyle name="Fixed 5" xfId="1333"/>
    <cellStyle name="Fixed 5 2" xfId="1334"/>
    <cellStyle name="Fixed 5 3" xfId="1335"/>
    <cellStyle name="Fixed 6" xfId="1336"/>
    <cellStyle name="Fixed 6 2" xfId="1337"/>
    <cellStyle name="Fixed 7" xfId="1338"/>
    <cellStyle name="Fixed 7 2" xfId="1339"/>
    <cellStyle name="Fixed 8" xfId="1340"/>
    <cellStyle name="Fixed 9" xfId="1341"/>
    <cellStyle name="Fixed 9 2" xfId="1342"/>
    <cellStyle name="Good" xfId="77" builtinId="26" customBuiltin="1"/>
    <cellStyle name="Good 2" xfId="693"/>
    <cellStyle name="Good 2 2" xfId="1084"/>
    <cellStyle name="Good 2 2 2" xfId="47149"/>
    <cellStyle name="Good 2 3" xfId="32021"/>
    <cellStyle name="Good 2 4" xfId="902"/>
    <cellStyle name="Good 3" xfId="31904"/>
    <cellStyle name="Good 3 2" xfId="47204"/>
    <cellStyle name="Grey" xfId="78"/>
    <cellStyle name="Grey 2" xfId="79"/>
    <cellStyle name="Grey 3" xfId="80"/>
    <cellStyle name="Grey 4" xfId="47269"/>
    <cellStyle name="HEADER" xfId="81"/>
    <cellStyle name="HEADER 2" xfId="1100"/>
    <cellStyle name="HEADER 3" xfId="31987"/>
    <cellStyle name="HEADER 4" xfId="903"/>
    <cellStyle name="Header1" xfId="82"/>
    <cellStyle name="Header1 2" xfId="1101"/>
    <cellStyle name="Header1 3" xfId="32020"/>
    <cellStyle name="Header1 4" xfId="904"/>
    <cellStyle name="Header2" xfId="83"/>
    <cellStyle name="Header2 2" xfId="1102"/>
    <cellStyle name="Header2 3" xfId="31986"/>
    <cellStyle name="Header2 4" xfId="905"/>
    <cellStyle name="Heading 1" xfId="84" builtinId="16" customBuiltin="1"/>
    <cellStyle name="Heading 1 2" xfId="85"/>
    <cellStyle name="Heading 1 2 2" xfId="907"/>
    <cellStyle name="Heading 1 2 3" xfId="1103"/>
    <cellStyle name="Heading 1 2 3 2" xfId="47175"/>
    <cellStyle name="Heading 1 2 4" xfId="32019"/>
    <cellStyle name="Heading 1 2 5" xfId="906"/>
    <cellStyle name="Heading 1 3" xfId="694"/>
    <cellStyle name="Heading 1 3 10" xfId="908"/>
    <cellStyle name="Heading 1 3 2" xfId="1344"/>
    <cellStyle name="Heading 1 3 3" xfId="1345"/>
    <cellStyle name="Heading 1 3 4" xfId="1346"/>
    <cellStyle name="Heading 1 3 5" xfId="1347"/>
    <cellStyle name="Heading 1 3 6" xfId="1348"/>
    <cellStyle name="Heading 1 3 7" xfId="1343"/>
    <cellStyle name="Heading 1 3 8" xfId="1085"/>
    <cellStyle name="Heading 1 3 9" xfId="31985"/>
    <cellStyle name="Heading 1 4" xfId="482"/>
    <cellStyle name="Heading 1 4 2" xfId="32066"/>
    <cellStyle name="Heading 1 4 3" xfId="31905"/>
    <cellStyle name="Heading 1 4 4" xfId="47203"/>
    <cellStyle name="Heading 1 4 5" xfId="1349"/>
    <cellStyle name="Heading 1 5" xfId="1350"/>
    <cellStyle name="Heading 1 6" xfId="1351"/>
    <cellStyle name="Heading 1 7" xfId="1352"/>
    <cellStyle name="Heading 1 8" xfId="1353"/>
    <cellStyle name="Heading 1 9" xfId="1354"/>
    <cellStyle name="Heading 2" xfId="86" builtinId="17" customBuiltin="1"/>
    <cellStyle name="Heading 2 10" xfId="1355"/>
    <cellStyle name="Heading 2 11" xfId="47270"/>
    <cellStyle name="Heading 2 12" xfId="47271"/>
    <cellStyle name="Heading 2 2" xfId="87"/>
    <cellStyle name="Heading 2 2 2" xfId="88"/>
    <cellStyle name="Heading 2 2 2 2" xfId="910"/>
    <cellStyle name="Heading 2 2 3" xfId="1105"/>
    <cellStyle name="Heading 2 2 3 2" xfId="47170"/>
    <cellStyle name="Heading 2 2 4" xfId="31984"/>
    <cellStyle name="Heading 2 2 5" xfId="909"/>
    <cellStyle name="Heading 2 3" xfId="89"/>
    <cellStyle name="Heading 2 3 2" xfId="1104"/>
    <cellStyle name="Heading 2 3 3" xfId="31983"/>
    <cellStyle name="Heading 2 3 4" xfId="911"/>
    <cellStyle name="Heading 2 4" xfId="695"/>
    <cellStyle name="Heading 2 4 2" xfId="1357"/>
    <cellStyle name="Heading 2 4 3" xfId="1358"/>
    <cellStyle name="Heading 2 4 4" xfId="1359"/>
    <cellStyle name="Heading 2 4 5" xfId="1360"/>
    <cellStyle name="Heading 2 4 6" xfId="1361"/>
    <cellStyle name="Heading 2 4 7" xfId="1356"/>
    <cellStyle name="Heading 2 5" xfId="483"/>
    <cellStyle name="Heading 2 5 2" xfId="32067"/>
    <cellStyle name="Heading 2 5 3" xfId="31906"/>
    <cellStyle name="Heading 2 5 4" xfId="1362"/>
    <cellStyle name="Heading 2 6" xfId="1363"/>
    <cellStyle name="Heading 2 7" xfId="1364"/>
    <cellStyle name="Heading 2 8" xfId="1365"/>
    <cellStyle name="Heading 2 9" xfId="1366"/>
    <cellStyle name="Heading 3" xfId="90" builtinId="18" customBuiltin="1"/>
    <cellStyle name="Heading 3 2" xfId="696"/>
    <cellStyle name="Heading 3 2 10" xfId="912"/>
    <cellStyle name="Heading 3 2 2" xfId="1368"/>
    <cellStyle name="Heading 3 2 2 2" xfId="47169"/>
    <cellStyle name="Heading 3 2 3" xfId="1369"/>
    <cellStyle name="Heading 3 2 4" xfId="1370"/>
    <cellStyle name="Heading 3 2 5" xfId="1371"/>
    <cellStyle name="Heading 3 2 6" xfId="1372"/>
    <cellStyle name="Heading 3 2 7" xfId="1367"/>
    <cellStyle name="Heading 3 2 8" xfId="1086"/>
    <cellStyle name="Heading 3 2 9" xfId="31982"/>
    <cellStyle name="Heading 3 3" xfId="31907"/>
    <cellStyle name="Heading 3 3 2" xfId="47123"/>
    <cellStyle name="Heading 4" xfId="91" builtinId="19" customBuiltin="1"/>
    <cellStyle name="Heading 4 2" xfId="697"/>
    <cellStyle name="Heading 4 2 10" xfId="913"/>
    <cellStyle name="Heading 4 2 2" xfId="1374"/>
    <cellStyle name="Heading 4 2 2 2" xfId="47174"/>
    <cellStyle name="Heading 4 2 3" xfId="1375"/>
    <cellStyle name="Heading 4 2 4" xfId="1376"/>
    <cellStyle name="Heading 4 2 5" xfId="1377"/>
    <cellStyle name="Heading 4 2 6" xfId="1378"/>
    <cellStyle name="Heading 4 2 7" xfId="1373"/>
    <cellStyle name="Heading 4 2 8" xfId="1087"/>
    <cellStyle name="Heading 4 2 9" xfId="31981"/>
    <cellStyle name="Heading 4 3" xfId="31908"/>
    <cellStyle name="Heading 4 3 2" xfId="47202"/>
    <cellStyle name="Heading1" xfId="92"/>
    <cellStyle name="Heading1 10" xfId="1380"/>
    <cellStyle name="Heading1 10 2" xfId="1381"/>
    <cellStyle name="Heading1 11" xfId="1379"/>
    <cellStyle name="Heading1 11 2" xfId="47272"/>
    <cellStyle name="Heading1 12" xfId="47273"/>
    <cellStyle name="Heading1 13" xfId="47357"/>
    <cellStyle name="Heading1 2" xfId="93"/>
    <cellStyle name="Heading1 2 2" xfId="94"/>
    <cellStyle name="Heading1 2 2 2" xfId="610"/>
    <cellStyle name="Heading1 2 2 3" xfId="507"/>
    <cellStyle name="Heading1 2 2 4" xfId="396"/>
    <cellStyle name="Heading1 2 3" xfId="95"/>
    <cellStyle name="Heading1 2 3 2" xfId="609"/>
    <cellStyle name="Heading1 2 3 3" xfId="397"/>
    <cellStyle name="Heading1 2 4" xfId="506"/>
    <cellStyle name="Heading1 2 5" xfId="395"/>
    <cellStyle name="Heading1 3" xfId="96"/>
    <cellStyle name="Heading1 3 2" xfId="97"/>
    <cellStyle name="Heading1 3 2 2" xfId="611"/>
    <cellStyle name="Heading1 3 2 3" xfId="399"/>
    <cellStyle name="Heading1 3 3" xfId="508"/>
    <cellStyle name="Heading1 3 4" xfId="398"/>
    <cellStyle name="Heading1 4" xfId="98"/>
    <cellStyle name="Heading1 4 2" xfId="774"/>
    <cellStyle name="Heading1 4 3" xfId="400"/>
    <cellStyle name="Heading1 5" xfId="1382"/>
    <cellStyle name="Heading1 5 2" xfId="1383"/>
    <cellStyle name="Heading1 5 3" xfId="1384"/>
    <cellStyle name="Heading1 6" xfId="1385"/>
    <cellStyle name="Heading1 6 2" xfId="1386"/>
    <cellStyle name="Heading1 7" xfId="1387"/>
    <cellStyle name="Heading1 7 2" xfId="1388"/>
    <cellStyle name="Heading1 8" xfId="1389"/>
    <cellStyle name="Heading1 9" xfId="1390"/>
    <cellStyle name="Heading1 9 2" xfId="1391"/>
    <cellStyle name="Heading1_2011-10 LIEE Table 6 (2)" xfId="99"/>
    <cellStyle name="Heading2" xfId="100"/>
    <cellStyle name="Heading2 10" xfId="1393"/>
    <cellStyle name="Heading2 10 2" xfId="1394"/>
    <cellStyle name="Heading2 11" xfId="1392"/>
    <cellStyle name="Heading2 11 2" xfId="47274"/>
    <cellStyle name="Heading2 12" xfId="47275"/>
    <cellStyle name="Heading2 13" xfId="47359"/>
    <cellStyle name="Heading2 2" xfId="101"/>
    <cellStyle name="Heading2 2 2" xfId="102"/>
    <cellStyle name="Heading2 2 2 2" xfId="613"/>
    <cellStyle name="Heading2 2 2 3" xfId="510"/>
    <cellStyle name="Heading2 2 2 4" xfId="402"/>
    <cellStyle name="Heading2 2 3" xfId="103"/>
    <cellStyle name="Heading2 2 3 2" xfId="612"/>
    <cellStyle name="Heading2 2 3 3" xfId="403"/>
    <cellStyle name="Heading2 2 4" xfId="509"/>
    <cellStyle name="Heading2 2 5" xfId="401"/>
    <cellStyle name="Heading2 3" xfId="104"/>
    <cellStyle name="Heading2 3 2" xfId="105"/>
    <cellStyle name="Heading2 3 2 2" xfId="614"/>
    <cellStyle name="Heading2 3 2 3" xfId="405"/>
    <cellStyle name="Heading2 3 3" xfId="511"/>
    <cellStyle name="Heading2 3 4" xfId="404"/>
    <cellStyle name="Heading2 4" xfId="106"/>
    <cellStyle name="Heading2 4 2" xfId="775"/>
    <cellStyle name="Heading2 4 3" xfId="406"/>
    <cellStyle name="Heading2 5" xfId="1395"/>
    <cellStyle name="Heading2 5 2" xfId="1396"/>
    <cellStyle name="Heading2 5 3" xfId="1397"/>
    <cellStyle name="Heading2 6" xfId="1398"/>
    <cellStyle name="Heading2 6 2" xfId="1399"/>
    <cellStyle name="Heading2 7" xfId="1400"/>
    <cellStyle name="Heading2 7 2" xfId="1401"/>
    <cellStyle name="Heading2 8" xfId="1402"/>
    <cellStyle name="Heading2 9" xfId="1403"/>
    <cellStyle name="Heading2 9 2" xfId="1404"/>
    <cellStyle name="Heading2_2011-10 LIEE Table 6 (2)" xfId="107"/>
    <cellStyle name="Hidden" xfId="108"/>
    <cellStyle name="Hidden 2" xfId="615"/>
    <cellStyle name="Hidden 3" xfId="512"/>
    <cellStyle name="Hidden 4" xfId="407"/>
    <cellStyle name="HIGHLIGHT" xfId="109"/>
    <cellStyle name="HIGHLIGHT 2" xfId="1106"/>
    <cellStyle name="HIGHLIGHT 3" xfId="31980"/>
    <cellStyle name="HIGHLIGHT 4" xfId="914"/>
    <cellStyle name="Hyperlink 2" xfId="915"/>
    <cellStyle name="Input" xfId="110" builtinId="20" customBuiltin="1"/>
    <cellStyle name="Input [yellow]" xfId="111"/>
    <cellStyle name="Input [yellow] 2" xfId="112"/>
    <cellStyle name="Input [yellow] 3" xfId="113"/>
    <cellStyle name="Input [yellow] 4" xfId="47276"/>
    <cellStyle name="Input 10" xfId="16782"/>
    <cellStyle name="Input 11" xfId="47099"/>
    <cellStyle name="Input 2" xfId="698"/>
    <cellStyle name="Input 2 10" xfId="916"/>
    <cellStyle name="Input 2 2" xfId="1406"/>
    <cellStyle name="Input 2 2 2" xfId="47159"/>
    <cellStyle name="Input 2 3" xfId="1407"/>
    <cellStyle name="Input 2 4" xfId="1408"/>
    <cellStyle name="Input 2 5" xfId="1409"/>
    <cellStyle name="Input 2 6" xfId="1410"/>
    <cellStyle name="Input 2 7" xfId="1405"/>
    <cellStyle name="Input 2 8" xfId="1088"/>
    <cellStyle name="Input 2 9" xfId="31979"/>
    <cellStyle name="Input 3" xfId="917"/>
    <cellStyle name="Input 3 2" xfId="1411"/>
    <cellStyle name="Input 3 2 2" xfId="47249"/>
    <cellStyle name="Input 3 3" xfId="31978"/>
    <cellStyle name="Input 4" xfId="918"/>
    <cellStyle name="Input 4 2" xfId="1412"/>
    <cellStyle name="Input 4 3" xfId="31977"/>
    <cellStyle name="Input 5" xfId="919"/>
    <cellStyle name="Input 5 2" xfId="1413"/>
    <cellStyle name="Input 6" xfId="920"/>
    <cellStyle name="Input 6 2" xfId="1414"/>
    <cellStyle name="Input 7" xfId="1415"/>
    <cellStyle name="Input 7 2" xfId="47241"/>
    <cellStyle name="Input 8" xfId="3344"/>
    <cellStyle name="Input 9" xfId="16784"/>
    <cellStyle name="Linked Cell" xfId="114" builtinId="24" customBuiltin="1"/>
    <cellStyle name="Linked Cell 2" xfId="699"/>
    <cellStyle name="Linked Cell 2 2" xfId="1089"/>
    <cellStyle name="Linked Cell 2 2 2" xfId="47168"/>
    <cellStyle name="Linked Cell 2 3" xfId="31976"/>
    <cellStyle name="Linked Cell 2 4" xfId="921"/>
    <cellStyle name="Linked Cell 3" xfId="31909"/>
    <cellStyle name="Linked Cell 3 2" xfId="47201"/>
    <cellStyle name="Neutral" xfId="115" builtinId="28" customBuiltin="1"/>
    <cellStyle name="Neutral 2" xfId="700"/>
    <cellStyle name="Neutral 2 2" xfId="1090"/>
    <cellStyle name="Neutral 2 2 2" xfId="47191"/>
    <cellStyle name="Neutral 2 3" xfId="31975"/>
    <cellStyle name="Neutral 2 4" xfId="922"/>
    <cellStyle name="Neutral 3" xfId="31910"/>
    <cellStyle name="Neutral 3 2" xfId="47200"/>
    <cellStyle name="no dec" xfId="116"/>
    <cellStyle name="no dec 2" xfId="117"/>
    <cellStyle name="no dec 2 2" xfId="923"/>
    <cellStyle name="no dec_2011-12 LIEE Table 1 Updated budget" xfId="118"/>
    <cellStyle name="Normal" xfId="0" builtinId="0"/>
    <cellStyle name="Normal - Style1" xfId="119"/>
    <cellStyle name="Normal - Style1 2" xfId="120"/>
    <cellStyle name="Normal - Style1 2 2" xfId="924"/>
    <cellStyle name="Normal - Style1_2011-12 LIEE Table 1 Updated budget" xfId="121"/>
    <cellStyle name="Normal 10" xfId="715"/>
    <cellStyle name="Normal 10 2" xfId="330"/>
    <cellStyle name="Normal 10 2 2" xfId="851"/>
    <cellStyle name="Normal 10 2 3" xfId="736"/>
    <cellStyle name="Normal 10 3" xfId="757"/>
    <cellStyle name="Normal 10 3 2" xfId="1416"/>
    <cellStyle name="Normal 10 4" xfId="31974"/>
    <cellStyle name="Normal 100" xfId="16779"/>
    <cellStyle name="Normal 101" xfId="16783"/>
    <cellStyle name="Normal 102" xfId="11756"/>
    <cellStyle name="Normal 102 2" xfId="42081"/>
    <cellStyle name="Normal 102 3" xfId="26857"/>
    <cellStyle name="Normal 103" xfId="11761"/>
    <cellStyle name="Normal 103 2" xfId="42085"/>
    <cellStyle name="Normal 103 3" xfId="26861"/>
    <cellStyle name="Normal 104" xfId="11759"/>
    <cellStyle name="Normal 104 2" xfId="42083"/>
    <cellStyle name="Normal 104 3" xfId="26859"/>
    <cellStyle name="Normal 105" xfId="11758"/>
    <cellStyle name="Normal 105 2" xfId="42082"/>
    <cellStyle name="Normal 105 3" xfId="26858"/>
    <cellStyle name="Normal 106" xfId="6734"/>
    <cellStyle name="Normal 107" xfId="6739"/>
    <cellStyle name="Normal 108" xfId="8419"/>
    <cellStyle name="Normal 109" xfId="6736"/>
    <cellStyle name="Normal 11" xfId="716"/>
    <cellStyle name="Normal 11 2" xfId="737"/>
    <cellStyle name="Normal 11 2 2" xfId="31971"/>
    <cellStyle name="Normal 11 3" xfId="758"/>
    <cellStyle name="Normal 11 3 2" xfId="31933"/>
    <cellStyle name="Normal 11 4" xfId="925"/>
    <cellStyle name="Normal 110" xfId="16816"/>
    <cellStyle name="Normal 111" xfId="16811"/>
    <cellStyle name="Normal 112" xfId="16798"/>
    <cellStyle name="Normal 113" xfId="16805"/>
    <cellStyle name="Normal 114" xfId="16802"/>
    <cellStyle name="Normal 115" xfId="16818"/>
    <cellStyle name="Normal 116" xfId="16810"/>
    <cellStyle name="Normal 117" xfId="16803"/>
    <cellStyle name="Normal 118" xfId="16808"/>
    <cellStyle name="Normal 119" xfId="16801"/>
    <cellStyle name="Normal 12" xfId="717"/>
    <cellStyle name="Normal 12 2" xfId="738"/>
    <cellStyle name="Normal 12 3" xfId="759"/>
    <cellStyle name="Normal 12 4" xfId="926"/>
    <cellStyle name="Normal 120" xfId="16814"/>
    <cellStyle name="Normal 121" xfId="16825"/>
    <cellStyle name="Normal 122" xfId="16821"/>
    <cellStyle name="Normal 123" xfId="32044"/>
    <cellStyle name="Normal 124" xfId="32058"/>
    <cellStyle name="Normal 125" xfId="47102"/>
    <cellStyle name="Normal 126" xfId="47098"/>
    <cellStyle name="Normal 127" xfId="47104"/>
    <cellStyle name="Normal 128" xfId="47105"/>
    <cellStyle name="Normal 129" xfId="31874"/>
    <cellStyle name="Normal 129 2" xfId="47252"/>
    <cellStyle name="Normal 13" xfId="718"/>
    <cellStyle name="Normal 13 2" xfId="739"/>
    <cellStyle name="Normal 13 3" xfId="760"/>
    <cellStyle name="Normal 13 4" xfId="927"/>
    <cellStyle name="Normal 130" xfId="47113"/>
    <cellStyle name="Normal 131" xfId="47251"/>
    <cellStyle name="Normal 132" xfId="47250"/>
    <cellStyle name="Normal 133" xfId="47255"/>
    <cellStyle name="Normal 134" xfId="47256"/>
    <cellStyle name="Normal 135" xfId="856"/>
    <cellStyle name="Normal 136" xfId="47257"/>
    <cellStyle name="Normal 137" xfId="47338"/>
    <cellStyle name="Normal 138" xfId="47389"/>
    <cellStyle name="Normal 139" xfId="47390"/>
    <cellStyle name="Normal 14" xfId="761"/>
    <cellStyle name="Normal 14 2" xfId="853"/>
    <cellStyle name="Normal 140" xfId="47397"/>
    <cellStyle name="Normal 141" xfId="47398"/>
    <cellStyle name="Normal 142" xfId="47399"/>
    <cellStyle name="Normal 143" xfId="47401"/>
    <cellStyle name="Normal 144" xfId="47400"/>
    <cellStyle name="Normal 147" xfId="47337"/>
    <cellStyle name="Normal 15" xfId="480"/>
    <cellStyle name="Normal 15 2" xfId="928"/>
    <cellStyle name="Normal 16" xfId="805"/>
    <cellStyle name="Normal 16 2" xfId="929"/>
    <cellStyle name="Normal 17" xfId="852"/>
    <cellStyle name="Normal 17 2" xfId="1417"/>
    <cellStyle name="Normal 17 3" xfId="1418"/>
    <cellStyle name="Normal 17 4" xfId="930"/>
    <cellStyle name="Normal 18" xfId="931"/>
    <cellStyle name="Normal 18 2" xfId="1419"/>
    <cellStyle name="Normal 18 2 10" xfId="6749"/>
    <cellStyle name="Normal 18 2 10 2" xfId="37077"/>
    <cellStyle name="Normal 18 2 10 3" xfId="21853"/>
    <cellStyle name="Normal 18 2 11" xfId="32068"/>
    <cellStyle name="Normal 18 2 12" xfId="16838"/>
    <cellStyle name="Normal 18 2 2" xfId="1713"/>
    <cellStyle name="Normal 18 2 2 10" xfId="32120"/>
    <cellStyle name="Normal 18 2 2 11" xfId="16892"/>
    <cellStyle name="Normal 18 2 2 2" xfId="1821"/>
    <cellStyle name="Normal 18 2 2 2 10" xfId="16996"/>
    <cellStyle name="Normal 18 2 2 2 2" xfId="2038"/>
    <cellStyle name="Normal 18 2 2 2 2 2" xfId="2459"/>
    <cellStyle name="Normal 18 2 2 2 2 2 2" xfId="3298"/>
    <cellStyle name="Normal 18 2 2 2 2 2 2 2" xfId="4988"/>
    <cellStyle name="Normal 18 2 2 2 2 2 2 2 2" xfId="15061"/>
    <cellStyle name="Normal 18 2 2 2 2 2 2 2 2 2" xfId="45383"/>
    <cellStyle name="Normal 18 2 2 2 2 2 2 2 2 3" xfId="30159"/>
    <cellStyle name="Normal 18 2 2 2 2 2 2 2 3" xfId="10041"/>
    <cellStyle name="Normal 18 2 2 2 2 2 2 2 3 2" xfId="40366"/>
    <cellStyle name="Normal 18 2 2 2 2 2 2 2 3 3" xfId="25142"/>
    <cellStyle name="Normal 18 2 2 2 2 2 2 2 4" xfId="35353"/>
    <cellStyle name="Normal 18 2 2 2 2 2 2 2 5" xfId="20129"/>
    <cellStyle name="Normal 18 2 2 2 2 2 2 3" xfId="6680"/>
    <cellStyle name="Normal 18 2 2 2 2 2 2 3 2" xfId="16732"/>
    <cellStyle name="Normal 18 2 2 2 2 2 2 3 2 2" xfId="47054"/>
    <cellStyle name="Normal 18 2 2 2 2 2 2 3 2 3" xfId="31830"/>
    <cellStyle name="Normal 18 2 2 2 2 2 2 3 3" xfId="11712"/>
    <cellStyle name="Normal 18 2 2 2 2 2 2 3 3 2" xfId="42037"/>
    <cellStyle name="Normal 18 2 2 2 2 2 2 3 3 3" xfId="26813"/>
    <cellStyle name="Normal 18 2 2 2 2 2 2 3 4" xfId="37024"/>
    <cellStyle name="Normal 18 2 2 2 2 2 2 3 5" xfId="21800"/>
    <cellStyle name="Normal 18 2 2 2 2 2 2 4" xfId="13390"/>
    <cellStyle name="Normal 18 2 2 2 2 2 2 4 2" xfId="43712"/>
    <cellStyle name="Normal 18 2 2 2 2 2 2 4 3" xfId="28488"/>
    <cellStyle name="Normal 18 2 2 2 2 2 2 5" xfId="8369"/>
    <cellStyle name="Normal 18 2 2 2 2 2 2 5 2" xfId="38695"/>
    <cellStyle name="Normal 18 2 2 2 2 2 2 5 3" xfId="23471"/>
    <cellStyle name="Normal 18 2 2 2 2 2 2 6" xfId="33683"/>
    <cellStyle name="Normal 18 2 2 2 2 2 2 7" xfId="18458"/>
    <cellStyle name="Normal 18 2 2 2 2 2 3" xfId="4151"/>
    <cellStyle name="Normal 18 2 2 2 2 2 3 2" xfId="14225"/>
    <cellStyle name="Normal 18 2 2 2 2 2 3 2 2" xfId="44547"/>
    <cellStyle name="Normal 18 2 2 2 2 2 3 2 3" xfId="29323"/>
    <cellStyle name="Normal 18 2 2 2 2 2 3 3" xfId="9205"/>
    <cellStyle name="Normal 18 2 2 2 2 2 3 3 2" xfId="39530"/>
    <cellStyle name="Normal 18 2 2 2 2 2 3 3 3" xfId="24306"/>
    <cellStyle name="Normal 18 2 2 2 2 2 3 4" xfId="34517"/>
    <cellStyle name="Normal 18 2 2 2 2 2 3 5" xfId="19293"/>
    <cellStyle name="Normal 18 2 2 2 2 2 4" xfId="5844"/>
    <cellStyle name="Normal 18 2 2 2 2 2 4 2" xfId="15896"/>
    <cellStyle name="Normal 18 2 2 2 2 2 4 2 2" xfId="46218"/>
    <cellStyle name="Normal 18 2 2 2 2 2 4 2 3" xfId="30994"/>
    <cellStyle name="Normal 18 2 2 2 2 2 4 3" xfId="10876"/>
    <cellStyle name="Normal 18 2 2 2 2 2 4 3 2" xfId="41201"/>
    <cellStyle name="Normal 18 2 2 2 2 2 4 3 3" xfId="25977"/>
    <cellStyle name="Normal 18 2 2 2 2 2 4 4" xfId="36188"/>
    <cellStyle name="Normal 18 2 2 2 2 2 4 5" xfId="20964"/>
    <cellStyle name="Normal 18 2 2 2 2 2 5" xfId="12554"/>
    <cellStyle name="Normal 18 2 2 2 2 2 5 2" xfId="42876"/>
    <cellStyle name="Normal 18 2 2 2 2 2 5 3" xfId="27652"/>
    <cellStyle name="Normal 18 2 2 2 2 2 6" xfId="7533"/>
    <cellStyle name="Normal 18 2 2 2 2 2 6 2" xfId="37859"/>
    <cellStyle name="Normal 18 2 2 2 2 2 6 3" xfId="22635"/>
    <cellStyle name="Normal 18 2 2 2 2 2 7" xfId="32847"/>
    <cellStyle name="Normal 18 2 2 2 2 2 8" xfId="17622"/>
    <cellStyle name="Normal 18 2 2 2 2 3" xfId="2880"/>
    <cellStyle name="Normal 18 2 2 2 2 3 2" xfId="4570"/>
    <cellStyle name="Normal 18 2 2 2 2 3 2 2" xfId="14643"/>
    <cellStyle name="Normal 18 2 2 2 2 3 2 2 2" xfId="44965"/>
    <cellStyle name="Normal 18 2 2 2 2 3 2 2 3" xfId="29741"/>
    <cellStyle name="Normal 18 2 2 2 2 3 2 3" xfId="9623"/>
    <cellStyle name="Normal 18 2 2 2 2 3 2 3 2" xfId="39948"/>
    <cellStyle name="Normal 18 2 2 2 2 3 2 3 3" xfId="24724"/>
    <cellStyle name="Normal 18 2 2 2 2 3 2 4" xfId="34935"/>
    <cellStyle name="Normal 18 2 2 2 2 3 2 5" xfId="19711"/>
    <cellStyle name="Normal 18 2 2 2 2 3 3" xfId="6262"/>
    <cellStyle name="Normal 18 2 2 2 2 3 3 2" xfId="16314"/>
    <cellStyle name="Normal 18 2 2 2 2 3 3 2 2" xfId="46636"/>
    <cellStyle name="Normal 18 2 2 2 2 3 3 2 3" xfId="31412"/>
    <cellStyle name="Normal 18 2 2 2 2 3 3 3" xfId="11294"/>
    <cellStyle name="Normal 18 2 2 2 2 3 3 3 2" xfId="41619"/>
    <cellStyle name="Normal 18 2 2 2 2 3 3 3 3" xfId="26395"/>
    <cellStyle name="Normal 18 2 2 2 2 3 3 4" xfId="36606"/>
    <cellStyle name="Normal 18 2 2 2 2 3 3 5" xfId="21382"/>
    <cellStyle name="Normal 18 2 2 2 2 3 4" xfId="12972"/>
    <cellStyle name="Normal 18 2 2 2 2 3 4 2" xfId="43294"/>
    <cellStyle name="Normal 18 2 2 2 2 3 4 3" xfId="28070"/>
    <cellStyle name="Normal 18 2 2 2 2 3 5" xfId="7951"/>
    <cellStyle name="Normal 18 2 2 2 2 3 5 2" xfId="38277"/>
    <cellStyle name="Normal 18 2 2 2 2 3 5 3" xfId="23053"/>
    <cellStyle name="Normal 18 2 2 2 2 3 6" xfId="33265"/>
    <cellStyle name="Normal 18 2 2 2 2 3 7" xfId="18040"/>
    <cellStyle name="Normal 18 2 2 2 2 4" xfId="3733"/>
    <cellStyle name="Normal 18 2 2 2 2 4 2" xfId="13807"/>
    <cellStyle name="Normal 18 2 2 2 2 4 2 2" xfId="44129"/>
    <cellStyle name="Normal 18 2 2 2 2 4 2 3" xfId="28905"/>
    <cellStyle name="Normal 18 2 2 2 2 4 3" xfId="8787"/>
    <cellStyle name="Normal 18 2 2 2 2 4 3 2" xfId="39112"/>
    <cellStyle name="Normal 18 2 2 2 2 4 3 3" xfId="23888"/>
    <cellStyle name="Normal 18 2 2 2 2 4 4" xfId="34099"/>
    <cellStyle name="Normal 18 2 2 2 2 4 5" xfId="18875"/>
    <cellStyle name="Normal 18 2 2 2 2 5" xfId="5426"/>
    <cellStyle name="Normal 18 2 2 2 2 5 2" xfId="15478"/>
    <cellStyle name="Normal 18 2 2 2 2 5 2 2" xfId="45800"/>
    <cellStyle name="Normal 18 2 2 2 2 5 2 3" xfId="30576"/>
    <cellStyle name="Normal 18 2 2 2 2 5 3" xfId="10458"/>
    <cellStyle name="Normal 18 2 2 2 2 5 3 2" xfId="40783"/>
    <cellStyle name="Normal 18 2 2 2 2 5 3 3" xfId="25559"/>
    <cellStyle name="Normal 18 2 2 2 2 5 4" xfId="35770"/>
    <cellStyle name="Normal 18 2 2 2 2 5 5" xfId="20546"/>
    <cellStyle name="Normal 18 2 2 2 2 6" xfId="12136"/>
    <cellStyle name="Normal 18 2 2 2 2 6 2" xfId="42458"/>
    <cellStyle name="Normal 18 2 2 2 2 6 3" xfId="27234"/>
    <cellStyle name="Normal 18 2 2 2 2 7" xfId="7115"/>
    <cellStyle name="Normal 18 2 2 2 2 7 2" xfId="37441"/>
    <cellStyle name="Normal 18 2 2 2 2 7 3" xfId="22217"/>
    <cellStyle name="Normal 18 2 2 2 2 8" xfId="32429"/>
    <cellStyle name="Normal 18 2 2 2 2 9" xfId="17204"/>
    <cellStyle name="Normal 18 2 2 2 3" xfId="2251"/>
    <cellStyle name="Normal 18 2 2 2 3 2" xfId="3090"/>
    <cellStyle name="Normal 18 2 2 2 3 2 2" xfId="4780"/>
    <cellStyle name="Normal 18 2 2 2 3 2 2 2" xfId="14853"/>
    <cellStyle name="Normal 18 2 2 2 3 2 2 2 2" xfId="45175"/>
    <cellStyle name="Normal 18 2 2 2 3 2 2 2 3" xfId="29951"/>
    <cellStyle name="Normal 18 2 2 2 3 2 2 3" xfId="9833"/>
    <cellStyle name="Normal 18 2 2 2 3 2 2 3 2" xfId="40158"/>
    <cellStyle name="Normal 18 2 2 2 3 2 2 3 3" xfId="24934"/>
    <cellStyle name="Normal 18 2 2 2 3 2 2 4" xfId="35145"/>
    <cellStyle name="Normal 18 2 2 2 3 2 2 5" xfId="19921"/>
    <cellStyle name="Normal 18 2 2 2 3 2 3" xfId="6472"/>
    <cellStyle name="Normal 18 2 2 2 3 2 3 2" xfId="16524"/>
    <cellStyle name="Normal 18 2 2 2 3 2 3 2 2" xfId="46846"/>
    <cellStyle name="Normal 18 2 2 2 3 2 3 2 3" xfId="31622"/>
    <cellStyle name="Normal 18 2 2 2 3 2 3 3" xfId="11504"/>
    <cellStyle name="Normal 18 2 2 2 3 2 3 3 2" xfId="41829"/>
    <cellStyle name="Normal 18 2 2 2 3 2 3 3 3" xfId="26605"/>
    <cellStyle name="Normal 18 2 2 2 3 2 3 4" xfId="36816"/>
    <cellStyle name="Normal 18 2 2 2 3 2 3 5" xfId="21592"/>
    <cellStyle name="Normal 18 2 2 2 3 2 4" xfId="13182"/>
    <cellStyle name="Normal 18 2 2 2 3 2 4 2" xfId="43504"/>
    <cellStyle name="Normal 18 2 2 2 3 2 4 3" xfId="28280"/>
    <cellStyle name="Normal 18 2 2 2 3 2 5" xfId="8161"/>
    <cellStyle name="Normal 18 2 2 2 3 2 5 2" xfId="38487"/>
    <cellStyle name="Normal 18 2 2 2 3 2 5 3" xfId="23263"/>
    <cellStyle name="Normal 18 2 2 2 3 2 6" xfId="33475"/>
    <cellStyle name="Normal 18 2 2 2 3 2 7" xfId="18250"/>
    <cellStyle name="Normal 18 2 2 2 3 3" xfId="3943"/>
    <cellStyle name="Normal 18 2 2 2 3 3 2" xfId="14017"/>
    <cellStyle name="Normal 18 2 2 2 3 3 2 2" xfId="44339"/>
    <cellStyle name="Normal 18 2 2 2 3 3 2 3" xfId="29115"/>
    <cellStyle name="Normal 18 2 2 2 3 3 3" xfId="8997"/>
    <cellStyle name="Normal 18 2 2 2 3 3 3 2" xfId="39322"/>
    <cellStyle name="Normal 18 2 2 2 3 3 3 3" xfId="24098"/>
    <cellStyle name="Normal 18 2 2 2 3 3 4" xfId="34309"/>
    <cellStyle name="Normal 18 2 2 2 3 3 5" xfId="19085"/>
    <cellStyle name="Normal 18 2 2 2 3 4" xfId="5636"/>
    <cellStyle name="Normal 18 2 2 2 3 4 2" xfId="15688"/>
    <cellStyle name="Normal 18 2 2 2 3 4 2 2" xfId="46010"/>
    <cellStyle name="Normal 18 2 2 2 3 4 2 3" xfId="30786"/>
    <cellStyle name="Normal 18 2 2 2 3 4 3" xfId="10668"/>
    <cellStyle name="Normal 18 2 2 2 3 4 3 2" xfId="40993"/>
    <cellStyle name="Normal 18 2 2 2 3 4 3 3" xfId="25769"/>
    <cellStyle name="Normal 18 2 2 2 3 4 4" xfId="35980"/>
    <cellStyle name="Normal 18 2 2 2 3 4 5" xfId="20756"/>
    <cellStyle name="Normal 18 2 2 2 3 5" xfId="12346"/>
    <cellStyle name="Normal 18 2 2 2 3 5 2" xfId="42668"/>
    <cellStyle name="Normal 18 2 2 2 3 5 3" xfId="27444"/>
    <cellStyle name="Normal 18 2 2 2 3 6" xfId="7325"/>
    <cellStyle name="Normal 18 2 2 2 3 6 2" xfId="37651"/>
    <cellStyle name="Normal 18 2 2 2 3 6 3" xfId="22427"/>
    <cellStyle name="Normal 18 2 2 2 3 7" xfId="32639"/>
    <cellStyle name="Normal 18 2 2 2 3 8" xfId="17414"/>
    <cellStyle name="Normal 18 2 2 2 4" xfId="2672"/>
    <cellStyle name="Normal 18 2 2 2 4 2" xfId="4362"/>
    <cellStyle name="Normal 18 2 2 2 4 2 2" xfId="14435"/>
    <cellStyle name="Normal 18 2 2 2 4 2 2 2" xfId="44757"/>
    <cellStyle name="Normal 18 2 2 2 4 2 2 3" xfId="29533"/>
    <cellStyle name="Normal 18 2 2 2 4 2 3" xfId="9415"/>
    <cellStyle name="Normal 18 2 2 2 4 2 3 2" xfId="39740"/>
    <cellStyle name="Normal 18 2 2 2 4 2 3 3" xfId="24516"/>
    <cellStyle name="Normal 18 2 2 2 4 2 4" xfId="34727"/>
    <cellStyle name="Normal 18 2 2 2 4 2 5" xfId="19503"/>
    <cellStyle name="Normal 18 2 2 2 4 3" xfId="6054"/>
    <cellStyle name="Normal 18 2 2 2 4 3 2" xfId="16106"/>
    <cellStyle name="Normal 18 2 2 2 4 3 2 2" xfId="46428"/>
    <cellStyle name="Normal 18 2 2 2 4 3 2 3" xfId="31204"/>
    <cellStyle name="Normal 18 2 2 2 4 3 3" xfId="11086"/>
    <cellStyle name="Normal 18 2 2 2 4 3 3 2" xfId="41411"/>
    <cellStyle name="Normal 18 2 2 2 4 3 3 3" xfId="26187"/>
    <cellStyle name="Normal 18 2 2 2 4 3 4" xfId="36398"/>
    <cellStyle name="Normal 18 2 2 2 4 3 5" xfId="21174"/>
    <cellStyle name="Normal 18 2 2 2 4 4" xfId="12764"/>
    <cellStyle name="Normal 18 2 2 2 4 4 2" xfId="43086"/>
    <cellStyle name="Normal 18 2 2 2 4 4 3" xfId="27862"/>
    <cellStyle name="Normal 18 2 2 2 4 5" xfId="7743"/>
    <cellStyle name="Normal 18 2 2 2 4 5 2" xfId="38069"/>
    <cellStyle name="Normal 18 2 2 2 4 5 3" xfId="22845"/>
    <cellStyle name="Normal 18 2 2 2 4 6" xfId="33057"/>
    <cellStyle name="Normal 18 2 2 2 4 7" xfId="17832"/>
    <cellStyle name="Normal 18 2 2 2 5" xfId="3525"/>
    <cellStyle name="Normal 18 2 2 2 5 2" xfId="13599"/>
    <cellStyle name="Normal 18 2 2 2 5 2 2" xfId="43921"/>
    <cellStyle name="Normal 18 2 2 2 5 2 3" xfId="28697"/>
    <cellStyle name="Normal 18 2 2 2 5 3" xfId="8579"/>
    <cellStyle name="Normal 18 2 2 2 5 3 2" xfId="38904"/>
    <cellStyle name="Normal 18 2 2 2 5 3 3" xfId="23680"/>
    <cellStyle name="Normal 18 2 2 2 5 4" xfId="33891"/>
    <cellStyle name="Normal 18 2 2 2 5 5" xfId="18667"/>
    <cellStyle name="Normal 18 2 2 2 6" xfId="5218"/>
    <cellStyle name="Normal 18 2 2 2 6 2" xfId="15270"/>
    <cellStyle name="Normal 18 2 2 2 6 2 2" xfId="45592"/>
    <cellStyle name="Normal 18 2 2 2 6 2 3" xfId="30368"/>
    <cellStyle name="Normal 18 2 2 2 6 3" xfId="10250"/>
    <cellStyle name="Normal 18 2 2 2 6 3 2" xfId="40575"/>
    <cellStyle name="Normal 18 2 2 2 6 3 3" xfId="25351"/>
    <cellStyle name="Normal 18 2 2 2 6 4" xfId="35562"/>
    <cellStyle name="Normal 18 2 2 2 6 5" xfId="20338"/>
    <cellStyle name="Normal 18 2 2 2 7" xfId="11928"/>
    <cellStyle name="Normal 18 2 2 2 7 2" xfId="42250"/>
    <cellStyle name="Normal 18 2 2 2 7 3" xfId="27026"/>
    <cellStyle name="Normal 18 2 2 2 8" xfId="6907"/>
    <cellStyle name="Normal 18 2 2 2 8 2" xfId="37233"/>
    <cellStyle name="Normal 18 2 2 2 8 3" xfId="22009"/>
    <cellStyle name="Normal 18 2 2 2 9" xfId="32221"/>
    <cellStyle name="Normal 18 2 2 3" xfId="1934"/>
    <cellStyle name="Normal 18 2 2 3 2" xfId="2355"/>
    <cellStyle name="Normal 18 2 2 3 2 2" xfId="3194"/>
    <cellStyle name="Normal 18 2 2 3 2 2 2" xfId="4884"/>
    <cellStyle name="Normal 18 2 2 3 2 2 2 2" xfId="14957"/>
    <cellStyle name="Normal 18 2 2 3 2 2 2 2 2" xfId="45279"/>
    <cellStyle name="Normal 18 2 2 3 2 2 2 2 3" xfId="30055"/>
    <cellStyle name="Normal 18 2 2 3 2 2 2 3" xfId="9937"/>
    <cellStyle name="Normal 18 2 2 3 2 2 2 3 2" xfId="40262"/>
    <cellStyle name="Normal 18 2 2 3 2 2 2 3 3" xfId="25038"/>
    <cellStyle name="Normal 18 2 2 3 2 2 2 4" xfId="35249"/>
    <cellStyle name="Normal 18 2 2 3 2 2 2 5" xfId="20025"/>
    <cellStyle name="Normal 18 2 2 3 2 2 3" xfId="6576"/>
    <cellStyle name="Normal 18 2 2 3 2 2 3 2" xfId="16628"/>
    <cellStyle name="Normal 18 2 2 3 2 2 3 2 2" xfId="46950"/>
    <cellStyle name="Normal 18 2 2 3 2 2 3 2 3" xfId="31726"/>
    <cellStyle name="Normal 18 2 2 3 2 2 3 3" xfId="11608"/>
    <cellStyle name="Normal 18 2 2 3 2 2 3 3 2" xfId="41933"/>
    <cellStyle name="Normal 18 2 2 3 2 2 3 3 3" xfId="26709"/>
    <cellStyle name="Normal 18 2 2 3 2 2 3 4" xfId="36920"/>
    <cellStyle name="Normal 18 2 2 3 2 2 3 5" xfId="21696"/>
    <cellStyle name="Normal 18 2 2 3 2 2 4" xfId="13286"/>
    <cellStyle name="Normal 18 2 2 3 2 2 4 2" xfId="43608"/>
    <cellStyle name="Normal 18 2 2 3 2 2 4 3" xfId="28384"/>
    <cellStyle name="Normal 18 2 2 3 2 2 5" xfId="8265"/>
    <cellStyle name="Normal 18 2 2 3 2 2 5 2" xfId="38591"/>
    <cellStyle name="Normal 18 2 2 3 2 2 5 3" xfId="23367"/>
    <cellStyle name="Normal 18 2 2 3 2 2 6" xfId="33579"/>
    <cellStyle name="Normal 18 2 2 3 2 2 7" xfId="18354"/>
    <cellStyle name="Normal 18 2 2 3 2 3" xfId="4047"/>
    <cellStyle name="Normal 18 2 2 3 2 3 2" xfId="14121"/>
    <cellStyle name="Normal 18 2 2 3 2 3 2 2" xfId="44443"/>
    <cellStyle name="Normal 18 2 2 3 2 3 2 3" xfId="29219"/>
    <cellStyle name="Normal 18 2 2 3 2 3 3" xfId="9101"/>
    <cellStyle name="Normal 18 2 2 3 2 3 3 2" xfId="39426"/>
    <cellStyle name="Normal 18 2 2 3 2 3 3 3" xfId="24202"/>
    <cellStyle name="Normal 18 2 2 3 2 3 4" xfId="34413"/>
    <cellStyle name="Normal 18 2 2 3 2 3 5" xfId="19189"/>
    <cellStyle name="Normal 18 2 2 3 2 4" xfId="5740"/>
    <cellStyle name="Normal 18 2 2 3 2 4 2" xfId="15792"/>
    <cellStyle name="Normal 18 2 2 3 2 4 2 2" xfId="46114"/>
    <cellStyle name="Normal 18 2 2 3 2 4 2 3" xfId="30890"/>
    <cellStyle name="Normal 18 2 2 3 2 4 3" xfId="10772"/>
    <cellStyle name="Normal 18 2 2 3 2 4 3 2" xfId="41097"/>
    <cellStyle name="Normal 18 2 2 3 2 4 3 3" xfId="25873"/>
    <cellStyle name="Normal 18 2 2 3 2 4 4" xfId="36084"/>
    <cellStyle name="Normal 18 2 2 3 2 4 5" xfId="20860"/>
    <cellStyle name="Normal 18 2 2 3 2 5" xfId="12450"/>
    <cellStyle name="Normal 18 2 2 3 2 5 2" xfId="42772"/>
    <cellStyle name="Normal 18 2 2 3 2 5 3" xfId="27548"/>
    <cellStyle name="Normal 18 2 2 3 2 6" xfId="7429"/>
    <cellStyle name="Normal 18 2 2 3 2 6 2" xfId="37755"/>
    <cellStyle name="Normal 18 2 2 3 2 6 3" xfId="22531"/>
    <cellStyle name="Normal 18 2 2 3 2 7" xfId="32743"/>
    <cellStyle name="Normal 18 2 2 3 2 8" xfId="17518"/>
    <cellStyle name="Normal 18 2 2 3 3" xfId="2776"/>
    <cellStyle name="Normal 18 2 2 3 3 2" xfId="4466"/>
    <cellStyle name="Normal 18 2 2 3 3 2 2" xfId="14539"/>
    <cellStyle name="Normal 18 2 2 3 3 2 2 2" xfId="44861"/>
    <cellStyle name="Normal 18 2 2 3 3 2 2 3" xfId="29637"/>
    <cellStyle name="Normal 18 2 2 3 3 2 3" xfId="9519"/>
    <cellStyle name="Normal 18 2 2 3 3 2 3 2" xfId="39844"/>
    <cellStyle name="Normal 18 2 2 3 3 2 3 3" xfId="24620"/>
    <cellStyle name="Normal 18 2 2 3 3 2 4" xfId="34831"/>
    <cellStyle name="Normal 18 2 2 3 3 2 5" xfId="19607"/>
    <cellStyle name="Normal 18 2 2 3 3 3" xfId="6158"/>
    <cellStyle name="Normal 18 2 2 3 3 3 2" xfId="16210"/>
    <cellStyle name="Normal 18 2 2 3 3 3 2 2" xfId="46532"/>
    <cellStyle name="Normal 18 2 2 3 3 3 2 3" xfId="31308"/>
    <cellStyle name="Normal 18 2 2 3 3 3 3" xfId="11190"/>
    <cellStyle name="Normal 18 2 2 3 3 3 3 2" xfId="41515"/>
    <cellStyle name="Normal 18 2 2 3 3 3 3 3" xfId="26291"/>
    <cellStyle name="Normal 18 2 2 3 3 3 4" xfId="36502"/>
    <cellStyle name="Normal 18 2 2 3 3 3 5" xfId="21278"/>
    <cellStyle name="Normal 18 2 2 3 3 4" xfId="12868"/>
    <cellStyle name="Normal 18 2 2 3 3 4 2" xfId="43190"/>
    <cellStyle name="Normal 18 2 2 3 3 4 3" xfId="27966"/>
    <cellStyle name="Normal 18 2 2 3 3 5" xfId="7847"/>
    <cellStyle name="Normal 18 2 2 3 3 5 2" xfId="38173"/>
    <cellStyle name="Normal 18 2 2 3 3 5 3" xfId="22949"/>
    <cellStyle name="Normal 18 2 2 3 3 6" xfId="33161"/>
    <cellStyle name="Normal 18 2 2 3 3 7" xfId="17936"/>
    <cellStyle name="Normal 18 2 2 3 4" xfId="3629"/>
    <cellStyle name="Normal 18 2 2 3 4 2" xfId="13703"/>
    <cellStyle name="Normal 18 2 2 3 4 2 2" xfId="44025"/>
    <cellStyle name="Normal 18 2 2 3 4 2 3" xfId="28801"/>
    <cellStyle name="Normal 18 2 2 3 4 3" xfId="8683"/>
    <cellStyle name="Normal 18 2 2 3 4 3 2" xfId="39008"/>
    <cellStyle name="Normal 18 2 2 3 4 3 3" xfId="23784"/>
    <cellStyle name="Normal 18 2 2 3 4 4" xfId="33995"/>
    <cellStyle name="Normal 18 2 2 3 4 5" xfId="18771"/>
    <cellStyle name="Normal 18 2 2 3 5" xfId="5322"/>
    <cellStyle name="Normal 18 2 2 3 5 2" xfId="15374"/>
    <cellStyle name="Normal 18 2 2 3 5 2 2" xfId="45696"/>
    <cellStyle name="Normal 18 2 2 3 5 2 3" xfId="30472"/>
    <cellStyle name="Normal 18 2 2 3 5 3" xfId="10354"/>
    <cellStyle name="Normal 18 2 2 3 5 3 2" xfId="40679"/>
    <cellStyle name="Normal 18 2 2 3 5 3 3" xfId="25455"/>
    <cellStyle name="Normal 18 2 2 3 5 4" xfId="35666"/>
    <cellStyle name="Normal 18 2 2 3 5 5" xfId="20442"/>
    <cellStyle name="Normal 18 2 2 3 6" xfId="12032"/>
    <cellStyle name="Normal 18 2 2 3 6 2" xfId="42354"/>
    <cellStyle name="Normal 18 2 2 3 6 3" xfId="27130"/>
    <cellStyle name="Normal 18 2 2 3 7" xfId="7011"/>
    <cellStyle name="Normal 18 2 2 3 7 2" xfId="37337"/>
    <cellStyle name="Normal 18 2 2 3 7 3" xfId="22113"/>
    <cellStyle name="Normal 18 2 2 3 8" xfId="32325"/>
    <cellStyle name="Normal 18 2 2 3 9" xfId="17100"/>
    <cellStyle name="Normal 18 2 2 4" xfId="2147"/>
    <cellStyle name="Normal 18 2 2 4 2" xfId="2986"/>
    <cellStyle name="Normal 18 2 2 4 2 2" xfId="4676"/>
    <cellStyle name="Normal 18 2 2 4 2 2 2" xfId="14749"/>
    <cellStyle name="Normal 18 2 2 4 2 2 2 2" xfId="45071"/>
    <cellStyle name="Normal 18 2 2 4 2 2 2 3" xfId="29847"/>
    <cellStyle name="Normal 18 2 2 4 2 2 3" xfId="9729"/>
    <cellStyle name="Normal 18 2 2 4 2 2 3 2" xfId="40054"/>
    <cellStyle name="Normal 18 2 2 4 2 2 3 3" xfId="24830"/>
    <cellStyle name="Normal 18 2 2 4 2 2 4" xfId="35041"/>
    <cellStyle name="Normal 18 2 2 4 2 2 5" xfId="19817"/>
    <cellStyle name="Normal 18 2 2 4 2 3" xfId="6368"/>
    <cellStyle name="Normal 18 2 2 4 2 3 2" xfId="16420"/>
    <cellStyle name="Normal 18 2 2 4 2 3 2 2" xfId="46742"/>
    <cellStyle name="Normal 18 2 2 4 2 3 2 3" xfId="31518"/>
    <cellStyle name="Normal 18 2 2 4 2 3 3" xfId="11400"/>
    <cellStyle name="Normal 18 2 2 4 2 3 3 2" xfId="41725"/>
    <cellStyle name="Normal 18 2 2 4 2 3 3 3" xfId="26501"/>
    <cellStyle name="Normal 18 2 2 4 2 3 4" xfId="36712"/>
    <cellStyle name="Normal 18 2 2 4 2 3 5" xfId="21488"/>
    <cellStyle name="Normal 18 2 2 4 2 4" xfId="13078"/>
    <cellStyle name="Normal 18 2 2 4 2 4 2" xfId="43400"/>
    <cellStyle name="Normal 18 2 2 4 2 4 3" xfId="28176"/>
    <cellStyle name="Normal 18 2 2 4 2 5" xfId="8057"/>
    <cellStyle name="Normal 18 2 2 4 2 5 2" xfId="38383"/>
    <cellStyle name="Normal 18 2 2 4 2 5 3" xfId="23159"/>
    <cellStyle name="Normal 18 2 2 4 2 6" xfId="33371"/>
    <cellStyle name="Normal 18 2 2 4 2 7" xfId="18146"/>
    <cellStyle name="Normal 18 2 2 4 3" xfId="3839"/>
    <cellStyle name="Normal 18 2 2 4 3 2" xfId="13913"/>
    <cellStyle name="Normal 18 2 2 4 3 2 2" xfId="44235"/>
    <cellStyle name="Normal 18 2 2 4 3 2 3" xfId="29011"/>
    <cellStyle name="Normal 18 2 2 4 3 3" xfId="8893"/>
    <cellStyle name="Normal 18 2 2 4 3 3 2" xfId="39218"/>
    <cellStyle name="Normal 18 2 2 4 3 3 3" xfId="23994"/>
    <cellStyle name="Normal 18 2 2 4 3 4" xfId="34205"/>
    <cellStyle name="Normal 18 2 2 4 3 5" xfId="18981"/>
    <cellStyle name="Normal 18 2 2 4 4" xfId="5532"/>
    <cellStyle name="Normal 18 2 2 4 4 2" xfId="15584"/>
    <cellStyle name="Normal 18 2 2 4 4 2 2" xfId="45906"/>
    <cellStyle name="Normal 18 2 2 4 4 2 3" xfId="30682"/>
    <cellStyle name="Normal 18 2 2 4 4 3" xfId="10564"/>
    <cellStyle name="Normal 18 2 2 4 4 3 2" xfId="40889"/>
    <cellStyle name="Normal 18 2 2 4 4 3 3" xfId="25665"/>
    <cellStyle name="Normal 18 2 2 4 4 4" xfId="35876"/>
    <cellStyle name="Normal 18 2 2 4 4 5" xfId="20652"/>
    <cellStyle name="Normal 18 2 2 4 5" xfId="12242"/>
    <cellStyle name="Normal 18 2 2 4 5 2" xfId="42564"/>
    <cellStyle name="Normal 18 2 2 4 5 3" xfId="27340"/>
    <cellStyle name="Normal 18 2 2 4 6" xfId="7221"/>
    <cellStyle name="Normal 18 2 2 4 6 2" xfId="37547"/>
    <cellStyle name="Normal 18 2 2 4 6 3" xfId="22323"/>
    <cellStyle name="Normal 18 2 2 4 7" xfId="32535"/>
    <cellStyle name="Normal 18 2 2 4 8" xfId="17310"/>
    <cellStyle name="Normal 18 2 2 5" xfId="2568"/>
    <cellStyle name="Normal 18 2 2 5 2" xfId="4258"/>
    <cellStyle name="Normal 18 2 2 5 2 2" xfId="14331"/>
    <cellStyle name="Normal 18 2 2 5 2 2 2" xfId="44653"/>
    <cellStyle name="Normal 18 2 2 5 2 2 3" xfId="29429"/>
    <cellStyle name="Normal 18 2 2 5 2 3" xfId="9311"/>
    <cellStyle name="Normal 18 2 2 5 2 3 2" xfId="39636"/>
    <cellStyle name="Normal 18 2 2 5 2 3 3" xfId="24412"/>
    <cellStyle name="Normal 18 2 2 5 2 4" xfId="34623"/>
    <cellStyle name="Normal 18 2 2 5 2 5" xfId="19399"/>
    <cellStyle name="Normal 18 2 2 5 3" xfId="5950"/>
    <cellStyle name="Normal 18 2 2 5 3 2" xfId="16002"/>
    <cellStyle name="Normal 18 2 2 5 3 2 2" xfId="46324"/>
    <cellStyle name="Normal 18 2 2 5 3 2 3" xfId="31100"/>
    <cellStyle name="Normal 18 2 2 5 3 3" xfId="10982"/>
    <cellStyle name="Normal 18 2 2 5 3 3 2" xfId="41307"/>
    <cellStyle name="Normal 18 2 2 5 3 3 3" xfId="26083"/>
    <cellStyle name="Normal 18 2 2 5 3 4" xfId="36294"/>
    <cellStyle name="Normal 18 2 2 5 3 5" xfId="21070"/>
    <cellStyle name="Normal 18 2 2 5 4" xfId="12660"/>
    <cellStyle name="Normal 18 2 2 5 4 2" xfId="42982"/>
    <cellStyle name="Normal 18 2 2 5 4 3" xfId="27758"/>
    <cellStyle name="Normal 18 2 2 5 5" xfId="7639"/>
    <cellStyle name="Normal 18 2 2 5 5 2" xfId="37965"/>
    <cellStyle name="Normal 18 2 2 5 5 3" xfId="22741"/>
    <cellStyle name="Normal 18 2 2 5 6" xfId="32953"/>
    <cellStyle name="Normal 18 2 2 5 7" xfId="17728"/>
    <cellStyle name="Normal 18 2 2 6" xfId="3421"/>
    <cellStyle name="Normal 18 2 2 6 2" xfId="13495"/>
    <cellStyle name="Normal 18 2 2 6 2 2" xfId="43817"/>
    <cellStyle name="Normal 18 2 2 6 2 3" xfId="28593"/>
    <cellStyle name="Normal 18 2 2 6 3" xfId="8475"/>
    <cellStyle name="Normal 18 2 2 6 3 2" xfId="38800"/>
    <cellStyle name="Normal 18 2 2 6 3 3" xfId="23576"/>
    <cellStyle name="Normal 18 2 2 6 4" xfId="33787"/>
    <cellStyle name="Normal 18 2 2 6 5" xfId="18563"/>
    <cellStyle name="Normal 18 2 2 7" xfId="5114"/>
    <cellStyle name="Normal 18 2 2 7 2" xfId="15166"/>
    <cellStyle name="Normal 18 2 2 7 2 2" xfId="45488"/>
    <cellStyle name="Normal 18 2 2 7 2 3" xfId="30264"/>
    <cellStyle name="Normal 18 2 2 7 3" xfId="10146"/>
    <cellStyle name="Normal 18 2 2 7 3 2" xfId="40471"/>
    <cellStyle name="Normal 18 2 2 7 3 3" xfId="25247"/>
    <cellStyle name="Normal 18 2 2 7 4" xfId="35458"/>
    <cellStyle name="Normal 18 2 2 7 5" xfId="20234"/>
    <cellStyle name="Normal 18 2 2 8" xfId="11824"/>
    <cellStyle name="Normal 18 2 2 8 2" xfId="42146"/>
    <cellStyle name="Normal 18 2 2 8 3" xfId="26922"/>
    <cellStyle name="Normal 18 2 2 9" xfId="6803"/>
    <cellStyle name="Normal 18 2 2 9 2" xfId="37129"/>
    <cellStyle name="Normal 18 2 2 9 3" xfId="21905"/>
    <cellStyle name="Normal 18 2 3" xfId="1767"/>
    <cellStyle name="Normal 18 2 3 10" xfId="16944"/>
    <cellStyle name="Normal 18 2 3 2" xfId="1986"/>
    <cellStyle name="Normal 18 2 3 2 2" xfId="2407"/>
    <cellStyle name="Normal 18 2 3 2 2 2" xfId="3246"/>
    <cellStyle name="Normal 18 2 3 2 2 2 2" xfId="4936"/>
    <cellStyle name="Normal 18 2 3 2 2 2 2 2" xfId="15009"/>
    <cellStyle name="Normal 18 2 3 2 2 2 2 2 2" xfId="45331"/>
    <cellStyle name="Normal 18 2 3 2 2 2 2 2 3" xfId="30107"/>
    <cellStyle name="Normal 18 2 3 2 2 2 2 3" xfId="9989"/>
    <cellStyle name="Normal 18 2 3 2 2 2 2 3 2" xfId="40314"/>
    <cellStyle name="Normal 18 2 3 2 2 2 2 3 3" xfId="25090"/>
    <cellStyle name="Normal 18 2 3 2 2 2 2 4" xfId="35301"/>
    <cellStyle name="Normal 18 2 3 2 2 2 2 5" xfId="20077"/>
    <cellStyle name="Normal 18 2 3 2 2 2 3" xfId="6628"/>
    <cellStyle name="Normal 18 2 3 2 2 2 3 2" xfId="16680"/>
    <cellStyle name="Normal 18 2 3 2 2 2 3 2 2" xfId="47002"/>
    <cellStyle name="Normal 18 2 3 2 2 2 3 2 3" xfId="31778"/>
    <cellStyle name="Normal 18 2 3 2 2 2 3 3" xfId="11660"/>
    <cellStyle name="Normal 18 2 3 2 2 2 3 3 2" xfId="41985"/>
    <cellStyle name="Normal 18 2 3 2 2 2 3 3 3" xfId="26761"/>
    <cellStyle name="Normal 18 2 3 2 2 2 3 4" xfId="36972"/>
    <cellStyle name="Normal 18 2 3 2 2 2 3 5" xfId="21748"/>
    <cellStyle name="Normal 18 2 3 2 2 2 4" xfId="13338"/>
    <cellStyle name="Normal 18 2 3 2 2 2 4 2" xfId="43660"/>
    <cellStyle name="Normal 18 2 3 2 2 2 4 3" xfId="28436"/>
    <cellStyle name="Normal 18 2 3 2 2 2 5" xfId="8317"/>
    <cellStyle name="Normal 18 2 3 2 2 2 5 2" xfId="38643"/>
    <cellStyle name="Normal 18 2 3 2 2 2 5 3" xfId="23419"/>
    <cellStyle name="Normal 18 2 3 2 2 2 6" xfId="33631"/>
    <cellStyle name="Normal 18 2 3 2 2 2 7" xfId="18406"/>
    <cellStyle name="Normal 18 2 3 2 2 3" xfId="4099"/>
    <cellStyle name="Normal 18 2 3 2 2 3 2" xfId="14173"/>
    <cellStyle name="Normal 18 2 3 2 2 3 2 2" xfId="44495"/>
    <cellStyle name="Normal 18 2 3 2 2 3 2 3" xfId="29271"/>
    <cellStyle name="Normal 18 2 3 2 2 3 3" xfId="9153"/>
    <cellStyle name="Normal 18 2 3 2 2 3 3 2" xfId="39478"/>
    <cellStyle name="Normal 18 2 3 2 2 3 3 3" xfId="24254"/>
    <cellStyle name="Normal 18 2 3 2 2 3 4" xfId="34465"/>
    <cellStyle name="Normal 18 2 3 2 2 3 5" xfId="19241"/>
    <cellStyle name="Normal 18 2 3 2 2 4" xfId="5792"/>
    <cellStyle name="Normal 18 2 3 2 2 4 2" xfId="15844"/>
    <cellStyle name="Normal 18 2 3 2 2 4 2 2" xfId="46166"/>
    <cellStyle name="Normal 18 2 3 2 2 4 2 3" xfId="30942"/>
    <cellStyle name="Normal 18 2 3 2 2 4 3" xfId="10824"/>
    <cellStyle name="Normal 18 2 3 2 2 4 3 2" xfId="41149"/>
    <cellStyle name="Normal 18 2 3 2 2 4 3 3" xfId="25925"/>
    <cellStyle name="Normal 18 2 3 2 2 4 4" xfId="36136"/>
    <cellStyle name="Normal 18 2 3 2 2 4 5" xfId="20912"/>
    <cellStyle name="Normal 18 2 3 2 2 5" xfId="12502"/>
    <cellStyle name="Normal 18 2 3 2 2 5 2" xfId="42824"/>
    <cellStyle name="Normal 18 2 3 2 2 5 3" xfId="27600"/>
    <cellStyle name="Normal 18 2 3 2 2 6" xfId="7481"/>
    <cellStyle name="Normal 18 2 3 2 2 6 2" xfId="37807"/>
    <cellStyle name="Normal 18 2 3 2 2 6 3" xfId="22583"/>
    <cellStyle name="Normal 18 2 3 2 2 7" xfId="32795"/>
    <cellStyle name="Normal 18 2 3 2 2 8" xfId="17570"/>
    <cellStyle name="Normal 18 2 3 2 3" xfId="2828"/>
    <cellStyle name="Normal 18 2 3 2 3 2" xfId="4518"/>
    <cellStyle name="Normal 18 2 3 2 3 2 2" xfId="14591"/>
    <cellStyle name="Normal 18 2 3 2 3 2 2 2" xfId="44913"/>
    <cellStyle name="Normal 18 2 3 2 3 2 2 3" xfId="29689"/>
    <cellStyle name="Normal 18 2 3 2 3 2 3" xfId="9571"/>
    <cellStyle name="Normal 18 2 3 2 3 2 3 2" xfId="39896"/>
    <cellStyle name="Normal 18 2 3 2 3 2 3 3" xfId="24672"/>
    <cellStyle name="Normal 18 2 3 2 3 2 4" xfId="34883"/>
    <cellStyle name="Normal 18 2 3 2 3 2 5" xfId="19659"/>
    <cellStyle name="Normal 18 2 3 2 3 3" xfId="6210"/>
    <cellStyle name="Normal 18 2 3 2 3 3 2" xfId="16262"/>
    <cellStyle name="Normal 18 2 3 2 3 3 2 2" xfId="46584"/>
    <cellStyle name="Normal 18 2 3 2 3 3 2 3" xfId="31360"/>
    <cellStyle name="Normal 18 2 3 2 3 3 3" xfId="11242"/>
    <cellStyle name="Normal 18 2 3 2 3 3 3 2" xfId="41567"/>
    <cellStyle name="Normal 18 2 3 2 3 3 3 3" xfId="26343"/>
    <cellStyle name="Normal 18 2 3 2 3 3 4" xfId="36554"/>
    <cellStyle name="Normal 18 2 3 2 3 3 5" xfId="21330"/>
    <cellStyle name="Normal 18 2 3 2 3 4" xfId="12920"/>
    <cellStyle name="Normal 18 2 3 2 3 4 2" xfId="43242"/>
    <cellStyle name="Normal 18 2 3 2 3 4 3" xfId="28018"/>
    <cellStyle name="Normal 18 2 3 2 3 5" xfId="7899"/>
    <cellStyle name="Normal 18 2 3 2 3 5 2" xfId="38225"/>
    <cellStyle name="Normal 18 2 3 2 3 5 3" xfId="23001"/>
    <cellStyle name="Normal 18 2 3 2 3 6" xfId="33213"/>
    <cellStyle name="Normal 18 2 3 2 3 7" xfId="17988"/>
    <cellStyle name="Normal 18 2 3 2 4" xfId="3681"/>
    <cellStyle name="Normal 18 2 3 2 4 2" xfId="13755"/>
    <cellStyle name="Normal 18 2 3 2 4 2 2" xfId="44077"/>
    <cellStyle name="Normal 18 2 3 2 4 2 3" xfId="28853"/>
    <cellStyle name="Normal 18 2 3 2 4 3" xfId="8735"/>
    <cellStyle name="Normal 18 2 3 2 4 3 2" xfId="39060"/>
    <cellStyle name="Normal 18 2 3 2 4 3 3" xfId="23836"/>
    <cellStyle name="Normal 18 2 3 2 4 4" xfId="34047"/>
    <cellStyle name="Normal 18 2 3 2 4 5" xfId="18823"/>
    <cellStyle name="Normal 18 2 3 2 5" xfId="5374"/>
    <cellStyle name="Normal 18 2 3 2 5 2" xfId="15426"/>
    <cellStyle name="Normal 18 2 3 2 5 2 2" xfId="45748"/>
    <cellStyle name="Normal 18 2 3 2 5 2 3" xfId="30524"/>
    <cellStyle name="Normal 18 2 3 2 5 3" xfId="10406"/>
    <cellStyle name="Normal 18 2 3 2 5 3 2" xfId="40731"/>
    <cellStyle name="Normal 18 2 3 2 5 3 3" xfId="25507"/>
    <cellStyle name="Normal 18 2 3 2 5 4" xfId="35718"/>
    <cellStyle name="Normal 18 2 3 2 5 5" xfId="20494"/>
    <cellStyle name="Normal 18 2 3 2 6" xfId="12084"/>
    <cellStyle name="Normal 18 2 3 2 6 2" xfId="42406"/>
    <cellStyle name="Normal 18 2 3 2 6 3" xfId="27182"/>
    <cellStyle name="Normal 18 2 3 2 7" xfId="7063"/>
    <cellStyle name="Normal 18 2 3 2 7 2" xfId="37389"/>
    <cellStyle name="Normal 18 2 3 2 7 3" xfId="22165"/>
    <cellStyle name="Normal 18 2 3 2 8" xfId="32377"/>
    <cellStyle name="Normal 18 2 3 2 9" xfId="17152"/>
    <cellStyle name="Normal 18 2 3 3" xfId="2199"/>
    <cellStyle name="Normal 18 2 3 3 2" xfId="3038"/>
    <cellStyle name="Normal 18 2 3 3 2 2" xfId="4728"/>
    <cellStyle name="Normal 18 2 3 3 2 2 2" xfId="14801"/>
    <cellStyle name="Normal 18 2 3 3 2 2 2 2" xfId="45123"/>
    <cellStyle name="Normal 18 2 3 3 2 2 2 3" xfId="29899"/>
    <cellStyle name="Normal 18 2 3 3 2 2 3" xfId="9781"/>
    <cellStyle name="Normal 18 2 3 3 2 2 3 2" xfId="40106"/>
    <cellStyle name="Normal 18 2 3 3 2 2 3 3" xfId="24882"/>
    <cellStyle name="Normal 18 2 3 3 2 2 4" xfId="35093"/>
    <cellStyle name="Normal 18 2 3 3 2 2 5" xfId="19869"/>
    <cellStyle name="Normal 18 2 3 3 2 3" xfId="6420"/>
    <cellStyle name="Normal 18 2 3 3 2 3 2" xfId="16472"/>
    <cellStyle name="Normal 18 2 3 3 2 3 2 2" xfId="46794"/>
    <cellStyle name="Normal 18 2 3 3 2 3 2 3" xfId="31570"/>
    <cellStyle name="Normal 18 2 3 3 2 3 3" xfId="11452"/>
    <cellStyle name="Normal 18 2 3 3 2 3 3 2" xfId="41777"/>
    <cellStyle name="Normal 18 2 3 3 2 3 3 3" xfId="26553"/>
    <cellStyle name="Normal 18 2 3 3 2 3 4" xfId="36764"/>
    <cellStyle name="Normal 18 2 3 3 2 3 5" xfId="21540"/>
    <cellStyle name="Normal 18 2 3 3 2 4" xfId="13130"/>
    <cellStyle name="Normal 18 2 3 3 2 4 2" xfId="43452"/>
    <cellStyle name="Normal 18 2 3 3 2 4 3" xfId="28228"/>
    <cellStyle name="Normal 18 2 3 3 2 5" xfId="8109"/>
    <cellStyle name="Normal 18 2 3 3 2 5 2" xfId="38435"/>
    <cellStyle name="Normal 18 2 3 3 2 5 3" xfId="23211"/>
    <cellStyle name="Normal 18 2 3 3 2 6" xfId="33423"/>
    <cellStyle name="Normal 18 2 3 3 2 7" xfId="18198"/>
    <cellStyle name="Normal 18 2 3 3 3" xfId="3891"/>
    <cellStyle name="Normal 18 2 3 3 3 2" xfId="13965"/>
    <cellStyle name="Normal 18 2 3 3 3 2 2" xfId="44287"/>
    <cellStyle name="Normal 18 2 3 3 3 2 3" xfId="29063"/>
    <cellStyle name="Normal 18 2 3 3 3 3" xfId="8945"/>
    <cellStyle name="Normal 18 2 3 3 3 3 2" xfId="39270"/>
    <cellStyle name="Normal 18 2 3 3 3 3 3" xfId="24046"/>
    <cellStyle name="Normal 18 2 3 3 3 4" xfId="34257"/>
    <cellStyle name="Normal 18 2 3 3 3 5" xfId="19033"/>
    <cellStyle name="Normal 18 2 3 3 4" xfId="5584"/>
    <cellStyle name="Normal 18 2 3 3 4 2" xfId="15636"/>
    <cellStyle name="Normal 18 2 3 3 4 2 2" xfId="45958"/>
    <cellStyle name="Normal 18 2 3 3 4 2 3" xfId="30734"/>
    <cellStyle name="Normal 18 2 3 3 4 3" xfId="10616"/>
    <cellStyle name="Normal 18 2 3 3 4 3 2" xfId="40941"/>
    <cellStyle name="Normal 18 2 3 3 4 3 3" xfId="25717"/>
    <cellStyle name="Normal 18 2 3 3 4 4" xfId="35928"/>
    <cellStyle name="Normal 18 2 3 3 4 5" xfId="20704"/>
    <cellStyle name="Normal 18 2 3 3 5" xfId="12294"/>
    <cellStyle name="Normal 18 2 3 3 5 2" xfId="42616"/>
    <cellStyle name="Normal 18 2 3 3 5 3" xfId="27392"/>
    <cellStyle name="Normal 18 2 3 3 6" xfId="7273"/>
    <cellStyle name="Normal 18 2 3 3 6 2" xfId="37599"/>
    <cellStyle name="Normal 18 2 3 3 6 3" xfId="22375"/>
    <cellStyle name="Normal 18 2 3 3 7" xfId="32587"/>
    <cellStyle name="Normal 18 2 3 3 8" xfId="17362"/>
    <cellStyle name="Normal 18 2 3 4" xfId="2620"/>
    <cellStyle name="Normal 18 2 3 4 2" xfId="4310"/>
    <cellStyle name="Normal 18 2 3 4 2 2" xfId="14383"/>
    <cellStyle name="Normal 18 2 3 4 2 2 2" xfId="44705"/>
    <cellStyle name="Normal 18 2 3 4 2 2 3" xfId="29481"/>
    <cellStyle name="Normal 18 2 3 4 2 3" xfId="9363"/>
    <cellStyle name="Normal 18 2 3 4 2 3 2" xfId="39688"/>
    <cellStyle name="Normal 18 2 3 4 2 3 3" xfId="24464"/>
    <cellStyle name="Normal 18 2 3 4 2 4" xfId="34675"/>
    <cellStyle name="Normal 18 2 3 4 2 5" xfId="19451"/>
    <cellStyle name="Normal 18 2 3 4 3" xfId="6002"/>
    <cellStyle name="Normal 18 2 3 4 3 2" xfId="16054"/>
    <cellStyle name="Normal 18 2 3 4 3 2 2" xfId="46376"/>
    <cellStyle name="Normal 18 2 3 4 3 2 3" xfId="31152"/>
    <cellStyle name="Normal 18 2 3 4 3 3" xfId="11034"/>
    <cellStyle name="Normal 18 2 3 4 3 3 2" xfId="41359"/>
    <cellStyle name="Normal 18 2 3 4 3 3 3" xfId="26135"/>
    <cellStyle name="Normal 18 2 3 4 3 4" xfId="36346"/>
    <cellStyle name="Normal 18 2 3 4 3 5" xfId="21122"/>
    <cellStyle name="Normal 18 2 3 4 4" xfId="12712"/>
    <cellStyle name="Normal 18 2 3 4 4 2" xfId="43034"/>
    <cellStyle name="Normal 18 2 3 4 4 3" xfId="27810"/>
    <cellStyle name="Normal 18 2 3 4 5" xfId="7691"/>
    <cellStyle name="Normal 18 2 3 4 5 2" xfId="38017"/>
    <cellStyle name="Normal 18 2 3 4 5 3" xfId="22793"/>
    <cellStyle name="Normal 18 2 3 4 6" xfId="33005"/>
    <cellStyle name="Normal 18 2 3 4 7" xfId="17780"/>
    <cellStyle name="Normal 18 2 3 5" xfId="3473"/>
    <cellStyle name="Normal 18 2 3 5 2" xfId="13547"/>
    <cellStyle name="Normal 18 2 3 5 2 2" xfId="43869"/>
    <cellStyle name="Normal 18 2 3 5 2 3" xfId="28645"/>
    <cellStyle name="Normal 18 2 3 5 3" xfId="8527"/>
    <cellStyle name="Normal 18 2 3 5 3 2" xfId="38852"/>
    <cellStyle name="Normal 18 2 3 5 3 3" xfId="23628"/>
    <cellStyle name="Normal 18 2 3 5 4" xfId="33839"/>
    <cellStyle name="Normal 18 2 3 5 5" xfId="18615"/>
    <cellStyle name="Normal 18 2 3 6" xfId="5166"/>
    <cellStyle name="Normal 18 2 3 6 2" xfId="15218"/>
    <cellStyle name="Normal 18 2 3 6 2 2" xfId="45540"/>
    <cellStyle name="Normal 18 2 3 6 2 3" xfId="30316"/>
    <cellStyle name="Normal 18 2 3 6 3" xfId="10198"/>
    <cellStyle name="Normal 18 2 3 6 3 2" xfId="40523"/>
    <cellStyle name="Normal 18 2 3 6 3 3" xfId="25299"/>
    <cellStyle name="Normal 18 2 3 6 4" xfId="35510"/>
    <cellStyle name="Normal 18 2 3 6 5" xfId="20286"/>
    <cellStyle name="Normal 18 2 3 7" xfId="11876"/>
    <cellStyle name="Normal 18 2 3 7 2" xfId="42198"/>
    <cellStyle name="Normal 18 2 3 7 3" xfId="26974"/>
    <cellStyle name="Normal 18 2 3 8" xfId="6855"/>
    <cellStyle name="Normal 18 2 3 8 2" xfId="37181"/>
    <cellStyle name="Normal 18 2 3 8 3" xfId="21957"/>
    <cellStyle name="Normal 18 2 3 9" xfId="32170"/>
    <cellStyle name="Normal 18 2 4" xfId="1880"/>
    <cellStyle name="Normal 18 2 4 2" xfId="2303"/>
    <cellStyle name="Normal 18 2 4 2 2" xfId="3142"/>
    <cellStyle name="Normal 18 2 4 2 2 2" xfId="4832"/>
    <cellStyle name="Normal 18 2 4 2 2 2 2" xfId="14905"/>
    <cellStyle name="Normal 18 2 4 2 2 2 2 2" xfId="45227"/>
    <cellStyle name="Normal 18 2 4 2 2 2 2 3" xfId="30003"/>
    <cellStyle name="Normal 18 2 4 2 2 2 3" xfId="9885"/>
    <cellStyle name="Normal 18 2 4 2 2 2 3 2" xfId="40210"/>
    <cellStyle name="Normal 18 2 4 2 2 2 3 3" xfId="24986"/>
    <cellStyle name="Normal 18 2 4 2 2 2 4" xfId="35197"/>
    <cellStyle name="Normal 18 2 4 2 2 2 5" xfId="19973"/>
    <cellStyle name="Normal 18 2 4 2 2 3" xfId="6524"/>
    <cellStyle name="Normal 18 2 4 2 2 3 2" xfId="16576"/>
    <cellStyle name="Normal 18 2 4 2 2 3 2 2" xfId="46898"/>
    <cellStyle name="Normal 18 2 4 2 2 3 2 3" xfId="31674"/>
    <cellStyle name="Normal 18 2 4 2 2 3 3" xfId="11556"/>
    <cellStyle name="Normal 18 2 4 2 2 3 3 2" xfId="41881"/>
    <cellStyle name="Normal 18 2 4 2 2 3 3 3" xfId="26657"/>
    <cellStyle name="Normal 18 2 4 2 2 3 4" xfId="36868"/>
    <cellStyle name="Normal 18 2 4 2 2 3 5" xfId="21644"/>
    <cellStyle name="Normal 18 2 4 2 2 4" xfId="13234"/>
    <cellStyle name="Normal 18 2 4 2 2 4 2" xfId="43556"/>
    <cellStyle name="Normal 18 2 4 2 2 4 3" xfId="28332"/>
    <cellStyle name="Normal 18 2 4 2 2 5" xfId="8213"/>
    <cellStyle name="Normal 18 2 4 2 2 5 2" xfId="38539"/>
    <cellStyle name="Normal 18 2 4 2 2 5 3" xfId="23315"/>
    <cellStyle name="Normal 18 2 4 2 2 6" xfId="33527"/>
    <cellStyle name="Normal 18 2 4 2 2 7" xfId="18302"/>
    <cellStyle name="Normal 18 2 4 2 3" xfId="3995"/>
    <cellStyle name="Normal 18 2 4 2 3 2" xfId="14069"/>
    <cellStyle name="Normal 18 2 4 2 3 2 2" xfId="44391"/>
    <cellStyle name="Normal 18 2 4 2 3 2 3" xfId="29167"/>
    <cellStyle name="Normal 18 2 4 2 3 3" xfId="9049"/>
    <cellStyle name="Normal 18 2 4 2 3 3 2" xfId="39374"/>
    <cellStyle name="Normal 18 2 4 2 3 3 3" xfId="24150"/>
    <cellStyle name="Normal 18 2 4 2 3 4" xfId="34361"/>
    <cellStyle name="Normal 18 2 4 2 3 5" xfId="19137"/>
    <cellStyle name="Normal 18 2 4 2 4" xfId="5688"/>
    <cellStyle name="Normal 18 2 4 2 4 2" xfId="15740"/>
    <cellStyle name="Normal 18 2 4 2 4 2 2" xfId="46062"/>
    <cellStyle name="Normal 18 2 4 2 4 2 3" xfId="30838"/>
    <cellStyle name="Normal 18 2 4 2 4 3" xfId="10720"/>
    <cellStyle name="Normal 18 2 4 2 4 3 2" xfId="41045"/>
    <cellStyle name="Normal 18 2 4 2 4 3 3" xfId="25821"/>
    <cellStyle name="Normal 18 2 4 2 4 4" xfId="36032"/>
    <cellStyle name="Normal 18 2 4 2 4 5" xfId="20808"/>
    <cellStyle name="Normal 18 2 4 2 5" xfId="12398"/>
    <cellStyle name="Normal 18 2 4 2 5 2" xfId="42720"/>
    <cellStyle name="Normal 18 2 4 2 5 3" xfId="27496"/>
    <cellStyle name="Normal 18 2 4 2 6" xfId="7377"/>
    <cellStyle name="Normal 18 2 4 2 6 2" xfId="37703"/>
    <cellStyle name="Normal 18 2 4 2 6 3" xfId="22479"/>
    <cellStyle name="Normal 18 2 4 2 7" xfId="32691"/>
    <cellStyle name="Normal 18 2 4 2 8" xfId="17466"/>
    <cellStyle name="Normal 18 2 4 3" xfId="2724"/>
    <cellStyle name="Normal 18 2 4 3 2" xfId="4414"/>
    <cellStyle name="Normal 18 2 4 3 2 2" xfId="14487"/>
    <cellStyle name="Normal 18 2 4 3 2 2 2" xfId="44809"/>
    <cellStyle name="Normal 18 2 4 3 2 2 3" xfId="29585"/>
    <cellStyle name="Normal 18 2 4 3 2 3" xfId="9467"/>
    <cellStyle name="Normal 18 2 4 3 2 3 2" xfId="39792"/>
    <cellStyle name="Normal 18 2 4 3 2 3 3" xfId="24568"/>
    <cellStyle name="Normal 18 2 4 3 2 4" xfId="34779"/>
    <cellStyle name="Normal 18 2 4 3 2 5" xfId="19555"/>
    <cellStyle name="Normal 18 2 4 3 3" xfId="6106"/>
    <cellStyle name="Normal 18 2 4 3 3 2" xfId="16158"/>
    <cellStyle name="Normal 18 2 4 3 3 2 2" xfId="46480"/>
    <cellStyle name="Normal 18 2 4 3 3 2 3" xfId="31256"/>
    <cellStyle name="Normal 18 2 4 3 3 3" xfId="11138"/>
    <cellStyle name="Normal 18 2 4 3 3 3 2" xfId="41463"/>
    <cellStyle name="Normal 18 2 4 3 3 3 3" xfId="26239"/>
    <cellStyle name="Normal 18 2 4 3 3 4" xfId="36450"/>
    <cellStyle name="Normal 18 2 4 3 3 5" xfId="21226"/>
    <cellStyle name="Normal 18 2 4 3 4" xfId="12816"/>
    <cellStyle name="Normal 18 2 4 3 4 2" xfId="43138"/>
    <cellStyle name="Normal 18 2 4 3 4 3" xfId="27914"/>
    <cellStyle name="Normal 18 2 4 3 5" xfId="7795"/>
    <cellStyle name="Normal 18 2 4 3 5 2" xfId="38121"/>
    <cellStyle name="Normal 18 2 4 3 5 3" xfId="22897"/>
    <cellStyle name="Normal 18 2 4 3 6" xfId="33109"/>
    <cellStyle name="Normal 18 2 4 3 7" xfId="17884"/>
    <cellStyle name="Normal 18 2 4 4" xfId="3577"/>
    <cellStyle name="Normal 18 2 4 4 2" xfId="13651"/>
    <cellStyle name="Normal 18 2 4 4 2 2" xfId="43973"/>
    <cellStyle name="Normal 18 2 4 4 2 3" xfId="28749"/>
    <cellStyle name="Normal 18 2 4 4 3" xfId="8631"/>
    <cellStyle name="Normal 18 2 4 4 3 2" xfId="38956"/>
    <cellStyle name="Normal 18 2 4 4 3 3" xfId="23732"/>
    <cellStyle name="Normal 18 2 4 4 4" xfId="33943"/>
    <cellStyle name="Normal 18 2 4 4 5" xfId="18719"/>
    <cellStyle name="Normal 18 2 4 5" xfId="5270"/>
    <cellStyle name="Normal 18 2 4 5 2" xfId="15322"/>
    <cellStyle name="Normal 18 2 4 5 2 2" xfId="45644"/>
    <cellStyle name="Normal 18 2 4 5 2 3" xfId="30420"/>
    <cellStyle name="Normal 18 2 4 5 3" xfId="10302"/>
    <cellStyle name="Normal 18 2 4 5 3 2" xfId="40627"/>
    <cellStyle name="Normal 18 2 4 5 3 3" xfId="25403"/>
    <cellStyle name="Normal 18 2 4 5 4" xfId="35614"/>
    <cellStyle name="Normal 18 2 4 5 5" xfId="20390"/>
    <cellStyle name="Normal 18 2 4 6" xfId="11980"/>
    <cellStyle name="Normal 18 2 4 6 2" xfId="42302"/>
    <cellStyle name="Normal 18 2 4 6 3" xfId="27078"/>
    <cellStyle name="Normal 18 2 4 7" xfId="6959"/>
    <cellStyle name="Normal 18 2 4 7 2" xfId="37285"/>
    <cellStyle name="Normal 18 2 4 7 3" xfId="22061"/>
    <cellStyle name="Normal 18 2 4 8" xfId="32273"/>
    <cellStyle name="Normal 18 2 4 9" xfId="17048"/>
    <cellStyle name="Normal 18 2 5" xfId="2093"/>
    <cellStyle name="Normal 18 2 5 2" xfId="2934"/>
    <cellStyle name="Normal 18 2 5 2 2" xfId="4624"/>
    <cellStyle name="Normal 18 2 5 2 2 2" xfId="14697"/>
    <cellStyle name="Normal 18 2 5 2 2 2 2" xfId="45019"/>
    <cellStyle name="Normal 18 2 5 2 2 2 3" xfId="29795"/>
    <cellStyle name="Normal 18 2 5 2 2 3" xfId="9677"/>
    <cellStyle name="Normal 18 2 5 2 2 3 2" xfId="40002"/>
    <cellStyle name="Normal 18 2 5 2 2 3 3" xfId="24778"/>
    <cellStyle name="Normal 18 2 5 2 2 4" xfId="34989"/>
    <cellStyle name="Normal 18 2 5 2 2 5" xfId="19765"/>
    <cellStyle name="Normal 18 2 5 2 3" xfId="6316"/>
    <cellStyle name="Normal 18 2 5 2 3 2" xfId="16368"/>
    <cellStyle name="Normal 18 2 5 2 3 2 2" xfId="46690"/>
    <cellStyle name="Normal 18 2 5 2 3 2 3" xfId="31466"/>
    <cellStyle name="Normal 18 2 5 2 3 3" xfId="11348"/>
    <cellStyle name="Normal 18 2 5 2 3 3 2" xfId="41673"/>
    <cellStyle name="Normal 18 2 5 2 3 3 3" xfId="26449"/>
    <cellStyle name="Normal 18 2 5 2 3 4" xfId="36660"/>
    <cellStyle name="Normal 18 2 5 2 3 5" xfId="21436"/>
    <cellStyle name="Normal 18 2 5 2 4" xfId="13026"/>
    <cellStyle name="Normal 18 2 5 2 4 2" xfId="43348"/>
    <cellStyle name="Normal 18 2 5 2 4 3" xfId="28124"/>
    <cellStyle name="Normal 18 2 5 2 5" xfId="8005"/>
    <cellStyle name="Normal 18 2 5 2 5 2" xfId="38331"/>
    <cellStyle name="Normal 18 2 5 2 5 3" xfId="23107"/>
    <cellStyle name="Normal 18 2 5 2 6" xfId="33319"/>
    <cellStyle name="Normal 18 2 5 2 7" xfId="18094"/>
    <cellStyle name="Normal 18 2 5 3" xfId="3787"/>
    <cellStyle name="Normal 18 2 5 3 2" xfId="13861"/>
    <cellStyle name="Normal 18 2 5 3 2 2" xfId="44183"/>
    <cellStyle name="Normal 18 2 5 3 2 3" xfId="28959"/>
    <cellStyle name="Normal 18 2 5 3 3" xfId="8841"/>
    <cellStyle name="Normal 18 2 5 3 3 2" xfId="39166"/>
    <cellStyle name="Normal 18 2 5 3 3 3" xfId="23942"/>
    <cellStyle name="Normal 18 2 5 3 4" xfId="34153"/>
    <cellStyle name="Normal 18 2 5 3 5" xfId="18929"/>
    <cellStyle name="Normal 18 2 5 4" xfId="5480"/>
    <cellStyle name="Normal 18 2 5 4 2" xfId="15532"/>
    <cellStyle name="Normal 18 2 5 4 2 2" xfId="45854"/>
    <cellStyle name="Normal 18 2 5 4 2 3" xfId="30630"/>
    <cellStyle name="Normal 18 2 5 4 3" xfId="10512"/>
    <cellStyle name="Normal 18 2 5 4 3 2" xfId="40837"/>
    <cellStyle name="Normal 18 2 5 4 3 3" xfId="25613"/>
    <cellStyle name="Normal 18 2 5 4 4" xfId="35824"/>
    <cellStyle name="Normal 18 2 5 4 5" xfId="20600"/>
    <cellStyle name="Normal 18 2 5 5" xfId="12190"/>
    <cellStyle name="Normal 18 2 5 5 2" xfId="42512"/>
    <cellStyle name="Normal 18 2 5 5 3" xfId="27288"/>
    <cellStyle name="Normal 18 2 5 6" xfId="7169"/>
    <cellStyle name="Normal 18 2 5 6 2" xfId="37495"/>
    <cellStyle name="Normal 18 2 5 6 3" xfId="22271"/>
    <cellStyle name="Normal 18 2 5 7" xfId="32483"/>
    <cellStyle name="Normal 18 2 5 8" xfId="17258"/>
    <cellStyle name="Normal 18 2 6" xfId="2514"/>
    <cellStyle name="Normal 18 2 6 2" xfId="4206"/>
    <cellStyle name="Normal 18 2 6 2 2" xfId="14279"/>
    <cellStyle name="Normal 18 2 6 2 2 2" xfId="44601"/>
    <cellStyle name="Normal 18 2 6 2 2 3" xfId="29377"/>
    <cellStyle name="Normal 18 2 6 2 3" xfId="9259"/>
    <cellStyle name="Normal 18 2 6 2 3 2" xfId="39584"/>
    <cellStyle name="Normal 18 2 6 2 3 3" xfId="24360"/>
    <cellStyle name="Normal 18 2 6 2 4" xfId="34571"/>
    <cellStyle name="Normal 18 2 6 2 5" xfId="19347"/>
    <cellStyle name="Normal 18 2 6 3" xfId="5898"/>
    <cellStyle name="Normal 18 2 6 3 2" xfId="15950"/>
    <cellStyle name="Normal 18 2 6 3 2 2" xfId="46272"/>
    <cellStyle name="Normal 18 2 6 3 2 3" xfId="31048"/>
    <cellStyle name="Normal 18 2 6 3 3" xfId="10930"/>
    <cellStyle name="Normal 18 2 6 3 3 2" xfId="41255"/>
    <cellStyle name="Normal 18 2 6 3 3 3" xfId="26031"/>
    <cellStyle name="Normal 18 2 6 3 4" xfId="36242"/>
    <cellStyle name="Normal 18 2 6 3 5" xfId="21018"/>
    <cellStyle name="Normal 18 2 6 4" xfId="12608"/>
    <cellStyle name="Normal 18 2 6 4 2" xfId="42930"/>
    <cellStyle name="Normal 18 2 6 4 3" xfId="27706"/>
    <cellStyle name="Normal 18 2 6 5" xfId="7587"/>
    <cellStyle name="Normal 18 2 6 5 2" xfId="37913"/>
    <cellStyle name="Normal 18 2 6 5 3" xfId="22689"/>
    <cellStyle name="Normal 18 2 6 6" xfId="32901"/>
    <cellStyle name="Normal 18 2 6 7" xfId="17676"/>
    <cellStyle name="Normal 18 2 7" xfId="3365"/>
    <cellStyle name="Normal 18 2 7 2" xfId="13443"/>
    <cellStyle name="Normal 18 2 7 2 2" xfId="43765"/>
    <cellStyle name="Normal 18 2 7 2 3" xfId="28541"/>
    <cellStyle name="Normal 18 2 7 3" xfId="8423"/>
    <cellStyle name="Normal 18 2 7 3 2" xfId="38748"/>
    <cellStyle name="Normal 18 2 7 3 3" xfId="23524"/>
    <cellStyle name="Normal 18 2 7 4" xfId="33735"/>
    <cellStyle name="Normal 18 2 7 5" xfId="18511"/>
    <cellStyle name="Normal 18 2 8" xfId="5059"/>
    <cellStyle name="Normal 18 2 8 2" xfId="15114"/>
    <cellStyle name="Normal 18 2 8 2 2" xfId="45436"/>
    <cellStyle name="Normal 18 2 8 2 3" xfId="30212"/>
    <cellStyle name="Normal 18 2 8 3" xfId="10094"/>
    <cellStyle name="Normal 18 2 8 3 2" xfId="40419"/>
    <cellStyle name="Normal 18 2 8 3 3" xfId="25195"/>
    <cellStyle name="Normal 18 2 8 4" xfId="35406"/>
    <cellStyle name="Normal 18 2 8 5" xfId="20182"/>
    <cellStyle name="Normal 18 2 9" xfId="11770"/>
    <cellStyle name="Normal 18 2 9 2" xfId="42094"/>
    <cellStyle name="Normal 18 2 9 3" xfId="26870"/>
    <cellStyle name="Normal 18 3" xfId="47277"/>
    <cellStyle name="Normal 19" xfId="932"/>
    <cellStyle name="Normal 19 2" xfId="1420"/>
    <cellStyle name="Normal 19 2 10" xfId="6750"/>
    <cellStyle name="Normal 19 2 10 2" xfId="37078"/>
    <cellStyle name="Normal 19 2 10 3" xfId="21854"/>
    <cellStyle name="Normal 19 2 11" xfId="32069"/>
    <cellStyle name="Normal 19 2 12" xfId="16839"/>
    <cellStyle name="Normal 19 2 2" xfId="1714"/>
    <cellStyle name="Normal 19 2 2 10" xfId="32121"/>
    <cellStyle name="Normal 19 2 2 11" xfId="16893"/>
    <cellStyle name="Normal 19 2 2 2" xfId="1822"/>
    <cellStyle name="Normal 19 2 2 2 10" xfId="16997"/>
    <cellStyle name="Normal 19 2 2 2 2" xfId="2039"/>
    <cellStyle name="Normal 19 2 2 2 2 2" xfId="2460"/>
    <cellStyle name="Normal 19 2 2 2 2 2 2" xfId="3299"/>
    <cellStyle name="Normal 19 2 2 2 2 2 2 2" xfId="4989"/>
    <cellStyle name="Normal 19 2 2 2 2 2 2 2 2" xfId="15062"/>
    <cellStyle name="Normal 19 2 2 2 2 2 2 2 2 2" xfId="45384"/>
    <cellStyle name="Normal 19 2 2 2 2 2 2 2 2 3" xfId="30160"/>
    <cellStyle name="Normal 19 2 2 2 2 2 2 2 3" xfId="10042"/>
    <cellStyle name="Normal 19 2 2 2 2 2 2 2 3 2" xfId="40367"/>
    <cellStyle name="Normal 19 2 2 2 2 2 2 2 3 3" xfId="25143"/>
    <cellStyle name="Normal 19 2 2 2 2 2 2 2 4" xfId="35354"/>
    <cellStyle name="Normal 19 2 2 2 2 2 2 2 5" xfId="20130"/>
    <cellStyle name="Normal 19 2 2 2 2 2 2 3" xfId="6681"/>
    <cellStyle name="Normal 19 2 2 2 2 2 2 3 2" xfId="16733"/>
    <cellStyle name="Normal 19 2 2 2 2 2 2 3 2 2" xfId="47055"/>
    <cellStyle name="Normal 19 2 2 2 2 2 2 3 2 3" xfId="31831"/>
    <cellStyle name="Normal 19 2 2 2 2 2 2 3 3" xfId="11713"/>
    <cellStyle name="Normal 19 2 2 2 2 2 2 3 3 2" xfId="42038"/>
    <cellStyle name="Normal 19 2 2 2 2 2 2 3 3 3" xfId="26814"/>
    <cellStyle name="Normal 19 2 2 2 2 2 2 3 4" xfId="37025"/>
    <cellStyle name="Normal 19 2 2 2 2 2 2 3 5" xfId="21801"/>
    <cellStyle name="Normal 19 2 2 2 2 2 2 4" xfId="13391"/>
    <cellStyle name="Normal 19 2 2 2 2 2 2 4 2" xfId="43713"/>
    <cellStyle name="Normal 19 2 2 2 2 2 2 4 3" xfId="28489"/>
    <cellStyle name="Normal 19 2 2 2 2 2 2 5" xfId="8370"/>
    <cellStyle name="Normal 19 2 2 2 2 2 2 5 2" xfId="38696"/>
    <cellStyle name="Normal 19 2 2 2 2 2 2 5 3" xfId="23472"/>
    <cellStyle name="Normal 19 2 2 2 2 2 2 6" xfId="33684"/>
    <cellStyle name="Normal 19 2 2 2 2 2 2 7" xfId="18459"/>
    <cellStyle name="Normal 19 2 2 2 2 2 3" xfId="4152"/>
    <cellStyle name="Normal 19 2 2 2 2 2 3 2" xfId="14226"/>
    <cellStyle name="Normal 19 2 2 2 2 2 3 2 2" xfId="44548"/>
    <cellStyle name="Normal 19 2 2 2 2 2 3 2 3" xfId="29324"/>
    <cellStyle name="Normal 19 2 2 2 2 2 3 3" xfId="9206"/>
    <cellStyle name="Normal 19 2 2 2 2 2 3 3 2" xfId="39531"/>
    <cellStyle name="Normal 19 2 2 2 2 2 3 3 3" xfId="24307"/>
    <cellStyle name="Normal 19 2 2 2 2 2 3 4" xfId="34518"/>
    <cellStyle name="Normal 19 2 2 2 2 2 3 5" xfId="19294"/>
    <cellStyle name="Normal 19 2 2 2 2 2 4" xfId="5845"/>
    <cellStyle name="Normal 19 2 2 2 2 2 4 2" xfId="15897"/>
    <cellStyle name="Normal 19 2 2 2 2 2 4 2 2" xfId="46219"/>
    <cellStyle name="Normal 19 2 2 2 2 2 4 2 3" xfId="30995"/>
    <cellStyle name="Normal 19 2 2 2 2 2 4 3" xfId="10877"/>
    <cellStyle name="Normal 19 2 2 2 2 2 4 3 2" xfId="41202"/>
    <cellStyle name="Normal 19 2 2 2 2 2 4 3 3" xfId="25978"/>
    <cellStyle name="Normal 19 2 2 2 2 2 4 4" xfId="36189"/>
    <cellStyle name="Normal 19 2 2 2 2 2 4 5" xfId="20965"/>
    <cellStyle name="Normal 19 2 2 2 2 2 5" xfId="12555"/>
    <cellStyle name="Normal 19 2 2 2 2 2 5 2" xfId="42877"/>
    <cellStyle name="Normal 19 2 2 2 2 2 5 3" xfId="27653"/>
    <cellStyle name="Normal 19 2 2 2 2 2 6" xfId="7534"/>
    <cellStyle name="Normal 19 2 2 2 2 2 6 2" xfId="37860"/>
    <cellStyle name="Normal 19 2 2 2 2 2 6 3" xfId="22636"/>
    <cellStyle name="Normal 19 2 2 2 2 2 7" xfId="32848"/>
    <cellStyle name="Normal 19 2 2 2 2 2 8" xfId="17623"/>
    <cellStyle name="Normal 19 2 2 2 2 3" xfId="2881"/>
    <cellStyle name="Normal 19 2 2 2 2 3 2" xfId="4571"/>
    <cellStyle name="Normal 19 2 2 2 2 3 2 2" xfId="14644"/>
    <cellStyle name="Normal 19 2 2 2 2 3 2 2 2" xfId="44966"/>
    <cellStyle name="Normal 19 2 2 2 2 3 2 2 3" xfId="29742"/>
    <cellStyle name="Normal 19 2 2 2 2 3 2 3" xfId="9624"/>
    <cellStyle name="Normal 19 2 2 2 2 3 2 3 2" xfId="39949"/>
    <cellStyle name="Normal 19 2 2 2 2 3 2 3 3" xfId="24725"/>
    <cellStyle name="Normal 19 2 2 2 2 3 2 4" xfId="34936"/>
    <cellStyle name="Normal 19 2 2 2 2 3 2 5" xfId="19712"/>
    <cellStyle name="Normal 19 2 2 2 2 3 3" xfId="6263"/>
    <cellStyle name="Normal 19 2 2 2 2 3 3 2" xfId="16315"/>
    <cellStyle name="Normal 19 2 2 2 2 3 3 2 2" xfId="46637"/>
    <cellStyle name="Normal 19 2 2 2 2 3 3 2 3" xfId="31413"/>
    <cellStyle name="Normal 19 2 2 2 2 3 3 3" xfId="11295"/>
    <cellStyle name="Normal 19 2 2 2 2 3 3 3 2" xfId="41620"/>
    <cellStyle name="Normal 19 2 2 2 2 3 3 3 3" xfId="26396"/>
    <cellStyle name="Normal 19 2 2 2 2 3 3 4" xfId="36607"/>
    <cellStyle name="Normal 19 2 2 2 2 3 3 5" xfId="21383"/>
    <cellStyle name="Normal 19 2 2 2 2 3 4" xfId="12973"/>
    <cellStyle name="Normal 19 2 2 2 2 3 4 2" xfId="43295"/>
    <cellStyle name="Normal 19 2 2 2 2 3 4 3" xfId="28071"/>
    <cellStyle name="Normal 19 2 2 2 2 3 5" xfId="7952"/>
    <cellStyle name="Normal 19 2 2 2 2 3 5 2" xfId="38278"/>
    <cellStyle name="Normal 19 2 2 2 2 3 5 3" xfId="23054"/>
    <cellStyle name="Normal 19 2 2 2 2 3 6" xfId="33266"/>
    <cellStyle name="Normal 19 2 2 2 2 3 7" xfId="18041"/>
    <cellStyle name="Normal 19 2 2 2 2 4" xfId="3734"/>
    <cellStyle name="Normal 19 2 2 2 2 4 2" xfId="13808"/>
    <cellStyle name="Normal 19 2 2 2 2 4 2 2" xfId="44130"/>
    <cellStyle name="Normal 19 2 2 2 2 4 2 3" xfId="28906"/>
    <cellStyle name="Normal 19 2 2 2 2 4 3" xfId="8788"/>
    <cellStyle name="Normal 19 2 2 2 2 4 3 2" xfId="39113"/>
    <cellStyle name="Normal 19 2 2 2 2 4 3 3" xfId="23889"/>
    <cellStyle name="Normal 19 2 2 2 2 4 4" xfId="34100"/>
    <cellStyle name="Normal 19 2 2 2 2 4 5" xfId="18876"/>
    <cellStyle name="Normal 19 2 2 2 2 5" xfId="5427"/>
    <cellStyle name="Normal 19 2 2 2 2 5 2" xfId="15479"/>
    <cellStyle name="Normal 19 2 2 2 2 5 2 2" xfId="45801"/>
    <cellStyle name="Normal 19 2 2 2 2 5 2 3" xfId="30577"/>
    <cellStyle name="Normal 19 2 2 2 2 5 3" xfId="10459"/>
    <cellStyle name="Normal 19 2 2 2 2 5 3 2" xfId="40784"/>
    <cellStyle name="Normal 19 2 2 2 2 5 3 3" xfId="25560"/>
    <cellStyle name="Normal 19 2 2 2 2 5 4" xfId="35771"/>
    <cellStyle name="Normal 19 2 2 2 2 5 5" xfId="20547"/>
    <cellStyle name="Normal 19 2 2 2 2 6" xfId="12137"/>
    <cellStyle name="Normal 19 2 2 2 2 6 2" xfId="42459"/>
    <cellStyle name="Normal 19 2 2 2 2 6 3" xfId="27235"/>
    <cellStyle name="Normal 19 2 2 2 2 7" xfId="7116"/>
    <cellStyle name="Normal 19 2 2 2 2 7 2" xfId="37442"/>
    <cellStyle name="Normal 19 2 2 2 2 7 3" xfId="22218"/>
    <cellStyle name="Normal 19 2 2 2 2 8" xfId="32430"/>
    <cellStyle name="Normal 19 2 2 2 2 9" xfId="17205"/>
    <cellStyle name="Normal 19 2 2 2 3" xfId="2252"/>
    <cellStyle name="Normal 19 2 2 2 3 2" xfId="3091"/>
    <cellStyle name="Normal 19 2 2 2 3 2 2" xfId="4781"/>
    <cellStyle name="Normal 19 2 2 2 3 2 2 2" xfId="14854"/>
    <cellStyle name="Normal 19 2 2 2 3 2 2 2 2" xfId="45176"/>
    <cellStyle name="Normal 19 2 2 2 3 2 2 2 3" xfId="29952"/>
    <cellStyle name="Normal 19 2 2 2 3 2 2 3" xfId="9834"/>
    <cellStyle name="Normal 19 2 2 2 3 2 2 3 2" xfId="40159"/>
    <cellStyle name="Normal 19 2 2 2 3 2 2 3 3" xfId="24935"/>
    <cellStyle name="Normal 19 2 2 2 3 2 2 4" xfId="35146"/>
    <cellStyle name="Normal 19 2 2 2 3 2 2 5" xfId="19922"/>
    <cellStyle name="Normal 19 2 2 2 3 2 3" xfId="6473"/>
    <cellStyle name="Normal 19 2 2 2 3 2 3 2" xfId="16525"/>
    <cellStyle name="Normal 19 2 2 2 3 2 3 2 2" xfId="46847"/>
    <cellStyle name="Normal 19 2 2 2 3 2 3 2 3" xfId="31623"/>
    <cellStyle name="Normal 19 2 2 2 3 2 3 3" xfId="11505"/>
    <cellStyle name="Normal 19 2 2 2 3 2 3 3 2" xfId="41830"/>
    <cellStyle name="Normal 19 2 2 2 3 2 3 3 3" xfId="26606"/>
    <cellStyle name="Normal 19 2 2 2 3 2 3 4" xfId="36817"/>
    <cellStyle name="Normal 19 2 2 2 3 2 3 5" xfId="21593"/>
    <cellStyle name="Normal 19 2 2 2 3 2 4" xfId="13183"/>
    <cellStyle name="Normal 19 2 2 2 3 2 4 2" xfId="43505"/>
    <cellStyle name="Normal 19 2 2 2 3 2 4 3" xfId="28281"/>
    <cellStyle name="Normal 19 2 2 2 3 2 5" xfId="8162"/>
    <cellStyle name="Normal 19 2 2 2 3 2 5 2" xfId="38488"/>
    <cellStyle name="Normal 19 2 2 2 3 2 5 3" xfId="23264"/>
    <cellStyle name="Normal 19 2 2 2 3 2 6" xfId="33476"/>
    <cellStyle name="Normal 19 2 2 2 3 2 7" xfId="18251"/>
    <cellStyle name="Normal 19 2 2 2 3 3" xfId="3944"/>
    <cellStyle name="Normal 19 2 2 2 3 3 2" xfId="14018"/>
    <cellStyle name="Normal 19 2 2 2 3 3 2 2" xfId="44340"/>
    <cellStyle name="Normal 19 2 2 2 3 3 2 3" xfId="29116"/>
    <cellStyle name="Normal 19 2 2 2 3 3 3" xfId="8998"/>
    <cellStyle name="Normal 19 2 2 2 3 3 3 2" xfId="39323"/>
    <cellStyle name="Normal 19 2 2 2 3 3 3 3" xfId="24099"/>
    <cellStyle name="Normal 19 2 2 2 3 3 4" xfId="34310"/>
    <cellStyle name="Normal 19 2 2 2 3 3 5" xfId="19086"/>
    <cellStyle name="Normal 19 2 2 2 3 4" xfId="5637"/>
    <cellStyle name="Normal 19 2 2 2 3 4 2" xfId="15689"/>
    <cellStyle name="Normal 19 2 2 2 3 4 2 2" xfId="46011"/>
    <cellStyle name="Normal 19 2 2 2 3 4 2 3" xfId="30787"/>
    <cellStyle name="Normal 19 2 2 2 3 4 3" xfId="10669"/>
    <cellStyle name="Normal 19 2 2 2 3 4 3 2" xfId="40994"/>
    <cellStyle name="Normal 19 2 2 2 3 4 3 3" xfId="25770"/>
    <cellStyle name="Normal 19 2 2 2 3 4 4" xfId="35981"/>
    <cellStyle name="Normal 19 2 2 2 3 4 5" xfId="20757"/>
    <cellStyle name="Normal 19 2 2 2 3 5" xfId="12347"/>
    <cellStyle name="Normal 19 2 2 2 3 5 2" xfId="42669"/>
    <cellStyle name="Normal 19 2 2 2 3 5 3" xfId="27445"/>
    <cellStyle name="Normal 19 2 2 2 3 6" xfId="7326"/>
    <cellStyle name="Normal 19 2 2 2 3 6 2" xfId="37652"/>
    <cellStyle name="Normal 19 2 2 2 3 6 3" xfId="22428"/>
    <cellStyle name="Normal 19 2 2 2 3 7" xfId="32640"/>
    <cellStyle name="Normal 19 2 2 2 3 8" xfId="17415"/>
    <cellStyle name="Normal 19 2 2 2 4" xfId="2673"/>
    <cellStyle name="Normal 19 2 2 2 4 2" xfId="4363"/>
    <cellStyle name="Normal 19 2 2 2 4 2 2" xfId="14436"/>
    <cellStyle name="Normal 19 2 2 2 4 2 2 2" xfId="44758"/>
    <cellStyle name="Normal 19 2 2 2 4 2 2 3" xfId="29534"/>
    <cellStyle name="Normal 19 2 2 2 4 2 3" xfId="9416"/>
    <cellStyle name="Normal 19 2 2 2 4 2 3 2" xfId="39741"/>
    <cellStyle name="Normal 19 2 2 2 4 2 3 3" xfId="24517"/>
    <cellStyle name="Normal 19 2 2 2 4 2 4" xfId="34728"/>
    <cellStyle name="Normal 19 2 2 2 4 2 5" xfId="19504"/>
    <cellStyle name="Normal 19 2 2 2 4 3" xfId="6055"/>
    <cellStyle name="Normal 19 2 2 2 4 3 2" xfId="16107"/>
    <cellStyle name="Normal 19 2 2 2 4 3 2 2" xfId="46429"/>
    <cellStyle name="Normal 19 2 2 2 4 3 2 3" xfId="31205"/>
    <cellStyle name="Normal 19 2 2 2 4 3 3" xfId="11087"/>
    <cellStyle name="Normal 19 2 2 2 4 3 3 2" xfId="41412"/>
    <cellStyle name="Normal 19 2 2 2 4 3 3 3" xfId="26188"/>
    <cellStyle name="Normal 19 2 2 2 4 3 4" xfId="36399"/>
    <cellStyle name="Normal 19 2 2 2 4 3 5" xfId="21175"/>
    <cellStyle name="Normal 19 2 2 2 4 4" xfId="12765"/>
    <cellStyle name="Normal 19 2 2 2 4 4 2" xfId="43087"/>
    <cellStyle name="Normal 19 2 2 2 4 4 3" xfId="27863"/>
    <cellStyle name="Normal 19 2 2 2 4 5" xfId="7744"/>
    <cellStyle name="Normal 19 2 2 2 4 5 2" xfId="38070"/>
    <cellStyle name="Normal 19 2 2 2 4 5 3" xfId="22846"/>
    <cellStyle name="Normal 19 2 2 2 4 6" xfId="33058"/>
    <cellStyle name="Normal 19 2 2 2 4 7" xfId="17833"/>
    <cellStyle name="Normal 19 2 2 2 5" xfId="3526"/>
    <cellStyle name="Normal 19 2 2 2 5 2" xfId="13600"/>
    <cellStyle name="Normal 19 2 2 2 5 2 2" xfId="43922"/>
    <cellStyle name="Normal 19 2 2 2 5 2 3" xfId="28698"/>
    <cellStyle name="Normal 19 2 2 2 5 3" xfId="8580"/>
    <cellStyle name="Normal 19 2 2 2 5 3 2" xfId="38905"/>
    <cellStyle name="Normal 19 2 2 2 5 3 3" xfId="23681"/>
    <cellStyle name="Normal 19 2 2 2 5 4" xfId="33892"/>
    <cellStyle name="Normal 19 2 2 2 5 5" xfId="18668"/>
    <cellStyle name="Normal 19 2 2 2 6" xfId="5219"/>
    <cellStyle name="Normal 19 2 2 2 6 2" xfId="15271"/>
    <cellStyle name="Normal 19 2 2 2 6 2 2" xfId="45593"/>
    <cellStyle name="Normal 19 2 2 2 6 2 3" xfId="30369"/>
    <cellStyle name="Normal 19 2 2 2 6 3" xfId="10251"/>
    <cellStyle name="Normal 19 2 2 2 6 3 2" xfId="40576"/>
    <cellStyle name="Normal 19 2 2 2 6 3 3" xfId="25352"/>
    <cellStyle name="Normal 19 2 2 2 6 4" xfId="35563"/>
    <cellStyle name="Normal 19 2 2 2 6 5" xfId="20339"/>
    <cellStyle name="Normal 19 2 2 2 7" xfId="11929"/>
    <cellStyle name="Normal 19 2 2 2 7 2" xfId="42251"/>
    <cellStyle name="Normal 19 2 2 2 7 3" xfId="27027"/>
    <cellStyle name="Normal 19 2 2 2 8" xfId="6908"/>
    <cellStyle name="Normal 19 2 2 2 8 2" xfId="37234"/>
    <cellStyle name="Normal 19 2 2 2 8 3" xfId="22010"/>
    <cellStyle name="Normal 19 2 2 2 9" xfId="32222"/>
    <cellStyle name="Normal 19 2 2 3" xfId="1935"/>
    <cellStyle name="Normal 19 2 2 3 2" xfId="2356"/>
    <cellStyle name="Normal 19 2 2 3 2 2" xfId="3195"/>
    <cellStyle name="Normal 19 2 2 3 2 2 2" xfId="4885"/>
    <cellStyle name="Normal 19 2 2 3 2 2 2 2" xfId="14958"/>
    <cellStyle name="Normal 19 2 2 3 2 2 2 2 2" xfId="45280"/>
    <cellStyle name="Normal 19 2 2 3 2 2 2 2 3" xfId="30056"/>
    <cellStyle name="Normal 19 2 2 3 2 2 2 3" xfId="9938"/>
    <cellStyle name="Normal 19 2 2 3 2 2 2 3 2" xfId="40263"/>
    <cellStyle name="Normal 19 2 2 3 2 2 2 3 3" xfId="25039"/>
    <cellStyle name="Normal 19 2 2 3 2 2 2 4" xfId="35250"/>
    <cellStyle name="Normal 19 2 2 3 2 2 2 5" xfId="20026"/>
    <cellStyle name="Normal 19 2 2 3 2 2 3" xfId="6577"/>
    <cellStyle name="Normal 19 2 2 3 2 2 3 2" xfId="16629"/>
    <cellStyle name="Normal 19 2 2 3 2 2 3 2 2" xfId="46951"/>
    <cellStyle name="Normal 19 2 2 3 2 2 3 2 3" xfId="31727"/>
    <cellStyle name="Normal 19 2 2 3 2 2 3 3" xfId="11609"/>
    <cellStyle name="Normal 19 2 2 3 2 2 3 3 2" xfId="41934"/>
    <cellStyle name="Normal 19 2 2 3 2 2 3 3 3" xfId="26710"/>
    <cellStyle name="Normal 19 2 2 3 2 2 3 4" xfId="36921"/>
    <cellStyle name="Normal 19 2 2 3 2 2 3 5" xfId="21697"/>
    <cellStyle name="Normal 19 2 2 3 2 2 4" xfId="13287"/>
    <cellStyle name="Normal 19 2 2 3 2 2 4 2" xfId="43609"/>
    <cellStyle name="Normal 19 2 2 3 2 2 4 3" xfId="28385"/>
    <cellStyle name="Normal 19 2 2 3 2 2 5" xfId="8266"/>
    <cellStyle name="Normal 19 2 2 3 2 2 5 2" xfId="38592"/>
    <cellStyle name="Normal 19 2 2 3 2 2 5 3" xfId="23368"/>
    <cellStyle name="Normal 19 2 2 3 2 2 6" xfId="33580"/>
    <cellStyle name="Normal 19 2 2 3 2 2 7" xfId="18355"/>
    <cellStyle name="Normal 19 2 2 3 2 3" xfId="4048"/>
    <cellStyle name="Normal 19 2 2 3 2 3 2" xfId="14122"/>
    <cellStyle name="Normal 19 2 2 3 2 3 2 2" xfId="44444"/>
    <cellStyle name="Normal 19 2 2 3 2 3 2 3" xfId="29220"/>
    <cellStyle name="Normal 19 2 2 3 2 3 3" xfId="9102"/>
    <cellStyle name="Normal 19 2 2 3 2 3 3 2" xfId="39427"/>
    <cellStyle name="Normal 19 2 2 3 2 3 3 3" xfId="24203"/>
    <cellStyle name="Normal 19 2 2 3 2 3 4" xfId="34414"/>
    <cellStyle name="Normal 19 2 2 3 2 3 5" xfId="19190"/>
    <cellStyle name="Normal 19 2 2 3 2 4" xfId="5741"/>
    <cellStyle name="Normal 19 2 2 3 2 4 2" xfId="15793"/>
    <cellStyle name="Normal 19 2 2 3 2 4 2 2" xfId="46115"/>
    <cellStyle name="Normal 19 2 2 3 2 4 2 3" xfId="30891"/>
    <cellStyle name="Normal 19 2 2 3 2 4 3" xfId="10773"/>
    <cellStyle name="Normal 19 2 2 3 2 4 3 2" xfId="41098"/>
    <cellStyle name="Normal 19 2 2 3 2 4 3 3" xfId="25874"/>
    <cellStyle name="Normal 19 2 2 3 2 4 4" xfId="36085"/>
    <cellStyle name="Normal 19 2 2 3 2 4 5" xfId="20861"/>
    <cellStyle name="Normal 19 2 2 3 2 5" xfId="12451"/>
    <cellStyle name="Normal 19 2 2 3 2 5 2" xfId="42773"/>
    <cellStyle name="Normal 19 2 2 3 2 5 3" xfId="27549"/>
    <cellStyle name="Normal 19 2 2 3 2 6" xfId="7430"/>
    <cellStyle name="Normal 19 2 2 3 2 6 2" xfId="37756"/>
    <cellStyle name="Normal 19 2 2 3 2 6 3" xfId="22532"/>
    <cellStyle name="Normal 19 2 2 3 2 7" xfId="32744"/>
    <cellStyle name="Normal 19 2 2 3 2 8" xfId="17519"/>
    <cellStyle name="Normal 19 2 2 3 3" xfId="2777"/>
    <cellStyle name="Normal 19 2 2 3 3 2" xfId="4467"/>
    <cellStyle name="Normal 19 2 2 3 3 2 2" xfId="14540"/>
    <cellStyle name="Normal 19 2 2 3 3 2 2 2" xfId="44862"/>
    <cellStyle name="Normal 19 2 2 3 3 2 2 3" xfId="29638"/>
    <cellStyle name="Normal 19 2 2 3 3 2 3" xfId="9520"/>
    <cellStyle name="Normal 19 2 2 3 3 2 3 2" xfId="39845"/>
    <cellStyle name="Normal 19 2 2 3 3 2 3 3" xfId="24621"/>
    <cellStyle name="Normal 19 2 2 3 3 2 4" xfId="34832"/>
    <cellStyle name="Normal 19 2 2 3 3 2 5" xfId="19608"/>
    <cellStyle name="Normal 19 2 2 3 3 3" xfId="6159"/>
    <cellStyle name="Normal 19 2 2 3 3 3 2" xfId="16211"/>
    <cellStyle name="Normal 19 2 2 3 3 3 2 2" xfId="46533"/>
    <cellStyle name="Normal 19 2 2 3 3 3 2 3" xfId="31309"/>
    <cellStyle name="Normal 19 2 2 3 3 3 3" xfId="11191"/>
    <cellStyle name="Normal 19 2 2 3 3 3 3 2" xfId="41516"/>
    <cellStyle name="Normal 19 2 2 3 3 3 3 3" xfId="26292"/>
    <cellStyle name="Normal 19 2 2 3 3 3 4" xfId="36503"/>
    <cellStyle name="Normal 19 2 2 3 3 3 5" xfId="21279"/>
    <cellStyle name="Normal 19 2 2 3 3 4" xfId="12869"/>
    <cellStyle name="Normal 19 2 2 3 3 4 2" xfId="43191"/>
    <cellStyle name="Normal 19 2 2 3 3 4 3" xfId="27967"/>
    <cellStyle name="Normal 19 2 2 3 3 5" xfId="7848"/>
    <cellStyle name="Normal 19 2 2 3 3 5 2" xfId="38174"/>
    <cellStyle name="Normal 19 2 2 3 3 5 3" xfId="22950"/>
    <cellStyle name="Normal 19 2 2 3 3 6" xfId="33162"/>
    <cellStyle name="Normal 19 2 2 3 3 7" xfId="17937"/>
    <cellStyle name="Normal 19 2 2 3 4" xfId="3630"/>
    <cellStyle name="Normal 19 2 2 3 4 2" xfId="13704"/>
    <cellStyle name="Normal 19 2 2 3 4 2 2" xfId="44026"/>
    <cellStyle name="Normal 19 2 2 3 4 2 3" xfId="28802"/>
    <cellStyle name="Normal 19 2 2 3 4 3" xfId="8684"/>
    <cellStyle name="Normal 19 2 2 3 4 3 2" xfId="39009"/>
    <cellStyle name="Normal 19 2 2 3 4 3 3" xfId="23785"/>
    <cellStyle name="Normal 19 2 2 3 4 4" xfId="33996"/>
    <cellStyle name="Normal 19 2 2 3 4 5" xfId="18772"/>
    <cellStyle name="Normal 19 2 2 3 5" xfId="5323"/>
    <cellStyle name="Normal 19 2 2 3 5 2" xfId="15375"/>
    <cellStyle name="Normal 19 2 2 3 5 2 2" xfId="45697"/>
    <cellStyle name="Normal 19 2 2 3 5 2 3" xfId="30473"/>
    <cellStyle name="Normal 19 2 2 3 5 3" xfId="10355"/>
    <cellStyle name="Normal 19 2 2 3 5 3 2" xfId="40680"/>
    <cellStyle name="Normal 19 2 2 3 5 3 3" xfId="25456"/>
    <cellStyle name="Normal 19 2 2 3 5 4" xfId="35667"/>
    <cellStyle name="Normal 19 2 2 3 5 5" xfId="20443"/>
    <cellStyle name="Normal 19 2 2 3 6" xfId="12033"/>
    <cellStyle name="Normal 19 2 2 3 6 2" xfId="42355"/>
    <cellStyle name="Normal 19 2 2 3 6 3" xfId="27131"/>
    <cellStyle name="Normal 19 2 2 3 7" xfId="7012"/>
    <cellStyle name="Normal 19 2 2 3 7 2" xfId="37338"/>
    <cellStyle name="Normal 19 2 2 3 7 3" xfId="22114"/>
    <cellStyle name="Normal 19 2 2 3 8" xfId="32326"/>
    <cellStyle name="Normal 19 2 2 3 9" xfId="17101"/>
    <cellStyle name="Normal 19 2 2 4" xfId="2148"/>
    <cellStyle name="Normal 19 2 2 4 2" xfId="2987"/>
    <cellStyle name="Normal 19 2 2 4 2 2" xfId="4677"/>
    <cellStyle name="Normal 19 2 2 4 2 2 2" xfId="14750"/>
    <cellStyle name="Normal 19 2 2 4 2 2 2 2" xfId="45072"/>
    <cellStyle name="Normal 19 2 2 4 2 2 2 3" xfId="29848"/>
    <cellStyle name="Normal 19 2 2 4 2 2 3" xfId="9730"/>
    <cellStyle name="Normal 19 2 2 4 2 2 3 2" xfId="40055"/>
    <cellStyle name="Normal 19 2 2 4 2 2 3 3" xfId="24831"/>
    <cellStyle name="Normal 19 2 2 4 2 2 4" xfId="35042"/>
    <cellStyle name="Normal 19 2 2 4 2 2 5" xfId="19818"/>
    <cellStyle name="Normal 19 2 2 4 2 3" xfId="6369"/>
    <cellStyle name="Normal 19 2 2 4 2 3 2" xfId="16421"/>
    <cellStyle name="Normal 19 2 2 4 2 3 2 2" xfId="46743"/>
    <cellStyle name="Normal 19 2 2 4 2 3 2 3" xfId="31519"/>
    <cellStyle name="Normal 19 2 2 4 2 3 3" xfId="11401"/>
    <cellStyle name="Normal 19 2 2 4 2 3 3 2" xfId="41726"/>
    <cellStyle name="Normal 19 2 2 4 2 3 3 3" xfId="26502"/>
    <cellStyle name="Normal 19 2 2 4 2 3 4" xfId="36713"/>
    <cellStyle name="Normal 19 2 2 4 2 3 5" xfId="21489"/>
    <cellStyle name="Normal 19 2 2 4 2 4" xfId="13079"/>
    <cellStyle name="Normal 19 2 2 4 2 4 2" xfId="43401"/>
    <cellStyle name="Normal 19 2 2 4 2 4 3" xfId="28177"/>
    <cellStyle name="Normal 19 2 2 4 2 5" xfId="8058"/>
    <cellStyle name="Normal 19 2 2 4 2 5 2" xfId="38384"/>
    <cellStyle name="Normal 19 2 2 4 2 5 3" xfId="23160"/>
    <cellStyle name="Normal 19 2 2 4 2 6" xfId="33372"/>
    <cellStyle name="Normal 19 2 2 4 2 7" xfId="18147"/>
    <cellStyle name="Normal 19 2 2 4 3" xfId="3840"/>
    <cellStyle name="Normal 19 2 2 4 3 2" xfId="13914"/>
    <cellStyle name="Normal 19 2 2 4 3 2 2" xfId="44236"/>
    <cellStyle name="Normal 19 2 2 4 3 2 3" xfId="29012"/>
    <cellStyle name="Normal 19 2 2 4 3 3" xfId="8894"/>
    <cellStyle name="Normal 19 2 2 4 3 3 2" xfId="39219"/>
    <cellStyle name="Normal 19 2 2 4 3 3 3" xfId="23995"/>
    <cellStyle name="Normal 19 2 2 4 3 4" xfId="34206"/>
    <cellStyle name="Normal 19 2 2 4 3 5" xfId="18982"/>
    <cellStyle name="Normal 19 2 2 4 4" xfId="5533"/>
    <cellStyle name="Normal 19 2 2 4 4 2" xfId="15585"/>
    <cellStyle name="Normal 19 2 2 4 4 2 2" xfId="45907"/>
    <cellStyle name="Normal 19 2 2 4 4 2 3" xfId="30683"/>
    <cellStyle name="Normal 19 2 2 4 4 3" xfId="10565"/>
    <cellStyle name="Normal 19 2 2 4 4 3 2" xfId="40890"/>
    <cellStyle name="Normal 19 2 2 4 4 3 3" xfId="25666"/>
    <cellStyle name="Normal 19 2 2 4 4 4" xfId="35877"/>
    <cellStyle name="Normal 19 2 2 4 4 5" xfId="20653"/>
    <cellStyle name="Normal 19 2 2 4 5" xfId="12243"/>
    <cellStyle name="Normal 19 2 2 4 5 2" xfId="42565"/>
    <cellStyle name="Normal 19 2 2 4 5 3" xfId="27341"/>
    <cellStyle name="Normal 19 2 2 4 6" xfId="7222"/>
    <cellStyle name="Normal 19 2 2 4 6 2" xfId="37548"/>
    <cellStyle name="Normal 19 2 2 4 6 3" xfId="22324"/>
    <cellStyle name="Normal 19 2 2 4 7" xfId="32536"/>
    <cellStyle name="Normal 19 2 2 4 8" xfId="17311"/>
    <cellStyle name="Normal 19 2 2 5" xfId="2569"/>
    <cellStyle name="Normal 19 2 2 5 2" xfId="4259"/>
    <cellStyle name="Normal 19 2 2 5 2 2" xfId="14332"/>
    <cellStyle name="Normal 19 2 2 5 2 2 2" xfId="44654"/>
    <cellStyle name="Normal 19 2 2 5 2 2 3" xfId="29430"/>
    <cellStyle name="Normal 19 2 2 5 2 3" xfId="9312"/>
    <cellStyle name="Normal 19 2 2 5 2 3 2" xfId="39637"/>
    <cellStyle name="Normal 19 2 2 5 2 3 3" xfId="24413"/>
    <cellStyle name="Normal 19 2 2 5 2 4" xfId="34624"/>
    <cellStyle name="Normal 19 2 2 5 2 5" xfId="19400"/>
    <cellStyle name="Normal 19 2 2 5 3" xfId="5951"/>
    <cellStyle name="Normal 19 2 2 5 3 2" xfId="16003"/>
    <cellStyle name="Normal 19 2 2 5 3 2 2" xfId="46325"/>
    <cellStyle name="Normal 19 2 2 5 3 2 3" xfId="31101"/>
    <cellStyle name="Normal 19 2 2 5 3 3" xfId="10983"/>
    <cellStyle name="Normal 19 2 2 5 3 3 2" xfId="41308"/>
    <cellStyle name="Normal 19 2 2 5 3 3 3" xfId="26084"/>
    <cellStyle name="Normal 19 2 2 5 3 4" xfId="36295"/>
    <cellStyle name="Normal 19 2 2 5 3 5" xfId="21071"/>
    <cellStyle name="Normal 19 2 2 5 4" xfId="12661"/>
    <cellStyle name="Normal 19 2 2 5 4 2" xfId="42983"/>
    <cellStyle name="Normal 19 2 2 5 4 3" xfId="27759"/>
    <cellStyle name="Normal 19 2 2 5 5" xfId="7640"/>
    <cellStyle name="Normal 19 2 2 5 5 2" xfId="37966"/>
    <cellStyle name="Normal 19 2 2 5 5 3" xfId="22742"/>
    <cellStyle name="Normal 19 2 2 5 6" xfId="32954"/>
    <cellStyle name="Normal 19 2 2 5 7" xfId="17729"/>
    <cellStyle name="Normal 19 2 2 6" xfId="3422"/>
    <cellStyle name="Normal 19 2 2 6 2" xfId="13496"/>
    <cellStyle name="Normal 19 2 2 6 2 2" xfId="43818"/>
    <cellStyle name="Normal 19 2 2 6 2 3" xfId="28594"/>
    <cellStyle name="Normal 19 2 2 6 3" xfId="8476"/>
    <cellStyle name="Normal 19 2 2 6 3 2" xfId="38801"/>
    <cellStyle name="Normal 19 2 2 6 3 3" xfId="23577"/>
    <cellStyle name="Normal 19 2 2 6 4" xfId="33788"/>
    <cellStyle name="Normal 19 2 2 6 5" xfId="18564"/>
    <cellStyle name="Normal 19 2 2 7" xfId="5115"/>
    <cellStyle name="Normal 19 2 2 7 2" xfId="15167"/>
    <cellStyle name="Normal 19 2 2 7 2 2" xfId="45489"/>
    <cellStyle name="Normal 19 2 2 7 2 3" xfId="30265"/>
    <cellStyle name="Normal 19 2 2 7 3" xfId="10147"/>
    <cellStyle name="Normal 19 2 2 7 3 2" xfId="40472"/>
    <cellStyle name="Normal 19 2 2 7 3 3" xfId="25248"/>
    <cellStyle name="Normal 19 2 2 7 4" xfId="35459"/>
    <cellStyle name="Normal 19 2 2 7 5" xfId="20235"/>
    <cellStyle name="Normal 19 2 2 8" xfId="11825"/>
    <cellStyle name="Normal 19 2 2 8 2" xfId="42147"/>
    <cellStyle name="Normal 19 2 2 8 3" xfId="26923"/>
    <cellStyle name="Normal 19 2 2 9" xfId="6804"/>
    <cellStyle name="Normal 19 2 2 9 2" xfId="37130"/>
    <cellStyle name="Normal 19 2 2 9 3" xfId="21906"/>
    <cellStyle name="Normal 19 2 3" xfId="1768"/>
    <cellStyle name="Normal 19 2 3 10" xfId="16945"/>
    <cellStyle name="Normal 19 2 3 2" xfId="1987"/>
    <cellStyle name="Normal 19 2 3 2 2" xfId="2408"/>
    <cellStyle name="Normal 19 2 3 2 2 2" xfId="3247"/>
    <cellStyle name="Normal 19 2 3 2 2 2 2" xfId="4937"/>
    <cellStyle name="Normal 19 2 3 2 2 2 2 2" xfId="15010"/>
    <cellStyle name="Normal 19 2 3 2 2 2 2 2 2" xfId="45332"/>
    <cellStyle name="Normal 19 2 3 2 2 2 2 2 3" xfId="30108"/>
    <cellStyle name="Normal 19 2 3 2 2 2 2 3" xfId="9990"/>
    <cellStyle name="Normal 19 2 3 2 2 2 2 3 2" xfId="40315"/>
    <cellStyle name="Normal 19 2 3 2 2 2 2 3 3" xfId="25091"/>
    <cellStyle name="Normal 19 2 3 2 2 2 2 4" xfId="35302"/>
    <cellStyle name="Normal 19 2 3 2 2 2 2 5" xfId="20078"/>
    <cellStyle name="Normal 19 2 3 2 2 2 3" xfId="6629"/>
    <cellStyle name="Normal 19 2 3 2 2 2 3 2" xfId="16681"/>
    <cellStyle name="Normal 19 2 3 2 2 2 3 2 2" xfId="47003"/>
    <cellStyle name="Normal 19 2 3 2 2 2 3 2 3" xfId="31779"/>
    <cellStyle name="Normal 19 2 3 2 2 2 3 3" xfId="11661"/>
    <cellStyle name="Normal 19 2 3 2 2 2 3 3 2" xfId="41986"/>
    <cellStyle name="Normal 19 2 3 2 2 2 3 3 3" xfId="26762"/>
    <cellStyle name="Normal 19 2 3 2 2 2 3 4" xfId="36973"/>
    <cellStyle name="Normal 19 2 3 2 2 2 3 5" xfId="21749"/>
    <cellStyle name="Normal 19 2 3 2 2 2 4" xfId="13339"/>
    <cellStyle name="Normal 19 2 3 2 2 2 4 2" xfId="43661"/>
    <cellStyle name="Normal 19 2 3 2 2 2 4 3" xfId="28437"/>
    <cellStyle name="Normal 19 2 3 2 2 2 5" xfId="8318"/>
    <cellStyle name="Normal 19 2 3 2 2 2 5 2" xfId="38644"/>
    <cellStyle name="Normal 19 2 3 2 2 2 5 3" xfId="23420"/>
    <cellStyle name="Normal 19 2 3 2 2 2 6" xfId="33632"/>
    <cellStyle name="Normal 19 2 3 2 2 2 7" xfId="18407"/>
    <cellStyle name="Normal 19 2 3 2 2 3" xfId="4100"/>
    <cellStyle name="Normal 19 2 3 2 2 3 2" xfId="14174"/>
    <cellStyle name="Normal 19 2 3 2 2 3 2 2" xfId="44496"/>
    <cellStyle name="Normal 19 2 3 2 2 3 2 3" xfId="29272"/>
    <cellStyle name="Normal 19 2 3 2 2 3 3" xfId="9154"/>
    <cellStyle name="Normal 19 2 3 2 2 3 3 2" xfId="39479"/>
    <cellStyle name="Normal 19 2 3 2 2 3 3 3" xfId="24255"/>
    <cellStyle name="Normal 19 2 3 2 2 3 4" xfId="34466"/>
    <cellStyle name="Normal 19 2 3 2 2 3 5" xfId="19242"/>
    <cellStyle name="Normal 19 2 3 2 2 4" xfId="5793"/>
    <cellStyle name="Normal 19 2 3 2 2 4 2" xfId="15845"/>
    <cellStyle name="Normal 19 2 3 2 2 4 2 2" xfId="46167"/>
    <cellStyle name="Normal 19 2 3 2 2 4 2 3" xfId="30943"/>
    <cellStyle name="Normal 19 2 3 2 2 4 3" xfId="10825"/>
    <cellStyle name="Normal 19 2 3 2 2 4 3 2" xfId="41150"/>
    <cellStyle name="Normal 19 2 3 2 2 4 3 3" xfId="25926"/>
    <cellStyle name="Normal 19 2 3 2 2 4 4" xfId="36137"/>
    <cellStyle name="Normal 19 2 3 2 2 4 5" xfId="20913"/>
    <cellStyle name="Normal 19 2 3 2 2 5" xfId="12503"/>
    <cellStyle name="Normal 19 2 3 2 2 5 2" xfId="42825"/>
    <cellStyle name="Normal 19 2 3 2 2 5 3" xfId="27601"/>
    <cellStyle name="Normal 19 2 3 2 2 6" xfId="7482"/>
    <cellStyle name="Normal 19 2 3 2 2 6 2" xfId="37808"/>
    <cellStyle name="Normal 19 2 3 2 2 6 3" xfId="22584"/>
    <cellStyle name="Normal 19 2 3 2 2 7" xfId="32796"/>
    <cellStyle name="Normal 19 2 3 2 2 8" xfId="17571"/>
    <cellStyle name="Normal 19 2 3 2 3" xfId="2829"/>
    <cellStyle name="Normal 19 2 3 2 3 2" xfId="4519"/>
    <cellStyle name="Normal 19 2 3 2 3 2 2" xfId="14592"/>
    <cellStyle name="Normal 19 2 3 2 3 2 2 2" xfId="44914"/>
    <cellStyle name="Normal 19 2 3 2 3 2 2 3" xfId="29690"/>
    <cellStyle name="Normal 19 2 3 2 3 2 3" xfId="9572"/>
    <cellStyle name="Normal 19 2 3 2 3 2 3 2" xfId="39897"/>
    <cellStyle name="Normal 19 2 3 2 3 2 3 3" xfId="24673"/>
    <cellStyle name="Normal 19 2 3 2 3 2 4" xfId="34884"/>
    <cellStyle name="Normal 19 2 3 2 3 2 5" xfId="19660"/>
    <cellStyle name="Normal 19 2 3 2 3 3" xfId="6211"/>
    <cellStyle name="Normal 19 2 3 2 3 3 2" xfId="16263"/>
    <cellStyle name="Normal 19 2 3 2 3 3 2 2" xfId="46585"/>
    <cellStyle name="Normal 19 2 3 2 3 3 2 3" xfId="31361"/>
    <cellStyle name="Normal 19 2 3 2 3 3 3" xfId="11243"/>
    <cellStyle name="Normal 19 2 3 2 3 3 3 2" xfId="41568"/>
    <cellStyle name="Normal 19 2 3 2 3 3 3 3" xfId="26344"/>
    <cellStyle name="Normal 19 2 3 2 3 3 4" xfId="36555"/>
    <cellStyle name="Normal 19 2 3 2 3 3 5" xfId="21331"/>
    <cellStyle name="Normal 19 2 3 2 3 4" xfId="12921"/>
    <cellStyle name="Normal 19 2 3 2 3 4 2" xfId="43243"/>
    <cellStyle name="Normal 19 2 3 2 3 4 3" xfId="28019"/>
    <cellStyle name="Normal 19 2 3 2 3 5" xfId="7900"/>
    <cellStyle name="Normal 19 2 3 2 3 5 2" xfId="38226"/>
    <cellStyle name="Normal 19 2 3 2 3 5 3" xfId="23002"/>
    <cellStyle name="Normal 19 2 3 2 3 6" xfId="33214"/>
    <cellStyle name="Normal 19 2 3 2 3 7" xfId="17989"/>
    <cellStyle name="Normal 19 2 3 2 4" xfId="3682"/>
    <cellStyle name="Normal 19 2 3 2 4 2" xfId="13756"/>
    <cellStyle name="Normal 19 2 3 2 4 2 2" xfId="44078"/>
    <cellStyle name="Normal 19 2 3 2 4 2 3" xfId="28854"/>
    <cellStyle name="Normal 19 2 3 2 4 3" xfId="8736"/>
    <cellStyle name="Normal 19 2 3 2 4 3 2" xfId="39061"/>
    <cellStyle name="Normal 19 2 3 2 4 3 3" xfId="23837"/>
    <cellStyle name="Normal 19 2 3 2 4 4" xfId="34048"/>
    <cellStyle name="Normal 19 2 3 2 4 5" xfId="18824"/>
    <cellStyle name="Normal 19 2 3 2 5" xfId="5375"/>
    <cellStyle name="Normal 19 2 3 2 5 2" xfId="15427"/>
    <cellStyle name="Normal 19 2 3 2 5 2 2" xfId="45749"/>
    <cellStyle name="Normal 19 2 3 2 5 2 3" xfId="30525"/>
    <cellStyle name="Normal 19 2 3 2 5 3" xfId="10407"/>
    <cellStyle name="Normal 19 2 3 2 5 3 2" xfId="40732"/>
    <cellStyle name="Normal 19 2 3 2 5 3 3" xfId="25508"/>
    <cellStyle name="Normal 19 2 3 2 5 4" xfId="35719"/>
    <cellStyle name="Normal 19 2 3 2 5 5" xfId="20495"/>
    <cellStyle name="Normal 19 2 3 2 6" xfId="12085"/>
    <cellStyle name="Normal 19 2 3 2 6 2" xfId="42407"/>
    <cellStyle name="Normal 19 2 3 2 6 3" xfId="27183"/>
    <cellStyle name="Normal 19 2 3 2 7" xfId="7064"/>
    <cellStyle name="Normal 19 2 3 2 7 2" xfId="37390"/>
    <cellStyle name="Normal 19 2 3 2 7 3" xfId="22166"/>
    <cellStyle name="Normal 19 2 3 2 8" xfId="32378"/>
    <cellStyle name="Normal 19 2 3 2 9" xfId="17153"/>
    <cellStyle name="Normal 19 2 3 3" xfId="2200"/>
    <cellStyle name="Normal 19 2 3 3 2" xfId="3039"/>
    <cellStyle name="Normal 19 2 3 3 2 2" xfId="4729"/>
    <cellStyle name="Normal 19 2 3 3 2 2 2" xfId="14802"/>
    <cellStyle name="Normal 19 2 3 3 2 2 2 2" xfId="45124"/>
    <cellStyle name="Normal 19 2 3 3 2 2 2 3" xfId="29900"/>
    <cellStyle name="Normal 19 2 3 3 2 2 3" xfId="9782"/>
    <cellStyle name="Normal 19 2 3 3 2 2 3 2" xfId="40107"/>
    <cellStyle name="Normal 19 2 3 3 2 2 3 3" xfId="24883"/>
    <cellStyle name="Normal 19 2 3 3 2 2 4" xfId="35094"/>
    <cellStyle name="Normal 19 2 3 3 2 2 5" xfId="19870"/>
    <cellStyle name="Normal 19 2 3 3 2 3" xfId="6421"/>
    <cellStyle name="Normal 19 2 3 3 2 3 2" xfId="16473"/>
    <cellStyle name="Normal 19 2 3 3 2 3 2 2" xfId="46795"/>
    <cellStyle name="Normal 19 2 3 3 2 3 2 3" xfId="31571"/>
    <cellStyle name="Normal 19 2 3 3 2 3 3" xfId="11453"/>
    <cellStyle name="Normal 19 2 3 3 2 3 3 2" xfId="41778"/>
    <cellStyle name="Normal 19 2 3 3 2 3 3 3" xfId="26554"/>
    <cellStyle name="Normal 19 2 3 3 2 3 4" xfId="36765"/>
    <cellStyle name="Normal 19 2 3 3 2 3 5" xfId="21541"/>
    <cellStyle name="Normal 19 2 3 3 2 4" xfId="13131"/>
    <cellStyle name="Normal 19 2 3 3 2 4 2" xfId="43453"/>
    <cellStyle name="Normal 19 2 3 3 2 4 3" xfId="28229"/>
    <cellStyle name="Normal 19 2 3 3 2 5" xfId="8110"/>
    <cellStyle name="Normal 19 2 3 3 2 5 2" xfId="38436"/>
    <cellStyle name="Normal 19 2 3 3 2 5 3" xfId="23212"/>
    <cellStyle name="Normal 19 2 3 3 2 6" xfId="33424"/>
    <cellStyle name="Normal 19 2 3 3 2 7" xfId="18199"/>
    <cellStyle name="Normal 19 2 3 3 3" xfId="3892"/>
    <cellStyle name="Normal 19 2 3 3 3 2" xfId="13966"/>
    <cellStyle name="Normal 19 2 3 3 3 2 2" xfId="44288"/>
    <cellStyle name="Normal 19 2 3 3 3 2 3" xfId="29064"/>
    <cellStyle name="Normal 19 2 3 3 3 3" xfId="8946"/>
    <cellStyle name="Normal 19 2 3 3 3 3 2" xfId="39271"/>
    <cellStyle name="Normal 19 2 3 3 3 3 3" xfId="24047"/>
    <cellStyle name="Normal 19 2 3 3 3 4" xfId="34258"/>
    <cellStyle name="Normal 19 2 3 3 3 5" xfId="19034"/>
    <cellStyle name="Normal 19 2 3 3 4" xfId="5585"/>
    <cellStyle name="Normal 19 2 3 3 4 2" xfId="15637"/>
    <cellStyle name="Normal 19 2 3 3 4 2 2" xfId="45959"/>
    <cellStyle name="Normal 19 2 3 3 4 2 3" xfId="30735"/>
    <cellStyle name="Normal 19 2 3 3 4 3" xfId="10617"/>
    <cellStyle name="Normal 19 2 3 3 4 3 2" xfId="40942"/>
    <cellStyle name="Normal 19 2 3 3 4 3 3" xfId="25718"/>
    <cellStyle name="Normal 19 2 3 3 4 4" xfId="35929"/>
    <cellStyle name="Normal 19 2 3 3 4 5" xfId="20705"/>
    <cellStyle name="Normal 19 2 3 3 5" xfId="12295"/>
    <cellStyle name="Normal 19 2 3 3 5 2" xfId="42617"/>
    <cellStyle name="Normal 19 2 3 3 5 3" xfId="27393"/>
    <cellStyle name="Normal 19 2 3 3 6" xfId="7274"/>
    <cellStyle name="Normal 19 2 3 3 6 2" xfId="37600"/>
    <cellStyle name="Normal 19 2 3 3 6 3" xfId="22376"/>
    <cellStyle name="Normal 19 2 3 3 7" xfId="32588"/>
    <cellStyle name="Normal 19 2 3 3 8" xfId="17363"/>
    <cellStyle name="Normal 19 2 3 4" xfId="2621"/>
    <cellStyle name="Normal 19 2 3 4 2" xfId="4311"/>
    <cellStyle name="Normal 19 2 3 4 2 2" xfId="14384"/>
    <cellStyle name="Normal 19 2 3 4 2 2 2" xfId="44706"/>
    <cellStyle name="Normal 19 2 3 4 2 2 3" xfId="29482"/>
    <cellStyle name="Normal 19 2 3 4 2 3" xfId="9364"/>
    <cellStyle name="Normal 19 2 3 4 2 3 2" xfId="39689"/>
    <cellStyle name="Normal 19 2 3 4 2 3 3" xfId="24465"/>
    <cellStyle name="Normal 19 2 3 4 2 4" xfId="34676"/>
    <cellStyle name="Normal 19 2 3 4 2 5" xfId="19452"/>
    <cellStyle name="Normal 19 2 3 4 3" xfId="6003"/>
    <cellStyle name="Normal 19 2 3 4 3 2" xfId="16055"/>
    <cellStyle name="Normal 19 2 3 4 3 2 2" xfId="46377"/>
    <cellStyle name="Normal 19 2 3 4 3 2 3" xfId="31153"/>
    <cellStyle name="Normal 19 2 3 4 3 3" xfId="11035"/>
    <cellStyle name="Normal 19 2 3 4 3 3 2" xfId="41360"/>
    <cellStyle name="Normal 19 2 3 4 3 3 3" xfId="26136"/>
    <cellStyle name="Normal 19 2 3 4 3 4" xfId="36347"/>
    <cellStyle name="Normal 19 2 3 4 3 5" xfId="21123"/>
    <cellStyle name="Normal 19 2 3 4 4" xfId="12713"/>
    <cellStyle name="Normal 19 2 3 4 4 2" xfId="43035"/>
    <cellStyle name="Normal 19 2 3 4 4 3" xfId="27811"/>
    <cellStyle name="Normal 19 2 3 4 5" xfId="7692"/>
    <cellStyle name="Normal 19 2 3 4 5 2" xfId="38018"/>
    <cellStyle name="Normal 19 2 3 4 5 3" xfId="22794"/>
    <cellStyle name="Normal 19 2 3 4 6" xfId="33006"/>
    <cellStyle name="Normal 19 2 3 4 7" xfId="17781"/>
    <cellStyle name="Normal 19 2 3 5" xfId="3474"/>
    <cellStyle name="Normal 19 2 3 5 2" xfId="13548"/>
    <cellStyle name="Normal 19 2 3 5 2 2" xfId="43870"/>
    <cellStyle name="Normal 19 2 3 5 2 3" xfId="28646"/>
    <cellStyle name="Normal 19 2 3 5 3" xfId="8528"/>
    <cellStyle name="Normal 19 2 3 5 3 2" xfId="38853"/>
    <cellStyle name="Normal 19 2 3 5 3 3" xfId="23629"/>
    <cellStyle name="Normal 19 2 3 5 4" xfId="33840"/>
    <cellStyle name="Normal 19 2 3 5 5" xfId="18616"/>
    <cellStyle name="Normal 19 2 3 6" xfId="5167"/>
    <cellStyle name="Normal 19 2 3 6 2" xfId="15219"/>
    <cellStyle name="Normal 19 2 3 6 2 2" xfId="45541"/>
    <cellStyle name="Normal 19 2 3 6 2 3" xfId="30317"/>
    <cellStyle name="Normal 19 2 3 6 3" xfId="10199"/>
    <cellStyle name="Normal 19 2 3 6 3 2" xfId="40524"/>
    <cellStyle name="Normal 19 2 3 6 3 3" xfId="25300"/>
    <cellStyle name="Normal 19 2 3 6 4" xfId="35511"/>
    <cellStyle name="Normal 19 2 3 6 5" xfId="20287"/>
    <cellStyle name="Normal 19 2 3 7" xfId="11877"/>
    <cellStyle name="Normal 19 2 3 7 2" xfId="42199"/>
    <cellStyle name="Normal 19 2 3 7 3" xfId="26975"/>
    <cellStyle name="Normal 19 2 3 8" xfId="6856"/>
    <cellStyle name="Normal 19 2 3 8 2" xfId="37182"/>
    <cellStyle name="Normal 19 2 3 8 3" xfId="21958"/>
    <cellStyle name="Normal 19 2 3 9" xfId="32171"/>
    <cellStyle name="Normal 19 2 4" xfId="1881"/>
    <cellStyle name="Normal 19 2 4 2" xfId="2304"/>
    <cellStyle name="Normal 19 2 4 2 2" xfId="3143"/>
    <cellStyle name="Normal 19 2 4 2 2 2" xfId="4833"/>
    <cellStyle name="Normal 19 2 4 2 2 2 2" xfId="14906"/>
    <cellStyle name="Normal 19 2 4 2 2 2 2 2" xfId="45228"/>
    <cellStyle name="Normal 19 2 4 2 2 2 2 3" xfId="30004"/>
    <cellStyle name="Normal 19 2 4 2 2 2 3" xfId="9886"/>
    <cellStyle name="Normal 19 2 4 2 2 2 3 2" xfId="40211"/>
    <cellStyle name="Normal 19 2 4 2 2 2 3 3" xfId="24987"/>
    <cellStyle name="Normal 19 2 4 2 2 2 4" xfId="35198"/>
    <cellStyle name="Normal 19 2 4 2 2 2 5" xfId="19974"/>
    <cellStyle name="Normal 19 2 4 2 2 3" xfId="6525"/>
    <cellStyle name="Normal 19 2 4 2 2 3 2" xfId="16577"/>
    <cellStyle name="Normal 19 2 4 2 2 3 2 2" xfId="46899"/>
    <cellStyle name="Normal 19 2 4 2 2 3 2 3" xfId="31675"/>
    <cellStyle name="Normal 19 2 4 2 2 3 3" xfId="11557"/>
    <cellStyle name="Normal 19 2 4 2 2 3 3 2" xfId="41882"/>
    <cellStyle name="Normal 19 2 4 2 2 3 3 3" xfId="26658"/>
    <cellStyle name="Normal 19 2 4 2 2 3 4" xfId="36869"/>
    <cellStyle name="Normal 19 2 4 2 2 3 5" xfId="21645"/>
    <cellStyle name="Normal 19 2 4 2 2 4" xfId="13235"/>
    <cellStyle name="Normal 19 2 4 2 2 4 2" xfId="43557"/>
    <cellStyle name="Normal 19 2 4 2 2 4 3" xfId="28333"/>
    <cellStyle name="Normal 19 2 4 2 2 5" xfId="8214"/>
    <cellStyle name="Normal 19 2 4 2 2 5 2" xfId="38540"/>
    <cellStyle name="Normal 19 2 4 2 2 5 3" xfId="23316"/>
    <cellStyle name="Normal 19 2 4 2 2 6" xfId="33528"/>
    <cellStyle name="Normal 19 2 4 2 2 7" xfId="18303"/>
    <cellStyle name="Normal 19 2 4 2 3" xfId="3996"/>
    <cellStyle name="Normal 19 2 4 2 3 2" xfId="14070"/>
    <cellStyle name="Normal 19 2 4 2 3 2 2" xfId="44392"/>
    <cellStyle name="Normal 19 2 4 2 3 2 3" xfId="29168"/>
    <cellStyle name="Normal 19 2 4 2 3 3" xfId="9050"/>
    <cellStyle name="Normal 19 2 4 2 3 3 2" xfId="39375"/>
    <cellStyle name="Normal 19 2 4 2 3 3 3" xfId="24151"/>
    <cellStyle name="Normal 19 2 4 2 3 4" xfId="34362"/>
    <cellStyle name="Normal 19 2 4 2 3 5" xfId="19138"/>
    <cellStyle name="Normal 19 2 4 2 4" xfId="5689"/>
    <cellStyle name="Normal 19 2 4 2 4 2" xfId="15741"/>
    <cellStyle name="Normal 19 2 4 2 4 2 2" xfId="46063"/>
    <cellStyle name="Normal 19 2 4 2 4 2 3" xfId="30839"/>
    <cellStyle name="Normal 19 2 4 2 4 3" xfId="10721"/>
    <cellStyle name="Normal 19 2 4 2 4 3 2" xfId="41046"/>
    <cellStyle name="Normal 19 2 4 2 4 3 3" xfId="25822"/>
    <cellStyle name="Normal 19 2 4 2 4 4" xfId="36033"/>
    <cellStyle name="Normal 19 2 4 2 4 5" xfId="20809"/>
    <cellStyle name="Normal 19 2 4 2 5" xfId="12399"/>
    <cellStyle name="Normal 19 2 4 2 5 2" xfId="42721"/>
    <cellStyle name="Normal 19 2 4 2 5 3" xfId="27497"/>
    <cellStyle name="Normal 19 2 4 2 6" xfId="7378"/>
    <cellStyle name="Normal 19 2 4 2 6 2" xfId="37704"/>
    <cellStyle name="Normal 19 2 4 2 6 3" xfId="22480"/>
    <cellStyle name="Normal 19 2 4 2 7" xfId="32692"/>
    <cellStyle name="Normal 19 2 4 2 8" xfId="17467"/>
    <cellStyle name="Normal 19 2 4 3" xfId="2725"/>
    <cellStyle name="Normal 19 2 4 3 2" xfId="4415"/>
    <cellStyle name="Normal 19 2 4 3 2 2" xfId="14488"/>
    <cellStyle name="Normal 19 2 4 3 2 2 2" xfId="44810"/>
    <cellStyle name="Normal 19 2 4 3 2 2 3" xfId="29586"/>
    <cellStyle name="Normal 19 2 4 3 2 3" xfId="9468"/>
    <cellStyle name="Normal 19 2 4 3 2 3 2" xfId="39793"/>
    <cellStyle name="Normal 19 2 4 3 2 3 3" xfId="24569"/>
    <cellStyle name="Normal 19 2 4 3 2 4" xfId="34780"/>
    <cellStyle name="Normal 19 2 4 3 2 5" xfId="19556"/>
    <cellStyle name="Normal 19 2 4 3 3" xfId="6107"/>
    <cellStyle name="Normal 19 2 4 3 3 2" xfId="16159"/>
    <cellStyle name="Normal 19 2 4 3 3 2 2" xfId="46481"/>
    <cellStyle name="Normal 19 2 4 3 3 2 3" xfId="31257"/>
    <cellStyle name="Normal 19 2 4 3 3 3" xfId="11139"/>
    <cellStyle name="Normal 19 2 4 3 3 3 2" xfId="41464"/>
    <cellStyle name="Normal 19 2 4 3 3 3 3" xfId="26240"/>
    <cellStyle name="Normal 19 2 4 3 3 4" xfId="36451"/>
    <cellStyle name="Normal 19 2 4 3 3 5" xfId="21227"/>
    <cellStyle name="Normal 19 2 4 3 4" xfId="12817"/>
    <cellStyle name="Normal 19 2 4 3 4 2" xfId="43139"/>
    <cellStyle name="Normal 19 2 4 3 4 3" xfId="27915"/>
    <cellStyle name="Normal 19 2 4 3 5" xfId="7796"/>
    <cellStyle name="Normal 19 2 4 3 5 2" xfId="38122"/>
    <cellStyle name="Normal 19 2 4 3 5 3" xfId="22898"/>
    <cellStyle name="Normal 19 2 4 3 6" xfId="33110"/>
    <cellStyle name="Normal 19 2 4 3 7" xfId="17885"/>
    <cellStyle name="Normal 19 2 4 4" xfId="3578"/>
    <cellStyle name="Normal 19 2 4 4 2" xfId="13652"/>
    <cellStyle name="Normal 19 2 4 4 2 2" xfId="43974"/>
    <cellStyle name="Normal 19 2 4 4 2 3" xfId="28750"/>
    <cellStyle name="Normal 19 2 4 4 3" xfId="8632"/>
    <cellStyle name="Normal 19 2 4 4 3 2" xfId="38957"/>
    <cellStyle name="Normal 19 2 4 4 3 3" xfId="23733"/>
    <cellStyle name="Normal 19 2 4 4 4" xfId="33944"/>
    <cellStyle name="Normal 19 2 4 4 5" xfId="18720"/>
    <cellStyle name="Normal 19 2 4 5" xfId="5271"/>
    <cellStyle name="Normal 19 2 4 5 2" xfId="15323"/>
    <cellStyle name="Normal 19 2 4 5 2 2" xfId="45645"/>
    <cellStyle name="Normal 19 2 4 5 2 3" xfId="30421"/>
    <cellStyle name="Normal 19 2 4 5 3" xfId="10303"/>
    <cellStyle name="Normal 19 2 4 5 3 2" xfId="40628"/>
    <cellStyle name="Normal 19 2 4 5 3 3" xfId="25404"/>
    <cellStyle name="Normal 19 2 4 5 4" xfId="35615"/>
    <cellStyle name="Normal 19 2 4 5 5" xfId="20391"/>
    <cellStyle name="Normal 19 2 4 6" xfId="11981"/>
    <cellStyle name="Normal 19 2 4 6 2" xfId="42303"/>
    <cellStyle name="Normal 19 2 4 6 3" xfId="27079"/>
    <cellStyle name="Normal 19 2 4 7" xfId="6960"/>
    <cellStyle name="Normal 19 2 4 7 2" xfId="37286"/>
    <cellStyle name="Normal 19 2 4 7 3" xfId="22062"/>
    <cellStyle name="Normal 19 2 4 8" xfId="32274"/>
    <cellStyle name="Normal 19 2 4 9" xfId="17049"/>
    <cellStyle name="Normal 19 2 5" xfId="2094"/>
    <cellStyle name="Normal 19 2 5 2" xfId="2935"/>
    <cellStyle name="Normal 19 2 5 2 2" xfId="4625"/>
    <cellStyle name="Normal 19 2 5 2 2 2" xfId="14698"/>
    <cellStyle name="Normal 19 2 5 2 2 2 2" xfId="45020"/>
    <cellStyle name="Normal 19 2 5 2 2 2 3" xfId="29796"/>
    <cellStyle name="Normal 19 2 5 2 2 3" xfId="9678"/>
    <cellStyle name="Normal 19 2 5 2 2 3 2" xfId="40003"/>
    <cellStyle name="Normal 19 2 5 2 2 3 3" xfId="24779"/>
    <cellStyle name="Normal 19 2 5 2 2 4" xfId="34990"/>
    <cellStyle name="Normal 19 2 5 2 2 5" xfId="19766"/>
    <cellStyle name="Normal 19 2 5 2 3" xfId="6317"/>
    <cellStyle name="Normal 19 2 5 2 3 2" xfId="16369"/>
    <cellStyle name="Normal 19 2 5 2 3 2 2" xfId="46691"/>
    <cellStyle name="Normal 19 2 5 2 3 2 3" xfId="31467"/>
    <cellStyle name="Normal 19 2 5 2 3 3" xfId="11349"/>
    <cellStyle name="Normal 19 2 5 2 3 3 2" xfId="41674"/>
    <cellStyle name="Normal 19 2 5 2 3 3 3" xfId="26450"/>
    <cellStyle name="Normal 19 2 5 2 3 4" xfId="36661"/>
    <cellStyle name="Normal 19 2 5 2 3 5" xfId="21437"/>
    <cellStyle name="Normal 19 2 5 2 4" xfId="13027"/>
    <cellStyle name="Normal 19 2 5 2 4 2" xfId="43349"/>
    <cellStyle name="Normal 19 2 5 2 4 3" xfId="28125"/>
    <cellStyle name="Normal 19 2 5 2 5" xfId="8006"/>
    <cellStyle name="Normal 19 2 5 2 5 2" xfId="38332"/>
    <cellStyle name="Normal 19 2 5 2 5 3" xfId="23108"/>
    <cellStyle name="Normal 19 2 5 2 6" xfId="33320"/>
    <cellStyle name="Normal 19 2 5 2 7" xfId="18095"/>
    <cellStyle name="Normal 19 2 5 3" xfId="3788"/>
    <cellStyle name="Normal 19 2 5 3 2" xfId="13862"/>
    <cellStyle name="Normal 19 2 5 3 2 2" xfId="44184"/>
    <cellStyle name="Normal 19 2 5 3 2 3" xfId="28960"/>
    <cellStyle name="Normal 19 2 5 3 3" xfId="8842"/>
    <cellStyle name="Normal 19 2 5 3 3 2" xfId="39167"/>
    <cellStyle name="Normal 19 2 5 3 3 3" xfId="23943"/>
    <cellStyle name="Normal 19 2 5 3 4" xfId="34154"/>
    <cellStyle name="Normal 19 2 5 3 5" xfId="18930"/>
    <cellStyle name="Normal 19 2 5 4" xfId="5481"/>
    <cellStyle name="Normal 19 2 5 4 2" xfId="15533"/>
    <cellStyle name="Normal 19 2 5 4 2 2" xfId="45855"/>
    <cellStyle name="Normal 19 2 5 4 2 3" xfId="30631"/>
    <cellStyle name="Normal 19 2 5 4 3" xfId="10513"/>
    <cellStyle name="Normal 19 2 5 4 3 2" xfId="40838"/>
    <cellStyle name="Normal 19 2 5 4 3 3" xfId="25614"/>
    <cellStyle name="Normal 19 2 5 4 4" xfId="35825"/>
    <cellStyle name="Normal 19 2 5 4 5" xfId="20601"/>
    <cellStyle name="Normal 19 2 5 5" xfId="12191"/>
    <cellStyle name="Normal 19 2 5 5 2" xfId="42513"/>
    <cellStyle name="Normal 19 2 5 5 3" xfId="27289"/>
    <cellStyle name="Normal 19 2 5 6" xfId="7170"/>
    <cellStyle name="Normal 19 2 5 6 2" xfId="37496"/>
    <cellStyle name="Normal 19 2 5 6 3" xfId="22272"/>
    <cellStyle name="Normal 19 2 5 7" xfId="32484"/>
    <cellStyle name="Normal 19 2 5 8" xfId="17259"/>
    <cellStyle name="Normal 19 2 6" xfId="2515"/>
    <cellStyle name="Normal 19 2 6 2" xfId="4207"/>
    <cellStyle name="Normal 19 2 6 2 2" xfId="14280"/>
    <cellStyle name="Normal 19 2 6 2 2 2" xfId="44602"/>
    <cellStyle name="Normal 19 2 6 2 2 3" xfId="29378"/>
    <cellStyle name="Normal 19 2 6 2 3" xfId="9260"/>
    <cellStyle name="Normal 19 2 6 2 3 2" xfId="39585"/>
    <cellStyle name="Normal 19 2 6 2 3 3" xfId="24361"/>
    <cellStyle name="Normal 19 2 6 2 4" xfId="34572"/>
    <cellStyle name="Normal 19 2 6 2 5" xfId="19348"/>
    <cellStyle name="Normal 19 2 6 3" xfId="5899"/>
    <cellStyle name="Normal 19 2 6 3 2" xfId="15951"/>
    <cellStyle name="Normal 19 2 6 3 2 2" xfId="46273"/>
    <cellStyle name="Normal 19 2 6 3 2 3" xfId="31049"/>
    <cellStyle name="Normal 19 2 6 3 3" xfId="10931"/>
    <cellStyle name="Normal 19 2 6 3 3 2" xfId="41256"/>
    <cellStyle name="Normal 19 2 6 3 3 3" xfId="26032"/>
    <cellStyle name="Normal 19 2 6 3 4" xfId="36243"/>
    <cellStyle name="Normal 19 2 6 3 5" xfId="21019"/>
    <cellStyle name="Normal 19 2 6 4" xfId="12609"/>
    <cellStyle name="Normal 19 2 6 4 2" xfId="42931"/>
    <cellStyle name="Normal 19 2 6 4 3" xfId="27707"/>
    <cellStyle name="Normal 19 2 6 5" xfId="7588"/>
    <cellStyle name="Normal 19 2 6 5 2" xfId="37914"/>
    <cellStyle name="Normal 19 2 6 5 3" xfId="22690"/>
    <cellStyle name="Normal 19 2 6 6" xfId="32902"/>
    <cellStyle name="Normal 19 2 6 7" xfId="17677"/>
    <cellStyle name="Normal 19 2 7" xfId="3366"/>
    <cellStyle name="Normal 19 2 7 2" xfId="13444"/>
    <cellStyle name="Normal 19 2 7 2 2" xfId="43766"/>
    <cellStyle name="Normal 19 2 7 2 3" xfId="28542"/>
    <cellStyle name="Normal 19 2 7 3" xfId="8424"/>
    <cellStyle name="Normal 19 2 7 3 2" xfId="38749"/>
    <cellStyle name="Normal 19 2 7 3 3" xfId="23525"/>
    <cellStyle name="Normal 19 2 7 4" xfId="33736"/>
    <cellStyle name="Normal 19 2 7 5" xfId="18512"/>
    <cellStyle name="Normal 19 2 8" xfId="5060"/>
    <cellStyle name="Normal 19 2 8 2" xfId="15115"/>
    <cellStyle name="Normal 19 2 8 2 2" xfId="45437"/>
    <cellStyle name="Normal 19 2 8 2 3" xfId="30213"/>
    <cellStyle name="Normal 19 2 8 3" xfId="10095"/>
    <cellStyle name="Normal 19 2 8 3 2" xfId="40420"/>
    <cellStyle name="Normal 19 2 8 3 3" xfId="25196"/>
    <cellStyle name="Normal 19 2 8 4" xfId="35407"/>
    <cellStyle name="Normal 19 2 8 5" xfId="20183"/>
    <cellStyle name="Normal 19 2 9" xfId="11771"/>
    <cellStyle name="Normal 19 2 9 2" xfId="42095"/>
    <cellStyle name="Normal 19 2 9 3" xfId="26871"/>
    <cellStyle name="Normal 19 3" xfId="47278"/>
    <cellStyle name="Normal 2" xfId="122"/>
    <cellStyle name="Normal 2 10" xfId="47393"/>
    <cellStyle name="Normal 2 2" xfId="123"/>
    <cellStyle name="Normal 2 2 2" xfId="334"/>
    <cellStyle name="Normal 2 2 3" xfId="777"/>
    <cellStyle name="Normal 2 2 3 10" xfId="6751"/>
    <cellStyle name="Normal 2 2 3 10 2" xfId="37079"/>
    <cellStyle name="Normal 2 2 3 10 3" xfId="21855"/>
    <cellStyle name="Normal 2 2 3 11" xfId="32070"/>
    <cellStyle name="Normal 2 2 3 12" xfId="16840"/>
    <cellStyle name="Normal 2 2 3 13" xfId="1421"/>
    <cellStyle name="Normal 2 2 3 14" xfId="47279"/>
    <cellStyle name="Normal 2 2 3 2" xfId="1715"/>
    <cellStyle name="Normal 2 2 3 2 10" xfId="32122"/>
    <cellStyle name="Normal 2 2 3 2 11" xfId="16894"/>
    <cellStyle name="Normal 2 2 3 2 2" xfId="1823"/>
    <cellStyle name="Normal 2 2 3 2 2 10" xfId="16998"/>
    <cellStyle name="Normal 2 2 3 2 2 2" xfId="2040"/>
    <cellStyle name="Normal 2 2 3 2 2 2 2" xfId="2461"/>
    <cellStyle name="Normal 2 2 3 2 2 2 2 2" xfId="3300"/>
    <cellStyle name="Normal 2 2 3 2 2 2 2 2 2" xfId="4990"/>
    <cellStyle name="Normal 2 2 3 2 2 2 2 2 2 2" xfId="15063"/>
    <cellStyle name="Normal 2 2 3 2 2 2 2 2 2 2 2" xfId="45385"/>
    <cellStyle name="Normal 2 2 3 2 2 2 2 2 2 2 3" xfId="30161"/>
    <cellStyle name="Normal 2 2 3 2 2 2 2 2 2 3" xfId="10043"/>
    <cellStyle name="Normal 2 2 3 2 2 2 2 2 2 3 2" xfId="40368"/>
    <cellStyle name="Normal 2 2 3 2 2 2 2 2 2 3 3" xfId="25144"/>
    <cellStyle name="Normal 2 2 3 2 2 2 2 2 2 4" xfId="35355"/>
    <cellStyle name="Normal 2 2 3 2 2 2 2 2 2 5" xfId="20131"/>
    <cellStyle name="Normal 2 2 3 2 2 2 2 2 3" xfId="6682"/>
    <cellStyle name="Normal 2 2 3 2 2 2 2 2 3 2" xfId="16734"/>
    <cellStyle name="Normal 2 2 3 2 2 2 2 2 3 2 2" xfId="47056"/>
    <cellStyle name="Normal 2 2 3 2 2 2 2 2 3 2 3" xfId="31832"/>
    <cellStyle name="Normal 2 2 3 2 2 2 2 2 3 3" xfId="11714"/>
    <cellStyle name="Normal 2 2 3 2 2 2 2 2 3 3 2" xfId="42039"/>
    <cellStyle name="Normal 2 2 3 2 2 2 2 2 3 3 3" xfId="26815"/>
    <cellStyle name="Normal 2 2 3 2 2 2 2 2 3 4" xfId="37026"/>
    <cellStyle name="Normal 2 2 3 2 2 2 2 2 3 5" xfId="21802"/>
    <cellStyle name="Normal 2 2 3 2 2 2 2 2 4" xfId="13392"/>
    <cellStyle name="Normal 2 2 3 2 2 2 2 2 4 2" xfId="43714"/>
    <cellStyle name="Normal 2 2 3 2 2 2 2 2 4 3" xfId="28490"/>
    <cellStyle name="Normal 2 2 3 2 2 2 2 2 5" xfId="8371"/>
    <cellStyle name="Normal 2 2 3 2 2 2 2 2 5 2" xfId="38697"/>
    <cellStyle name="Normal 2 2 3 2 2 2 2 2 5 3" xfId="23473"/>
    <cellStyle name="Normal 2 2 3 2 2 2 2 2 6" xfId="33685"/>
    <cellStyle name="Normal 2 2 3 2 2 2 2 2 7" xfId="18460"/>
    <cellStyle name="Normal 2 2 3 2 2 2 2 3" xfId="4153"/>
    <cellStyle name="Normal 2 2 3 2 2 2 2 3 2" xfId="14227"/>
    <cellStyle name="Normal 2 2 3 2 2 2 2 3 2 2" xfId="44549"/>
    <cellStyle name="Normal 2 2 3 2 2 2 2 3 2 3" xfId="29325"/>
    <cellStyle name="Normal 2 2 3 2 2 2 2 3 3" xfId="9207"/>
    <cellStyle name="Normal 2 2 3 2 2 2 2 3 3 2" xfId="39532"/>
    <cellStyle name="Normal 2 2 3 2 2 2 2 3 3 3" xfId="24308"/>
    <cellStyle name="Normal 2 2 3 2 2 2 2 3 4" xfId="34519"/>
    <cellStyle name="Normal 2 2 3 2 2 2 2 3 5" xfId="19295"/>
    <cellStyle name="Normal 2 2 3 2 2 2 2 4" xfId="5846"/>
    <cellStyle name="Normal 2 2 3 2 2 2 2 4 2" xfId="15898"/>
    <cellStyle name="Normal 2 2 3 2 2 2 2 4 2 2" xfId="46220"/>
    <cellStyle name="Normal 2 2 3 2 2 2 2 4 2 3" xfId="30996"/>
    <cellStyle name="Normal 2 2 3 2 2 2 2 4 3" xfId="10878"/>
    <cellStyle name="Normal 2 2 3 2 2 2 2 4 3 2" xfId="41203"/>
    <cellStyle name="Normal 2 2 3 2 2 2 2 4 3 3" xfId="25979"/>
    <cellStyle name="Normal 2 2 3 2 2 2 2 4 4" xfId="36190"/>
    <cellStyle name="Normal 2 2 3 2 2 2 2 4 5" xfId="20966"/>
    <cellStyle name="Normal 2 2 3 2 2 2 2 5" xfId="12556"/>
    <cellStyle name="Normal 2 2 3 2 2 2 2 5 2" xfId="42878"/>
    <cellStyle name="Normal 2 2 3 2 2 2 2 5 3" xfId="27654"/>
    <cellStyle name="Normal 2 2 3 2 2 2 2 6" xfId="7535"/>
    <cellStyle name="Normal 2 2 3 2 2 2 2 6 2" xfId="37861"/>
    <cellStyle name="Normal 2 2 3 2 2 2 2 6 3" xfId="22637"/>
    <cellStyle name="Normal 2 2 3 2 2 2 2 7" xfId="32849"/>
    <cellStyle name="Normal 2 2 3 2 2 2 2 8" xfId="17624"/>
    <cellStyle name="Normal 2 2 3 2 2 2 3" xfId="2882"/>
    <cellStyle name="Normal 2 2 3 2 2 2 3 2" xfId="4572"/>
    <cellStyle name="Normal 2 2 3 2 2 2 3 2 2" xfId="14645"/>
    <cellStyle name="Normal 2 2 3 2 2 2 3 2 2 2" xfId="44967"/>
    <cellStyle name="Normal 2 2 3 2 2 2 3 2 2 3" xfId="29743"/>
    <cellStyle name="Normal 2 2 3 2 2 2 3 2 3" xfId="9625"/>
    <cellStyle name="Normal 2 2 3 2 2 2 3 2 3 2" xfId="39950"/>
    <cellStyle name="Normal 2 2 3 2 2 2 3 2 3 3" xfId="24726"/>
    <cellStyle name="Normal 2 2 3 2 2 2 3 2 4" xfId="34937"/>
    <cellStyle name="Normal 2 2 3 2 2 2 3 2 5" xfId="19713"/>
    <cellStyle name="Normal 2 2 3 2 2 2 3 3" xfId="6264"/>
    <cellStyle name="Normal 2 2 3 2 2 2 3 3 2" xfId="16316"/>
    <cellStyle name="Normal 2 2 3 2 2 2 3 3 2 2" xfId="46638"/>
    <cellStyle name="Normal 2 2 3 2 2 2 3 3 2 3" xfId="31414"/>
    <cellStyle name="Normal 2 2 3 2 2 2 3 3 3" xfId="11296"/>
    <cellStyle name="Normal 2 2 3 2 2 2 3 3 3 2" xfId="41621"/>
    <cellStyle name="Normal 2 2 3 2 2 2 3 3 3 3" xfId="26397"/>
    <cellStyle name="Normal 2 2 3 2 2 2 3 3 4" xfId="36608"/>
    <cellStyle name="Normal 2 2 3 2 2 2 3 3 5" xfId="21384"/>
    <cellStyle name="Normal 2 2 3 2 2 2 3 4" xfId="12974"/>
    <cellStyle name="Normal 2 2 3 2 2 2 3 4 2" xfId="43296"/>
    <cellStyle name="Normal 2 2 3 2 2 2 3 4 3" xfId="28072"/>
    <cellStyle name="Normal 2 2 3 2 2 2 3 5" xfId="7953"/>
    <cellStyle name="Normal 2 2 3 2 2 2 3 5 2" xfId="38279"/>
    <cellStyle name="Normal 2 2 3 2 2 2 3 5 3" xfId="23055"/>
    <cellStyle name="Normal 2 2 3 2 2 2 3 6" xfId="33267"/>
    <cellStyle name="Normal 2 2 3 2 2 2 3 7" xfId="18042"/>
    <cellStyle name="Normal 2 2 3 2 2 2 4" xfId="3735"/>
    <cellStyle name="Normal 2 2 3 2 2 2 4 2" xfId="13809"/>
    <cellStyle name="Normal 2 2 3 2 2 2 4 2 2" xfId="44131"/>
    <cellStyle name="Normal 2 2 3 2 2 2 4 2 3" xfId="28907"/>
    <cellStyle name="Normal 2 2 3 2 2 2 4 3" xfId="8789"/>
    <cellStyle name="Normal 2 2 3 2 2 2 4 3 2" xfId="39114"/>
    <cellStyle name="Normal 2 2 3 2 2 2 4 3 3" xfId="23890"/>
    <cellStyle name="Normal 2 2 3 2 2 2 4 4" xfId="34101"/>
    <cellStyle name="Normal 2 2 3 2 2 2 4 5" xfId="18877"/>
    <cellStyle name="Normal 2 2 3 2 2 2 5" xfId="5428"/>
    <cellStyle name="Normal 2 2 3 2 2 2 5 2" xfId="15480"/>
    <cellStyle name="Normal 2 2 3 2 2 2 5 2 2" xfId="45802"/>
    <cellStyle name="Normal 2 2 3 2 2 2 5 2 3" xfId="30578"/>
    <cellStyle name="Normal 2 2 3 2 2 2 5 3" xfId="10460"/>
    <cellStyle name="Normal 2 2 3 2 2 2 5 3 2" xfId="40785"/>
    <cellStyle name="Normal 2 2 3 2 2 2 5 3 3" xfId="25561"/>
    <cellStyle name="Normal 2 2 3 2 2 2 5 4" xfId="35772"/>
    <cellStyle name="Normal 2 2 3 2 2 2 5 5" xfId="20548"/>
    <cellStyle name="Normal 2 2 3 2 2 2 6" xfId="12138"/>
    <cellStyle name="Normal 2 2 3 2 2 2 6 2" xfId="42460"/>
    <cellStyle name="Normal 2 2 3 2 2 2 6 3" xfId="27236"/>
    <cellStyle name="Normal 2 2 3 2 2 2 7" xfId="7117"/>
    <cellStyle name="Normal 2 2 3 2 2 2 7 2" xfId="37443"/>
    <cellStyle name="Normal 2 2 3 2 2 2 7 3" xfId="22219"/>
    <cellStyle name="Normal 2 2 3 2 2 2 8" xfId="32431"/>
    <cellStyle name="Normal 2 2 3 2 2 2 9" xfId="17206"/>
    <cellStyle name="Normal 2 2 3 2 2 3" xfId="2253"/>
    <cellStyle name="Normal 2 2 3 2 2 3 2" xfId="3092"/>
    <cellStyle name="Normal 2 2 3 2 2 3 2 2" xfId="4782"/>
    <cellStyle name="Normal 2 2 3 2 2 3 2 2 2" xfId="14855"/>
    <cellStyle name="Normal 2 2 3 2 2 3 2 2 2 2" xfId="45177"/>
    <cellStyle name="Normal 2 2 3 2 2 3 2 2 2 3" xfId="29953"/>
    <cellStyle name="Normal 2 2 3 2 2 3 2 2 3" xfId="9835"/>
    <cellStyle name="Normal 2 2 3 2 2 3 2 2 3 2" xfId="40160"/>
    <cellStyle name="Normal 2 2 3 2 2 3 2 2 3 3" xfId="24936"/>
    <cellStyle name="Normal 2 2 3 2 2 3 2 2 4" xfId="35147"/>
    <cellStyle name="Normal 2 2 3 2 2 3 2 2 5" xfId="19923"/>
    <cellStyle name="Normal 2 2 3 2 2 3 2 3" xfId="6474"/>
    <cellStyle name="Normal 2 2 3 2 2 3 2 3 2" xfId="16526"/>
    <cellStyle name="Normal 2 2 3 2 2 3 2 3 2 2" xfId="46848"/>
    <cellStyle name="Normal 2 2 3 2 2 3 2 3 2 3" xfId="31624"/>
    <cellStyle name="Normal 2 2 3 2 2 3 2 3 3" xfId="11506"/>
    <cellStyle name="Normal 2 2 3 2 2 3 2 3 3 2" xfId="41831"/>
    <cellStyle name="Normal 2 2 3 2 2 3 2 3 3 3" xfId="26607"/>
    <cellStyle name="Normal 2 2 3 2 2 3 2 3 4" xfId="36818"/>
    <cellStyle name="Normal 2 2 3 2 2 3 2 3 5" xfId="21594"/>
    <cellStyle name="Normal 2 2 3 2 2 3 2 4" xfId="13184"/>
    <cellStyle name="Normal 2 2 3 2 2 3 2 4 2" xfId="43506"/>
    <cellStyle name="Normal 2 2 3 2 2 3 2 4 3" xfId="28282"/>
    <cellStyle name="Normal 2 2 3 2 2 3 2 5" xfId="8163"/>
    <cellStyle name="Normal 2 2 3 2 2 3 2 5 2" xfId="38489"/>
    <cellStyle name="Normal 2 2 3 2 2 3 2 5 3" xfId="23265"/>
    <cellStyle name="Normal 2 2 3 2 2 3 2 6" xfId="33477"/>
    <cellStyle name="Normal 2 2 3 2 2 3 2 7" xfId="18252"/>
    <cellStyle name="Normal 2 2 3 2 2 3 3" xfId="3945"/>
    <cellStyle name="Normal 2 2 3 2 2 3 3 2" xfId="14019"/>
    <cellStyle name="Normal 2 2 3 2 2 3 3 2 2" xfId="44341"/>
    <cellStyle name="Normal 2 2 3 2 2 3 3 2 3" xfId="29117"/>
    <cellStyle name="Normal 2 2 3 2 2 3 3 3" xfId="8999"/>
    <cellStyle name="Normal 2 2 3 2 2 3 3 3 2" xfId="39324"/>
    <cellStyle name="Normal 2 2 3 2 2 3 3 3 3" xfId="24100"/>
    <cellStyle name="Normal 2 2 3 2 2 3 3 4" xfId="34311"/>
    <cellStyle name="Normal 2 2 3 2 2 3 3 5" xfId="19087"/>
    <cellStyle name="Normal 2 2 3 2 2 3 4" xfId="5638"/>
    <cellStyle name="Normal 2 2 3 2 2 3 4 2" xfId="15690"/>
    <cellStyle name="Normal 2 2 3 2 2 3 4 2 2" xfId="46012"/>
    <cellStyle name="Normal 2 2 3 2 2 3 4 2 3" xfId="30788"/>
    <cellStyle name="Normal 2 2 3 2 2 3 4 3" xfId="10670"/>
    <cellStyle name="Normal 2 2 3 2 2 3 4 3 2" xfId="40995"/>
    <cellStyle name="Normal 2 2 3 2 2 3 4 3 3" xfId="25771"/>
    <cellStyle name="Normal 2 2 3 2 2 3 4 4" xfId="35982"/>
    <cellStyle name="Normal 2 2 3 2 2 3 4 5" xfId="20758"/>
    <cellStyle name="Normal 2 2 3 2 2 3 5" xfId="12348"/>
    <cellStyle name="Normal 2 2 3 2 2 3 5 2" xfId="42670"/>
    <cellStyle name="Normal 2 2 3 2 2 3 5 3" xfId="27446"/>
    <cellStyle name="Normal 2 2 3 2 2 3 6" xfId="7327"/>
    <cellStyle name="Normal 2 2 3 2 2 3 6 2" xfId="37653"/>
    <cellStyle name="Normal 2 2 3 2 2 3 6 3" xfId="22429"/>
    <cellStyle name="Normal 2 2 3 2 2 3 7" xfId="32641"/>
    <cellStyle name="Normal 2 2 3 2 2 3 8" xfId="17416"/>
    <cellStyle name="Normal 2 2 3 2 2 4" xfId="2674"/>
    <cellStyle name="Normal 2 2 3 2 2 4 2" xfId="4364"/>
    <cellStyle name="Normal 2 2 3 2 2 4 2 2" xfId="14437"/>
    <cellStyle name="Normal 2 2 3 2 2 4 2 2 2" xfId="44759"/>
    <cellStyle name="Normal 2 2 3 2 2 4 2 2 3" xfId="29535"/>
    <cellStyle name="Normal 2 2 3 2 2 4 2 3" xfId="9417"/>
    <cellStyle name="Normal 2 2 3 2 2 4 2 3 2" xfId="39742"/>
    <cellStyle name="Normal 2 2 3 2 2 4 2 3 3" xfId="24518"/>
    <cellStyle name="Normal 2 2 3 2 2 4 2 4" xfId="34729"/>
    <cellStyle name="Normal 2 2 3 2 2 4 2 5" xfId="19505"/>
    <cellStyle name="Normal 2 2 3 2 2 4 3" xfId="6056"/>
    <cellStyle name="Normal 2 2 3 2 2 4 3 2" xfId="16108"/>
    <cellStyle name="Normal 2 2 3 2 2 4 3 2 2" xfId="46430"/>
    <cellStyle name="Normal 2 2 3 2 2 4 3 2 3" xfId="31206"/>
    <cellStyle name="Normal 2 2 3 2 2 4 3 3" xfId="11088"/>
    <cellStyle name="Normal 2 2 3 2 2 4 3 3 2" xfId="41413"/>
    <cellStyle name="Normal 2 2 3 2 2 4 3 3 3" xfId="26189"/>
    <cellStyle name="Normal 2 2 3 2 2 4 3 4" xfId="36400"/>
    <cellStyle name="Normal 2 2 3 2 2 4 3 5" xfId="21176"/>
    <cellStyle name="Normal 2 2 3 2 2 4 4" xfId="12766"/>
    <cellStyle name="Normal 2 2 3 2 2 4 4 2" xfId="43088"/>
    <cellStyle name="Normal 2 2 3 2 2 4 4 3" xfId="27864"/>
    <cellStyle name="Normal 2 2 3 2 2 4 5" xfId="7745"/>
    <cellStyle name="Normal 2 2 3 2 2 4 5 2" xfId="38071"/>
    <cellStyle name="Normal 2 2 3 2 2 4 5 3" xfId="22847"/>
    <cellStyle name="Normal 2 2 3 2 2 4 6" xfId="33059"/>
    <cellStyle name="Normal 2 2 3 2 2 4 7" xfId="17834"/>
    <cellStyle name="Normal 2 2 3 2 2 5" xfId="3527"/>
    <cellStyle name="Normal 2 2 3 2 2 5 2" xfId="13601"/>
    <cellStyle name="Normal 2 2 3 2 2 5 2 2" xfId="43923"/>
    <cellStyle name="Normal 2 2 3 2 2 5 2 3" xfId="28699"/>
    <cellStyle name="Normal 2 2 3 2 2 5 3" xfId="8581"/>
    <cellStyle name="Normal 2 2 3 2 2 5 3 2" xfId="38906"/>
    <cellStyle name="Normal 2 2 3 2 2 5 3 3" xfId="23682"/>
    <cellStyle name="Normal 2 2 3 2 2 5 4" xfId="33893"/>
    <cellStyle name="Normal 2 2 3 2 2 5 5" xfId="18669"/>
    <cellStyle name="Normal 2 2 3 2 2 6" xfId="5220"/>
    <cellStyle name="Normal 2 2 3 2 2 6 2" xfId="15272"/>
    <cellStyle name="Normal 2 2 3 2 2 6 2 2" xfId="45594"/>
    <cellStyle name="Normal 2 2 3 2 2 6 2 3" xfId="30370"/>
    <cellStyle name="Normal 2 2 3 2 2 6 3" xfId="10252"/>
    <cellStyle name="Normal 2 2 3 2 2 6 3 2" xfId="40577"/>
    <cellStyle name="Normal 2 2 3 2 2 6 3 3" xfId="25353"/>
    <cellStyle name="Normal 2 2 3 2 2 6 4" xfId="35564"/>
    <cellStyle name="Normal 2 2 3 2 2 6 5" xfId="20340"/>
    <cellStyle name="Normal 2 2 3 2 2 7" xfId="11930"/>
    <cellStyle name="Normal 2 2 3 2 2 7 2" xfId="42252"/>
    <cellStyle name="Normal 2 2 3 2 2 7 3" xfId="27028"/>
    <cellStyle name="Normal 2 2 3 2 2 8" xfId="6909"/>
    <cellStyle name="Normal 2 2 3 2 2 8 2" xfId="37235"/>
    <cellStyle name="Normal 2 2 3 2 2 8 3" xfId="22011"/>
    <cellStyle name="Normal 2 2 3 2 2 9" xfId="32223"/>
    <cellStyle name="Normal 2 2 3 2 3" xfId="1936"/>
    <cellStyle name="Normal 2 2 3 2 3 2" xfId="2357"/>
    <cellStyle name="Normal 2 2 3 2 3 2 2" xfId="3196"/>
    <cellStyle name="Normal 2 2 3 2 3 2 2 2" xfId="4886"/>
    <cellStyle name="Normal 2 2 3 2 3 2 2 2 2" xfId="14959"/>
    <cellStyle name="Normal 2 2 3 2 3 2 2 2 2 2" xfId="45281"/>
    <cellStyle name="Normal 2 2 3 2 3 2 2 2 2 3" xfId="30057"/>
    <cellStyle name="Normal 2 2 3 2 3 2 2 2 3" xfId="9939"/>
    <cellStyle name="Normal 2 2 3 2 3 2 2 2 3 2" xfId="40264"/>
    <cellStyle name="Normal 2 2 3 2 3 2 2 2 3 3" xfId="25040"/>
    <cellStyle name="Normal 2 2 3 2 3 2 2 2 4" xfId="35251"/>
    <cellStyle name="Normal 2 2 3 2 3 2 2 2 5" xfId="20027"/>
    <cellStyle name="Normal 2 2 3 2 3 2 2 3" xfId="6578"/>
    <cellStyle name="Normal 2 2 3 2 3 2 2 3 2" xfId="16630"/>
    <cellStyle name="Normal 2 2 3 2 3 2 2 3 2 2" xfId="46952"/>
    <cellStyle name="Normal 2 2 3 2 3 2 2 3 2 3" xfId="31728"/>
    <cellStyle name="Normal 2 2 3 2 3 2 2 3 3" xfId="11610"/>
    <cellStyle name="Normal 2 2 3 2 3 2 2 3 3 2" xfId="41935"/>
    <cellStyle name="Normal 2 2 3 2 3 2 2 3 3 3" xfId="26711"/>
    <cellStyle name="Normal 2 2 3 2 3 2 2 3 4" xfId="36922"/>
    <cellStyle name="Normal 2 2 3 2 3 2 2 3 5" xfId="21698"/>
    <cellStyle name="Normal 2 2 3 2 3 2 2 4" xfId="13288"/>
    <cellStyle name="Normal 2 2 3 2 3 2 2 4 2" xfId="43610"/>
    <cellStyle name="Normal 2 2 3 2 3 2 2 4 3" xfId="28386"/>
    <cellStyle name="Normal 2 2 3 2 3 2 2 5" xfId="8267"/>
    <cellStyle name="Normal 2 2 3 2 3 2 2 5 2" xfId="38593"/>
    <cellStyle name="Normal 2 2 3 2 3 2 2 5 3" xfId="23369"/>
    <cellStyle name="Normal 2 2 3 2 3 2 2 6" xfId="33581"/>
    <cellStyle name="Normal 2 2 3 2 3 2 2 7" xfId="18356"/>
    <cellStyle name="Normal 2 2 3 2 3 2 3" xfId="4049"/>
    <cellStyle name="Normal 2 2 3 2 3 2 3 2" xfId="14123"/>
    <cellStyle name="Normal 2 2 3 2 3 2 3 2 2" xfId="44445"/>
    <cellStyle name="Normal 2 2 3 2 3 2 3 2 3" xfId="29221"/>
    <cellStyle name="Normal 2 2 3 2 3 2 3 3" xfId="9103"/>
    <cellStyle name="Normal 2 2 3 2 3 2 3 3 2" xfId="39428"/>
    <cellStyle name="Normal 2 2 3 2 3 2 3 3 3" xfId="24204"/>
    <cellStyle name="Normal 2 2 3 2 3 2 3 4" xfId="34415"/>
    <cellStyle name="Normal 2 2 3 2 3 2 3 5" xfId="19191"/>
    <cellStyle name="Normal 2 2 3 2 3 2 4" xfId="5742"/>
    <cellStyle name="Normal 2 2 3 2 3 2 4 2" xfId="15794"/>
    <cellStyle name="Normal 2 2 3 2 3 2 4 2 2" xfId="46116"/>
    <cellStyle name="Normal 2 2 3 2 3 2 4 2 3" xfId="30892"/>
    <cellStyle name="Normal 2 2 3 2 3 2 4 3" xfId="10774"/>
    <cellStyle name="Normal 2 2 3 2 3 2 4 3 2" xfId="41099"/>
    <cellStyle name="Normal 2 2 3 2 3 2 4 3 3" xfId="25875"/>
    <cellStyle name="Normal 2 2 3 2 3 2 4 4" xfId="36086"/>
    <cellStyle name="Normal 2 2 3 2 3 2 4 5" xfId="20862"/>
    <cellStyle name="Normal 2 2 3 2 3 2 5" xfId="12452"/>
    <cellStyle name="Normal 2 2 3 2 3 2 5 2" xfId="42774"/>
    <cellStyle name="Normal 2 2 3 2 3 2 5 3" xfId="27550"/>
    <cellStyle name="Normal 2 2 3 2 3 2 6" xfId="7431"/>
    <cellStyle name="Normal 2 2 3 2 3 2 6 2" xfId="37757"/>
    <cellStyle name="Normal 2 2 3 2 3 2 6 3" xfId="22533"/>
    <cellStyle name="Normal 2 2 3 2 3 2 7" xfId="32745"/>
    <cellStyle name="Normal 2 2 3 2 3 2 8" xfId="17520"/>
    <cellStyle name="Normal 2 2 3 2 3 3" xfId="2778"/>
    <cellStyle name="Normal 2 2 3 2 3 3 2" xfId="4468"/>
    <cellStyle name="Normal 2 2 3 2 3 3 2 2" xfId="14541"/>
    <cellStyle name="Normal 2 2 3 2 3 3 2 2 2" xfId="44863"/>
    <cellStyle name="Normal 2 2 3 2 3 3 2 2 3" xfId="29639"/>
    <cellStyle name="Normal 2 2 3 2 3 3 2 3" xfId="9521"/>
    <cellStyle name="Normal 2 2 3 2 3 3 2 3 2" xfId="39846"/>
    <cellStyle name="Normal 2 2 3 2 3 3 2 3 3" xfId="24622"/>
    <cellStyle name="Normal 2 2 3 2 3 3 2 4" xfId="34833"/>
    <cellStyle name="Normal 2 2 3 2 3 3 2 5" xfId="19609"/>
    <cellStyle name="Normal 2 2 3 2 3 3 3" xfId="6160"/>
    <cellStyle name="Normal 2 2 3 2 3 3 3 2" xfId="16212"/>
    <cellStyle name="Normal 2 2 3 2 3 3 3 2 2" xfId="46534"/>
    <cellStyle name="Normal 2 2 3 2 3 3 3 2 3" xfId="31310"/>
    <cellStyle name="Normal 2 2 3 2 3 3 3 3" xfId="11192"/>
    <cellStyle name="Normal 2 2 3 2 3 3 3 3 2" xfId="41517"/>
    <cellStyle name="Normal 2 2 3 2 3 3 3 3 3" xfId="26293"/>
    <cellStyle name="Normal 2 2 3 2 3 3 3 4" xfId="36504"/>
    <cellStyle name="Normal 2 2 3 2 3 3 3 5" xfId="21280"/>
    <cellStyle name="Normal 2 2 3 2 3 3 4" xfId="12870"/>
    <cellStyle name="Normal 2 2 3 2 3 3 4 2" xfId="43192"/>
    <cellStyle name="Normal 2 2 3 2 3 3 4 3" xfId="27968"/>
    <cellStyle name="Normal 2 2 3 2 3 3 5" xfId="7849"/>
    <cellStyle name="Normal 2 2 3 2 3 3 5 2" xfId="38175"/>
    <cellStyle name="Normal 2 2 3 2 3 3 5 3" xfId="22951"/>
    <cellStyle name="Normal 2 2 3 2 3 3 6" xfId="33163"/>
    <cellStyle name="Normal 2 2 3 2 3 3 7" xfId="17938"/>
    <cellStyle name="Normal 2 2 3 2 3 4" xfId="3631"/>
    <cellStyle name="Normal 2 2 3 2 3 4 2" xfId="13705"/>
    <cellStyle name="Normal 2 2 3 2 3 4 2 2" xfId="44027"/>
    <cellStyle name="Normal 2 2 3 2 3 4 2 3" xfId="28803"/>
    <cellStyle name="Normal 2 2 3 2 3 4 3" xfId="8685"/>
    <cellStyle name="Normal 2 2 3 2 3 4 3 2" xfId="39010"/>
    <cellStyle name="Normal 2 2 3 2 3 4 3 3" xfId="23786"/>
    <cellStyle name="Normal 2 2 3 2 3 4 4" xfId="33997"/>
    <cellStyle name="Normal 2 2 3 2 3 4 5" xfId="18773"/>
    <cellStyle name="Normal 2 2 3 2 3 5" xfId="5324"/>
    <cellStyle name="Normal 2 2 3 2 3 5 2" xfId="15376"/>
    <cellStyle name="Normal 2 2 3 2 3 5 2 2" xfId="45698"/>
    <cellStyle name="Normal 2 2 3 2 3 5 2 3" xfId="30474"/>
    <cellStyle name="Normal 2 2 3 2 3 5 3" xfId="10356"/>
    <cellStyle name="Normal 2 2 3 2 3 5 3 2" xfId="40681"/>
    <cellStyle name="Normal 2 2 3 2 3 5 3 3" xfId="25457"/>
    <cellStyle name="Normal 2 2 3 2 3 5 4" xfId="35668"/>
    <cellStyle name="Normal 2 2 3 2 3 5 5" xfId="20444"/>
    <cellStyle name="Normal 2 2 3 2 3 6" xfId="12034"/>
    <cellStyle name="Normal 2 2 3 2 3 6 2" xfId="42356"/>
    <cellStyle name="Normal 2 2 3 2 3 6 3" xfId="27132"/>
    <cellStyle name="Normal 2 2 3 2 3 7" xfId="7013"/>
    <cellStyle name="Normal 2 2 3 2 3 7 2" xfId="37339"/>
    <cellStyle name="Normal 2 2 3 2 3 7 3" xfId="22115"/>
    <cellStyle name="Normal 2 2 3 2 3 8" xfId="32327"/>
    <cellStyle name="Normal 2 2 3 2 3 9" xfId="17102"/>
    <cellStyle name="Normal 2 2 3 2 4" xfId="2149"/>
    <cellStyle name="Normal 2 2 3 2 4 2" xfId="2988"/>
    <cellStyle name="Normal 2 2 3 2 4 2 2" xfId="4678"/>
    <cellStyle name="Normal 2 2 3 2 4 2 2 2" xfId="14751"/>
    <cellStyle name="Normal 2 2 3 2 4 2 2 2 2" xfId="45073"/>
    <cellStyle name="Normal 2 2 3 2 4 2 2 2 3" xfId="29849"/>
    <cellStyle name="Normal 2 2 3 2 4 2 2 3" xfId="9731"/>
    <cellStyle name="Normal 2 2 3 2 4 2 2 3 2" xfId="40056"/>
    <cellStyle name="Normal 2 2 3 2 4 2 2 3 3" xfId="24832"/>
    <cellStyle name="Normal 2 2 3 2 4 2 2 4" xfId="35043"/>
    <cellStyle name="Normal 2 2 3 2 4 2 2 5" xfId="19819"/>
    <cellStyle name="Normal 2 2 3 2 4 2 3" xfId="6370"/>
    <cellStyle name="Normal 2 2 3 2 4 2 3 2" xfId="16422"/>
    <cellStyle name="Normal 2 2 3 2 4 2 3 2 2" xfId="46744"/>
    <cellStyle name="Normal 2 2 3 2 4 2 3 2 3" xfId="31520"/>
    <cellStyle name="Normal 2 2 3 2 4 2 3 3" xfId="11402"/>
    <cellStyle name="Normal 2 2 3 2 4 2 3 3 2" xfId="41727"/>
    <cellStyle name="Normal 2 2 3 2 4 2 3 3 3" xfId="26503"/>
    <cellStyle name="Normal 2 2 3 2 4 2 3 4" xfId="36714"/>
    <cellStyle name="Normal 2 2 3 2 4 2 3 5" xfId="21490"/>
    <cellStyle name="Normal 2 2 3 2 4 2 4" xfId="13080"/>
    <cellStyle name="Normal 2 2 3 2 4 2 4 2" xfId="43402"/>
    <cellStyle name="Normal 2 2 3 2 4 2 4 3" xfId="28178"/>
    <cellStyle name="Normal 2 2 3 2 4 2 5" xfId="8059"/>
    <cellStyle name="Normal 2 2 3 2 4 2 5 2" xfId="38385"/>
    <cellStyle name="Normal 2 2 3 2 4 2 5 3" xfId="23161"/>
    <cellStyle name="Normal 2 2 3 2 4 2 6" xfId="33373"/>
    <cellStyle name="Normal 2 2 3 2 4 2 7" xfId="18148"/>
    <cellStyle name="Normal 2 2 3 2 4 3" xfId="3841"/>
    <cellStyle name="Normal 2 2 3 2 4 3 2" xfId="13915"/>
    <cellStyle name="Normal 2 2 3 2 4 3 2 2" xfId="44237"/>
    <cellStyle name="Normal 2 2 3 2 4 3 2 3" xfId="29013"/>
    <cellStyle name="Normal 2 2 3 2 4 3 3" xfId="8895"/>
    <cellStyle name="Normal 2 2 3 2 4 3 3 2" xfId="39220"/>
    <cellStyle name="Normal 2 2 3 2 4 3 3 3" xfId="23996"/>
    <cellStyle name="Normal 2 2 3 2 4 3 4" xfId="34207"/>
    <cellStyle name="Normal 2 2 3 2 4 3 5" xfId="18983"/>
    <cellStyle name="Normal 2 2 3 2 4 4" xfId="5534"/>
    <cellStyle name="Normal 2 2 3 2 4 4 2" xfId="15586"/>
    <cellStyle name="Normal 2 2 3 2 4 4 2 2" xfId="45908"/>
    <cellStyle name="Normal 2 2 3 2 4 4 2 3" xfId="30684"/>
    <cellStyle name="Normal 2 2 3 2 4 4 3" xfId="10566"/>
    <cellStyle name="Normal 2 2 3 2 4 4 3 2" xfId="40891"/>
    <cellStyle name="Normal 2 2 3 2 4 4 3 3" xfId="25667"/>
    <cellStyle name="Normal 2 2 3 2 4 4 4" xfId="35878"/>
    <cellStyle name="Normal 2 2 3 2 4 4 5" xfId="20654"/>
    <cellStyle name="Normal 2 2 3 2 4 5" xfId="12244"/>
    <cellStyle name="Normal 2 2 3 2 4 5 2" xfId="42566"/>
    <cellStyle name="Normal 2 2 3 2 4 5 3" xfId="27342"/>
    <cellStyle name="Normal 2 2 3 2 4 6" xfId="7223"/>
    <cellStyle name="Normal 2 2 3 2 4 6 2" xfId="37549"/>
    <cellStyle name="Normal 2 2 3 2 4 6 3" xfId="22325"/>
    <cellStyle name="Normal 2 2 3 2 4 7" xfId="32537"/>
    <cellStyle name="Normal 2 2 3 2 4 8" xfId="17312"/>
    <cellStyle name="Normal 2 2 3 2 5" xfId="2570"/>
    <cellStyle name="Normal 2 2 3 2 5 2" xfId="4260"/>
    <cellStyle name="Normal 2 2 3 2 5 2 2" xfId="14333"/>
    <cellStyle name="Normal 2 2 3 2 5 2 2 2" xfId="44655"/>
    <cellStyle name="Normal 2 2 3 2 5 2 2 3" xfId="29431"/>
    <cellStyle name="Normal 2 2 3 2 5 2 3" xfId="9313"/>
    <cellStyle name="Normal 2 2 3 2 5 2 3 2" xfId="39638"/>
    <cellStyle name="Normal 2 2 3 2 5 2 3 3" xfId="24414"/>
    <cellStyle name="Normal 2 2 3 2 5 2 4" xfId="34625"/>
    <cellStyle name="Normal 2 2 3 2 5 2 5" xfId="19401"/>
    <cellStyle name="Normal 2 2 3 2 5 3" xfId="5952"/>
    <cellStyle name="Normal 2 2 3 2 5 3 2" xfId="16004"/>
    <cellStyle name="Normal 2 2 3 2 5 3 2 2" xfId="46326"/>
    <cellStyle name="Normal 2 2 3 2 5 3 2 3" xfId="31102"/>
    <cellStyle name="Normal 2 2 3 2 5 3 3" xfId="10984"/>
    <cellStyle name="Normal 2 2 3 2 5 3 3 2" xfId="41309"/>
    <cellStyle name="Normal 2 2 3 2 5 3 3 3" xfId="26085"/>
    <cellStyle name="Normal 2 2 3 2 5 3 4" xfId="36296"/>
    <cellStyle name="Normal 2 2 3 2 5 3 5" xfId="21072"/>
    <cellStyle name="Normal 2 2 3 2 5 4" xfId="12662"/>
    <cellStyle name="Normal 2 2 3 2 5 4 2" xfId="42984"/>
    <cellStyle name="Normal 2 2 3 2 5 4 3" xfId="27760"/>
    <cellStyle name="Normal 2 2 3 2 5 5" xfId="7641"/>
    <cellStyle name="Normal 2 2 3 2 5 5 2" xfId="37967"/>
    <cellStyle name="Normal 2 2 3 2 5 5 3" xfId="22743"/>
    <cellStyle name="Normal 2 2 3 2 5 6" xfId="32955"/>
    <cellStyle name="Normal 2 2 3 2 5 7" xfId="17730"/>
    <cellStyle name="Normal 2 2 3 2 6" xfId="3423"/>
    <cellStyle name="Normal 2 2 3 2 6 2" xfId="13497"/>
    <cellStyle name="Normal 2 2 3 2 6 2 2" xfId="43819"/>
    <cellStyle name="Normal 2 2 3 2 6 2 3" xfId="28595"/>
    <cellStyle name="Normal 2 2 3 2 6 3" xfId="8477"/>
    <cellStyle name="Normal 2 2 3 2 6 3 2" xfId="38802"/>
    <cellStyle name="Normal 2 2 3 2 6 3 3" xfId="23578"/>
    <cellStyle name="Normal 2 2 3 2 6 4" xfId="33789"/>
    <cellStyle name="Normal 2 2 3 2 6 5" xfId="18565"/>
    <cellStyle name="Normal 2 2 3 2 7" xfId="5116"/>
    <cellStyle name="Normal 2 2 3 2 7 2" xfId="15168"/>
    <cellStyle name="Normal 2 2 3 2 7 2 2" xfId="45490"/>
    <cellStyle name="Normal 2 2 3 2 7 2 3" xfId="30266"/>
    <cellStyle name="Normal 2 2 3 2 7 3" xfId="10148"/>
    <cellStyle name="Normal 2 2 3 2 7 3 2" xfId="40473"/>
    <cellStyle name="Normal 2 2 3 2 7 3 3" xfId="25249"/>
    <cellStyle name="Normal 2 2 3 2 7 4" xfId="35460"/>
    <cellStyle name="Normal 2 2 3 2 7 5" xfId="20236"/>
    <cellStyle name="Normal 2 2 3 2 8" xfId="11826"/>
    <cellStyle name="Normal 2 2 3 2 8 2" xfId="42148"/>
    <cellStyle name="Normal 2 2 3 2 8 3" xfId="26924"/>
    <cellStyle name="Normal 2 2 3 2 9" xfId="6805"/>
    <cellStyle name="Normal 2 2 3 2 9 2" xfId="37131"/>
    <cellStyle name="Normal 2 2 3 2 9 3" xfId="21907"/>
    <cellStyle name="Normal 2 2 3 3" xfId="1769"/>
    <cellStyle name="Normal 2 2 3 3 10" xfId="16946"/>
    <cellStyle name="Normal 2 2 3 3 2" xfId="1988"/>
    <cellStyle name="Normal 2 2 3 3 2 2" xfId="2409"/>
    <cellStyle name="Normal 2 2 3 3 2 2 2" xfId="3248"/>
    <cellStyle name="Normal 2 2 3 3 2 2 2 2" xfId="4938"/>
    <cellStyle name="Normal 2 2 3 3 2 2 2 2 2" xfId="15011"/>
    <cellStyle name="Normal 2 2 3 3 2 2 2 2 2 2" xfId="45333"/>
    <cellStyle name="Normal 2 2 3 3 2 2 2 2 2 3" xfId="30109"/>
    <cellStyle name="Normal 2 2 3 3 2 2 2 2 3" xfId="9991"/>
    <cellStyle name="Normal 2 2 3 3 2 2 2 2 3 2" xfId="40316"/>
    <cellStyle name="Normal 2 2 3 3 2 2 2 2 3 3" xfId="25092"/>
    <cellStyle name="Normal 2 2 3 3 2 2 2 2 4" xfId="35303"/>
    <cellStyle name="Normal 2 2 3 3 2 2 2 2 5" xfId="20079"/>
    <cellStyle name="Normal 2 2 3 3 2 2 2 3" xfId="6630"/>
    <cellStyle name="Normal 2 2 3 3 2 2 2 3 2" xfId="16682"/>
    <cellStyle name="Normal 2 2 3 3 2 2 2 3 2 2" xfId="47004"/>
    <cellStyle name="Normal 2 2 3 3 2 2 2 3 2 3" xfId="31780"/>
    <cellStyle name="Normal 2 2 3 3 2 2 2 3 3" xfId="11662"/>
    <cellStyle name="Normal 2 2 3 3 2 2 2 3 3 2" xfId="41987"/>
    <cellStyle name="Normal 2 2 3 3 2 2 2 3 3 3" xfId="26763"/>
    <cellStyle name="Normal 2 2 3 3 2 2 2 3 4" xfId="36974"/>
    <cellStyle name="Normal 2 2 3 3 2 2 2 3 5" xfId="21750"/>
    <cellStyle name="Normal 2 2 3 3 2 2 2 4" xfId="13340"/>
    <cellStyle name="Normal 2 2 3 3 2 2 2 4 2" xfId="43662"/>
    <cellStyle name="Normal 2 2 3 3 2 2 2 4 3" xfId="28438"/>
    <cellStyle name="Normal 2 2 3 3 2 2 2 5" xfId="8319"/>
    <cellStyle name="Normal 2 2 3 3 2 2 2 5 2" xfId="38645"/>
    <cellStyle name="Normal 2 2 3 3 2 2 2 5 3" xfId="23421"/>
    <cellStyle name="Normal 2 2 3 3 2 2 2 6" xfId="33633"/>
    <cellStyle name="Normal 2 2 3 3 2 2 2 7" xfId="18408"/>
    <cellStyle name="Normal 2 2 3 3 2 2 3" xfId="4101"/>
    <cellStyle name="Normal 2 2 3 3 2 2 3 2" xfId="14175"/>
    <cellStyle name="Normal 2 2 3 3 2 2 3 2 2" xfId="44497"/>
    <cellStyle name="Normal 2 2 3 3 2 2 3 2 3" xfId="29273"/>
    <cellStyle name="Normal 2 2 3 3 2 2 3 3" xfId="9155"/>
    <cellStyle name="Normal 2 2 3 3 2 2 3 3 2" xfId="39480"/>
    <cellStyle name="Normal 2 2 3 3 2 2 3 3 3" xfId="24256"/>
    <cellStyle name="Normal 2 2 3 3 2 2 3 4" xfId="34467"/>
    <cellStyle name="Normal 2 2 3 3 2 2 3 5" xfId="19243"/>
    <cellStyle name="Normal 2 2 3 3 2 2 4" xfId="5794"/>
    <cellStyle name="Normal 2 2 3 3 2 2 4 2" xfId="15846"/>
    <cellStyle name="Normal 2 2 3 3 2 2 4 2 2" xfId="46168"/>
    <cellStyle name="Normal 2 2 3 3 2 2 4 2 3" xfId="30944"/>
    <cellStyle name="Normal 2 2 3 3 2 2 4 3" xfId="10826"/>
    <cellStyle name="Normal 2 2 3 3 2 2 4 3 2" xfId="41151"/>
    <cellStyle name="Normal 2 2 3 3 2 2 4 3 3" xfId="25927"/>
    <cellStyle name="Normal 2 2 3 3 2 2 4 4" xfId="36138"/>
    <cellStyle name="Normal 2 2 3 3 2 2 4 5" xfId="20914"/>
    <cellStyle name="Normal 2 2 3 3 2 2 5" xfId="12504"/>
    <cellStyle name="Normal 2 2 3 3 2 2 5 2" xfId="42826"/>
    <cellStyle name="Normal 2 2 3 3 2 2 5 3" xfId="27602"/>
    <cellStyle name="Normal 2 2 3 3 2 2 6" xfId="7483"/>
    <cellStyle name="Normal 2 2 3 3 2 2 6 2" xfId="37809"/>
    <cellStyle name="Normal 2 2 3 3 2 2 6 3" xfId="22585"/>
    <cellStyle name="Normal 2 2 3 3 2 2 7" xfId="32797"/>
    <cellStyle name="Normal 2 2 3 3 2 2 8" xfId="17572"/>
    <cellStyle name="Normal 2 2 3 3 2 3" xfId="2830"/>
    <cellStyle name="Normal 2 2 3 3 2 3 2" xfId="4520"/>
    <cellStyle name="Normal 2 2 3 3 2 3 2 2" xfId="14593"/>
    <cellStyle name="Normal 2 2 3 3 2 3 2 2 2" xfId="44915"/>
    <cellStyle name="Normal 2 2 3 3 2 3 2 2 3" xfId="29691"/>
    <cellStyle name="Normal 2 2 3 3 2 3 2 3" xfId="9573"/>
    <cellStyle name="Normal 2 2 3 3 2 3 2 3 2" xfId="39898"/>
    <cellStyle name="Normal 2 2 3 3 2 3 2 3 3" xfId="24674"/>
    <cellStyle name="Normal 2 2 3 3 2 3 2 4" xfId="34885"/>
    <cellStyle name="Normal 2 2 3 3 2 3 2 5" xfId="19661"/>
    <cellStyle name="Normal 2 2 3 3 2 3 3" xfId="6212"/>
    <cellStyle name="Normal 2 2 3 3 2 3 3 2" xfId="16264"/>
    <cellStyle name="Normal 2 2 3 3 2 3 3 2 2" xfId="46586"/>
    <cellStyle name="Normal 2 2 3 3 2 3 3 2 3" xfId="31362"/>
    <cellStyle name="Normal 2 2 3 3 2 3 3 3" xfId="11244"/>
    <cellStyle name="Normal 2 2 3 3 2 3 3 3 2" xfId="41569"/>
    <cellStyle name="Normal 2 2 3 3 2 3 3 3 3" xfId="26345"/>
    <cellStyle name="Normal 2 2 3 3 2 3 3 4" xfId="36556"/>
    <cellStyle name="Normal 2 2 3 3 2 3 3 5" xfId="21332"/>
    <cellStyle name="Normal 2 2 3 3 2 3 4" xfId="12922"/>
    <cellStyle name="Normal 2 2 3 3 2 3 4 2" xfId="43244"/>
    <cellStyle name="Normal 2 2 3 3 2 3 4 3" xfId="28020"/>
    <cellStyle name="Normal 2 2 3 3 2 3 5" xfId="7901"/>
    <cellStyle name="Normal 2 2 3 3 2 3 5 2" xfId="38227"/>
    <cellStyle name="Normal 2 2 3 3 2 3 5 3" xfId="23003"/>
    <cellStyle name="Normal 2 2 3 3 2 3 6" xfId="33215"/>
    <cellStyle name="Normal 2 2 3 3 2 3 7" xfId="17990"/>
    <cellStyle name="Normal 2 2 3 3 2 4" xfId="3683"/>
    <cellStyle name="Normal 2 2 3 3 2 4 2" xfId="13757"/>
    <cellStyle name="Normal 2 2 3 3 2 4 2 2" xfId="44079"/>
    <cellStyle name="Normal 2 2 3 3 2 4 2 3" xfId="28855"/>
    <cellStyle name="Normal 2 2 3 3 2 4 3" xfId="8737"/>
    <cellStyle name="Normal 2 2 3 3 2 4 3 2" xfId="39062"/>
    <cellStyle name="Normal 2 2 3 3 2 4 3 3" xfId="23838"/>
    <cellStyle name="Normal 2 2 3 3 2 4 4" xfId="34049"/>
    <cellStyle name="Normal 2 2 3 3 2 4 5" xfId="18825"/>
    <cellStyle name="Normal 2 2 3 3 2 5" xfId="5376"/>
    <cellStyle name="Normal 2 2 3 3 2 5 2" xfId="15428"/>
    <cellStyle name="Normal 2 2 3 3 2 5 2 2" xfId="45750"/>
    <cellStyle name="Normal 2 2 3 3 2 5 2 3" xfId="30526"/>
    <cellStyle name="Normal 2 2 3 3 2 5 3" xfId="10408"/>
    <cellStyle name="Normal 2 2 3 3 2 5 3 2" xfId="40733"/>
    <cellStyle name="Normal 2 2 3 3 2 5 3 3" xfId="25509"/>
    <cellStyle name="Normal 2 2 3 3 2 5 4" xfId="35720"/>
    <cellStyle name="Normal 2 2 3 3 2 5 5" xfId="20496"/>
    <cellStyle name="Normal 2 2 3 3 2 6" xfId="12086"/>
    <cellStyle name="Normal 2 2 3 3 2 6 2" xfId="42408"/>
    <cellStyle name="Normal 2 2 3 3 2 6 3" xfId="27184"/>
    <cellStyle name="Normal 2 2 3 3 2 7" xfId="7065"/>
    <cellStyle name="Normal 2 2 3 3 2 7 2" xfId="37391"/>
    <cellStyle name="Normal 2 2 3 3 2 7 3" xfId="22167"/>
    <cellStyle name="Normal 2 2 3 3 2 8" xfId="32379"/>
    <cellStyle name="Normal 2 2 3 3 2 9" xfId="17154"/>
    <cellStyle name="Normal 2 2 3 3 3" xfId="2201"/>
    <cellStyle name="Normal 2 2 3 3 3 2" xfId="3040"/>
    <cellStyle name="Normal 2 2 3 3 3 2 2" xfId="4730"/>
    <cellStyle name="Normal 2 2 3 3 3 2 2 2" xfId="14803"/>
    <cellStyle name="Normal 2 2 3 3 3 2 2 2 2" xfId="45125"/>
    <cellStyle name="Normal 2 2 3 3 3 2 2 2 3" xfId="29901"/>
    <cellStyle name="Normal 2 2 3 3 3 2 2 3" xfId="9783"/>
    <cellStyle name="Normal 2 2 3 3 3 2 2 3 2" xfId="40108"/>
    <cellStyle name="Normal 2 2 3 3 3 2 2 3 3" xfId="24884"/>
    <cellStyle name="Normal 2 2 3 3 3 2 2 4" xfId="35095"/>
    <cellStyle name="Normal 2 2 3 3 3 2 2 5" xfId="19871"/>
    <cellStyle name="Normal 2 2 3 3 3 2 3" xfId="6422"/>
    <cellStyle name="Normal 2 2 3 3 3 2 3 2" xfId="16474"/>
    <cellStyle name="Normal 2 2 3 3 3 2 3 2 2" xfId="46796"/>
    <cellStyle name="Normal 2 2 3 3 3 2 3 2 3" xfId="31572"/>
    <cellStyle name="Normal 2 2 3 3 3 2 3 3" xfId="11454"/>
    <cellStyle name="Normal 2 2 3 3 3 2 3 3 2" xfId="41779"/>
    <cellStyle name="Normal 2 2 3 3 3 2 3 3 3" xfId="26555"/>
    <cellStyle name="Normal 2 2 3 3 3 2 3 4" xfId="36766"/>
    <cellStyle name="Normal 2 2 3 3 3 2 3 5" xfId="21542"/>
    <cellStyle name="Normal 2 2 3 3 3 2 4" xfId="13132"/>
    <cellStyle name="Normal 2 2 3 3 3 2 4 2" xfId="43454"/>
    <cellStyle name="Normal 2 2 3 3 3 2 4 3" xfId="28230"/>
    <cellStyle name="Normal 2 2 3 3 3 2 5" xfId="8111"/>
    <cellStyle name="Normal 2 2 3 3 3 2 5 2" xfId="38437"/>
    <cellStyle name="Normal 2 2 3 3 3 2 5 3" xfId="23213"/>
    <cellStyle name="Normal 2 2 3 3 3 2 6" xfId="33425"/>
    <cellStyle name="Normal 2 2 3 3 3 2 7" xfId="18200"/>
    <cellStyle name="Normal 2 2 3 3 3 3" xfId="3893"/>
    <cellStyle name="Normal 2 2 3 3 3 3 2" xfId="13967"/>
    <cellStyle name="Normal 2 2 3 3 3 3 2 2" xfId="44289"/>
    <cellStyle name="Normal 2 2 3 3 3 3 2 3" xfId="29065"/>
    <cellStyle name="Normal 2 2 3 3 3 3 3" xfId="8947"/>
    <cellStyle name="Normal 2 2 3 3 3 3 3 2" xfId="39272"/>
    <cellStyle name="Normal 2 2 3 3 3 3 3 3" xfId="24048"/>
    <cellStyle name="Normal 2 2 3 3 3 3 4" xfId="34259"/>
    <cellStyle name="Normal 2 2 3 3 3 3 5" xfId="19035"/>
    <cellStyle name="Normal 2 2 3 3 3 4" xfId="5586"/>
    <cellStyle name="Normal 2 2 3 3 3 4 2" xfId="15638"/>
    <cellStyle name="Normal 2 2 3 3 3 4 2 2" xfId="45960"/>
    <cellStyle name="Normal 2 2 3 3 3 4 2 3" xfId="30736"/>
    <cellStyle name="Normal 2 2 3 3 3 4 3" xfId="10618"/>
    <cellStyle name="Normal 2 2 3 3 3 4 3 2" xfId="40943"/>
    <cellStyle name="Normal 2 2 3 3 3 4 3 3" xfId="25719"/>
    <cellStyle name="Normal 2 2 3 3 3 4 4" xfId="35930"/>
    <cellStyle name="Normal 2 2 3 3 3 4 5" xfId="20706"/>
    <cellStyle name="Normal 2 2 3 3 3 5" xfId="12296"/>
    <cellStyle name="Normal 2 2 3 3 3 5 2" xfId="42618"/>
    <cellStyle name="Normal 2 2 3 3 3 5 3" xfId="27394"/>
    <cellStyle name="Normal 2 2 3 3 3 6" xfId="7275"/>
    <cellStyle name="Normal 2 2 3 3 3 6 2" xfId="37601"/>
    <cellStyle name="Normal 2 2 3 3 3 6 3" xfId="22377"/>
    <cellStyle name="Normal 2 2 3 3 3 7" xfId="32589"/>
    <cellStyle name="Normal 2 2 3 3 3 8" xfId="17364"/>
    <cellStyle name="Normal 2 2 3 3 4" xfId="2622"/>
    <cellStyle name="Normal 2 2 3 3 4 2" xfId="4312"/>
    <cellStyle name="Normal 2 2 3 3 4 2 2" xfId="14385"/>
    <cellStyle name="Normal 2 2 3 3 4 2 2 2" xfId="44707"/>
    <cellStyle name="Normal 2 2 3 3 4 2 2 3" xfId="29483"/>
    <cellStyle name="Normal 2 2 3 3 4 2 3" xfId="9365"/>
    <cellStyle name="Normal 2 2 3 3 4 2 3 2" xfId="39690"/>
    <cellStyle name="Normal 2 2 3 3 4 2 3 3" xfId="24466"/>
    <cellStyle name="Normal 2 2 3 3 4 2 4" xfId="34677"/>
    <cellStyle name="Normal 2 2 3 3 4 2 5" xfId="19453"/>
    <cellStyle name="Normal 2 2 3 3 4 3" xfId="6004"/>
    <cellStyle name="Normal 2 2 3 3 4 3 2" xfId="16056"/>
    <cellStyle name="Normal 2 2 3 3 4 3 2 2" xfId="46378"/>
    <cellStyle name="Normal 2 2 3 3 4 3 2 3" xfId="31154"/>
    <cellStyle name="Normal 2 2 3 3 4 3 3" xfId="11036"/>
    <cellStyle name="Normal 2 2 3 3 4 3 3 2" xfId="41361"/>
    <cellStyle name="Normal 2 2 3 3 4 3 3 3" xfId="26137"/>
    <cellStyle name="Normal 2 2 3 3 4 3 4" xfId="36348"/>
    <cellStyle name="Normal 2 2 3 3 4 3 5" xfId="21124"/>
    <cellStyle name="Normal 2 2 3 3 4 4" xfId="12714"/>
    <cellStyle name="Normal 2 2 3 3 4 4 2" xfId="43036"/>
    <cellStyle name="Normal 2 2 3 3 4 4 3" xfId="27812"/>
    <cellStyle name="Normal 2 2 3 3 4 5" xfId="7693"/>
    <cellStyle name="Normal 2 2 3 3 4 5 2" xfId="38019"/>
    <cellStyle name="Normal 2 2 3 3 4 5 3" xfId="22795"/>
    <cellStyle name="Normal 2 2 3 3 4 6" xfId="33007"/>
    <cellStyle name="Normal 2 2 3 3 4 7" xfId="17782"/>
    <cellStyle name="Normal 2 2 3 3 5" xfId="3475"/>
    <cellStyle name="Normal 2 2 3 3 5 2" xfId="13549"/>
    <cellStyle name="Normal 2 2 3 3 5 2 2" xfId="43871"/>
    <cellStyle name="Normal 2 2 3 3 5 2 3" xfId="28647"/>
    <cellStyle name="Normal 2 2 3 3 5 3" xfId="8529"/>
    <cellStyle name="Normal 2 2 3 3 5 3 2" xfId="38854"/>
    <cellStyle name="Normal 2 2 3 3 5 3 3" xfId="23630"/>
    <cellStyle name="Normal 2 2 3 3 5 4" xfId="33841"/>
    <cellStyle name="Normal 2 2 3 3 5 5" xfId="18617"/>
    <cellStyle name="Normal 2 2 3 3 6" xfId="5168"/>
    <cellStyle name="Normal 2 2 3 3 6 2" xfId="15220"/>
    <cellStyle name="Normal 2 2 3 3 6 2 2" xfId="45542"/>
    <cellStyle name="Normal 2 2 3 3 6 2 3" xfId="30318"/>
    <cellStyle name="Normal 2 2 3 3 6 3" xfId="10200"/>
    <cellStyle name="Normal 2 2 3 3 6 3 2" xfId="40525"/>
    <cellStyle name="Normal 2 2 3 3 6 3 3" xfId="25301"/>
    <cellStyle name="Normal 2 2 3 3 6 4" xfId="35512"/>
    <cellStyle name="Normal 2 2 3 3 6 5" xfId="20288"/>
    <cellStyle name="Normal 2 2 3 3 7" xfId="11878"/>
    <cellStyle name="Normal 2 2 3 3 7 2" xfId="42200"/>
    <cellStyle name="Normal 2 2 3 3 7 3" xfId="26976"/>
    <cellStyle name="Normal 2 2 3 3 8" xfId="6857"/>
    <cellStyle name="Normal 2 2 3 3 8 2" xfId="37183"/>
    <cellStyle name="Normal 2 2 3 3 8 3" xfId="21959"/>
    <cellStyle name="Normal 2 2 3 3 9" xfId="32172"/>
    <cellStyle name="Normal 2 2 3 4" xfId="1882"/>
    <cellStyle name="Normal 2 2 3 4 2" xfId="2305"/>
    <cellStyle name="Normal 2 2 3 4 2 2" xfId="3144"/>
    <cellStyle name="Normal 2 2 3 4 2 2 2" xfId="4834"/>
    <cellStyle name="Normal 2 2 3 4 2 2 2 2" xfId="14907"/>
    <cellStyle name="Normal 2 2 3 4 2 2 2 2 2" xfId="45229"/>
    <cellStyle name="Normal 2 2 3 4 2 2 2 2 3" xfId="30005"/>
    <cellStyle name="Normal 2 2 3 4 2 2 2 3" xfId="9887"/>
    <cellStyle name="Normal 2 2 3 4 2 2 2 3 2" xfId="40212"/>
    <cellStyle name="Normal 2 2 3 4 2 2 2 3 3" xfId="24988"/>
    <cellStyle name="Normal 2 2 3 4 2 2 2 4" xfId="35199"/>
    <cellStyle name="Normal 2 2 3 4 2 2 2 5" xfId="19975"/>
    <cellStyle name="Normal 2 2 3 4 2 2 3" xfId="6526"/>
    <cellStyle name="Normal 2 2 3 4 2 2 3 2" xfId="16578"/>
    <cellStyle name="Normal 2 2 3 4 2 2 3 2 2" xfId="46900"/>
    <cellStyle name="Normal 2 2 3 4 2 2 3 2 3" xfId="31676"/>
    <cellStyle name="Normal 2 2 3 4 2 2 3 3" xfId="11558"/>
    <cellStyle name="Normal 2 2 3 4 2 2 3 3 2" xfId="41883"/>
    <cellStyle name="Normal 2 2 3 4 2 2 3 3 3" xfId="26659"/>
    <cellStyle name="Normal 2 2 3 4 2 2 3 4" xfId="36870"/>
    <cellStyle name="Normal 2 2 3 4 2 2 3 5" xfId="21646"/>
    <cellStyle name="Normal 2 2 3 4 2 2 4" xfId="13236"/>
    <cellStyle name="Normal 2 2 3 4 2 2 4 2" xfId="43558"/>
    <cellStyle name="Normal 2 2 3 4 2 2 4 3" xfId="28334"/>
    <cellStyle name="Normal 2 2 3 4 2 2 5" xfId="8215"/>
    <cellStyle name="Normal 2 2 3 4 2 2 5 2" xfId="38541"/>
    <cellStyle name="Normal 2 2 3 4 2 2 5 3" xfId="23317"/>
    <cellStyle name="Normal 2 2 3 4 2 2 6" xfId="33529"/>
    <cellStyle name="Normal 2 2 3 4 2 2 7" xfId="18304"/>
    <cellStyle name="Normal 2 2 3 4 2 3" xfId="3997"/>
    <cellStyle name="Normal 2 2 3 4 2 3 2" xfId="14071"/>
    <cellStyle name="Normal 2 2 3 4 2 3 2 2" xfId="44393"/>
    <cellStyle name="Normal 2 2 3 4 2 3 2 3" xfId="29169"/>
    <cellStyle name="Normal 2 2 3 4 2 3 3" xfId="9051"/>
    <cellStyle name="Normal 2 2 3 4 2 3 3 2" xfId="39376"/>
    <cellStyle name="Normal 2 2 3 4 2 3 3 3" xfId="24152"/>
    <cellStyle name="Normal 2 2 3 4 2 3 4" xfId="34363"/>
    <cellStyle name="Normal 2 2 3 4 2 3 5" xfId="19139"/>
    <cellStyle name="Normal 2 2 3 4 2 4" xfId="5690"/>
    <cellStyle name="Normal 2 2 3 4 2 4 2" xfId="15742"/>
    <cellStyle name="Normal 2 2 3 4 2 4 2 2" xfId="46064"/>
    <cellStyle name="Normal 2 2 3 4 2 4 2 3" xfId="30840"/>
    <cellStyle name="Normal 2 2 3 4 2 4 3" xfId="10722"/>
    <cellStyle name="Normal 2 2 3 4 2 4 3 2" xfId="41047"/>
    <cellStyle name="Normal 2 2 3 4 2 4 3 3" xfId="25823"/>
    <cellStyle name="Normal 2 2 3 4 2 4 4" xfId="36034"/>
    <cellStyle name="Normal 2 2 3 4 2 4 5" xfId="20810"/>
    <cellStyle name="Normal 2 2 3 4 2 5" xfId="12400"/>
    <cellStyle name="Normal 2 2 3 4 2 5 2" xfId="42722"/>
    <cellStyle name="Normal 2 2 3 4 2 5 3" xfId="27498"/>
    <cellStyle name="Normal 2 2 3 4 2 6" xfId="7379"/>
    <cellStyle name="Normal 2 2 3 4 2 6 2" xfId="37705"/>
    <cellStyle name="Normal 2 2 3 4 2 6 3" xfId="22481"/>
    <cellStyle name="Normal 2 2 3 4 2 7" xfId="32693"/>
    <cellStyle name="Normal 2 2 3 4 2 8" xfId="17468"/>
    <cellStyle name="Normal 2 2 3 4 3" xfId="2726"/>
    <cellStyle name="Normal 2 2 3 4 3 2" xfId="4416"/>
    <cellStyle name="Normal 2 2 3 4 3 2 2" xfId="14489"/>
    <cellStyle name="Normal 2 2 3 4 3 2 2 2" xfId="44811"/>
    <cellStyle name="Normal 2 2 3 4 3 2 2 3" xfId="29587"/>
    <cellStyle name="Normal 2 2 3 4 3 2 3" xfId="9469"/>
    <cellStyle name="Normal 2 2 3 4 3 2 3 2" xfId="39794"/>
    <cellStyle name="Normal 2 2 3 4 3 2 3 3" xfId="24570"/>
    <cellStyle name="Normal 2 2 3 4 3 2 4" xfId="34781"/>
    <cellStyle name="Normal 2 2 3 4 3 2 5" xfId="19557"/>
    <cellStyle name="Normal 2 2 3 4 3 3" xfId="6108"/>
    <cellStyle name="Normal 2 2 3 4 3 3 2" xfId="16160"/>
    <cellStyle name="Normal 2 2 3 4 3 3 2 2" xfId="46482"/>
    <cellStyle name="Normal 2 2 3 4 3 3 2 3" xfId="31258"/>
    <cellStyle name="Normal 2 2 3 4 3 3 3" xfId="11140"/>
    <cellStyle name="Normal 2 2 3 4 3 3 3 2" xfId="41465"/>
    <cellStyle name="Normal 2 2 3 4 3 3 3 3" xfId="26241"/>
    <cellStyle name="Normal 2 2 3 4 3 3 4" xfId="36452"/>
    <cellStyle name="Normal 2 2 3 4 3 3 5" xfId="21228"/>
    <cellStyle name="Normal 2 2 3 4 3 4" xfId="12818"/>
    <cellStyle name="Normal 2 2 3 4 3 4 2" xfId="43140"/>
    <cellStyle name="Normal 2 2 3 4 3 4 3" xfId="27916"/>
    <cellStyle name="Normal 2 2 3 4 3 5" xfId="7797"/>
    <cellStyle name="Normal 2 2 3 4 3 5 2" xfId="38123"/>
    <cellStyle name="Normal 2 2 3 4 3 5 3" xfId="22899"/>
    <cellStyle name="Normal 2 2 3 4 3 6" xfId="33111"/>
    <cellStyle name="Normal 2 2 3 4 3 7" xfId="17886"/>
    <cellStyle name="Normal 2 2 3 4 4" xfId="3579"/>
    <cellStyle name="Normal 2 2 3 4 4 2" xfId="13653"/>
    <cellStyle name="Normal 2 2 3 4 4 2 2" xfId="43975"/>
    <cellStyle name="Normal 2 2 3 4 4 2 3" xfId="28751"/>
    <cellStyle name="Normal 2 2 3 4 4 3" xfId="8633"/>
    <cellStyle name="Normal 2 2 3 4 4 3 2" xfId="38958"/>
    <cellStyle name="Normal 2 2 3 4 4 3 3" xfId="23734"/>
    <cellStyle name="Normal 2 2 3 4 4 4" xfId="33945"/>
    <cellStyle name="Normal 2 2 3 4 4 5" xfId="18721"/>
    <cellStyle name="Normal 2 2 3 4 5" xfId="5272"/>
    <cellStyle name="Normal 2 2 3 4 5 2" xfId="15324"/>
    <cellStyle name="Normal 2 2 3 4 5 2 2" xfId="45646"/>
    <cellStyle name="Normal 2 2 3 4 5 2 3" xfId="30422"/>
    <cellStyle name="Normal 2 2 3 4 5 3" xfId="10304"/>
    <cellStyle name="Normal 2 2 3 4 5 3 2" xfId="40629"/>
    <cellStyle name="Normal 2 2 3 4 5 3 3" xfId="25405"/>
    <cellStyle name="Normal 2 2 3 4 5 4" xfId="35616"/>
    <cellStyle name="Normal 2 2 3 4 5 5" xfId="20392"/>
    <cellStyle name="Normal 2 2 3 4 6" xfId="11982"/>
    <cellStyle name="Normal 2 2 3 4 6 2" xfId="42304"/>
    <cellStyle name="Normal 2 2 3 4 6 3" xfId="27080"/>
    <cellStyle name="Normal 2 2 3 4 7" xfId="6961"/>
    <cellStyle name="Normal 2 2 3 4 7 2" xfId="37287"/>
    <cellStyle name="Normal 2 2 3 4 7 3" xfId="22063"/>
    <cellStyle name="Normal 2 2 3 4 8" xfId="32275"/>
    <cellStyle name="Normal 2 2 3 4 9" xfId="17050"/>
    <cellStyle name="Normal 2 2 3 5" xfId="2095"/>
    <cellStyle name="Normal 2 2 3 5 2" xfId="2936"/>
    <cellStyle name="Normal 2 2 3 5 2 2" xfId="4626"/>
    <cellStyle name="Normal 2 2 3 5 2 2 2" xfId="14699"/>
    <cellStyle name="Normal 2 2 3 5 2 2 2 2" xfId="45021"/>
    <cellStyle name="Normal 2 2 3 5 2 2 2 3" xfId="29797"/>
    <cellStyle name="Normal 2 2 3 5 2 2 3" xfId="9679"/>
    <cellStyle name="Normal 2 2 3 5 2 2 3 2" xfId="40004"/>
    <cellStyle name="Normal 2 2 3 5 2 2 3 3" xfId="24780"/>
    <cellStyle name="Normal 2 2 3 5 2 2 4" xfId="34991"/>
    <cellStyle name="Normal 2 2 3 5 2 2 5" xfId="19767"/>
    <cellStyle name="Normal 2 2 3 5 2 3" xfId="6318"/>
    <cellStyle name="Normal 2 2 3 5 2 3 2" xfId="16370"/>
    <cellStyle name="Normal 2 2 3 5 2 3 2 2" xfId="46692"/>
    <cellStyle name="Normal 2 2 3 5 2 3 2 3" xfId="31468"/>
    <cellStyle name="Normal 2 2 3 5 2 3 3" xfId="11350"/>
    <cellStyle name="Normal 2 2 3 5 2 3 3 2" xfId="41675"/>
    <cellStyle name="Normal 2 2 3 5 2 3 3 3" xfId="26451"/>
    <cellStyle name="Normal 2 2 3 5 2 3 4" xfId="36662"/>
    <cellStyle name="Normal 2 2 3 5 2 3 5" xfId="21438"/>
    <cellStyle name="Normal 2 2 3 5 2 4" xfId="13028"/>
    <cellStyle name="Normal 2 2 3 5 2 4 2" xfId="43350"/>
    <cellStyle name="Normal 2 2 3 5 2 4 3" xfId="28126"/>
    <cellStyle name="Normal 2 2 3 5 2 5" xfId="8007"/>
    <cellStyle name="Normal 2 2 3 5 2 5 2" xfId="38333"/>
    <cellStyle name="Normal 2 2 3 5 2 5 3" xfId="23109"/>
    <cellStyle name="Normal 2 2 3 5 2 6" xfId="33321"/>
    <cellStyle name="Normal 2 2 3 5 2 7" xfId="18096"/>
    <cellStyle name="Normal 2 2 3 5 3" xfId="3789"/>
    <cellStyle name="Normal 2 2 3 5 3 2" xfId="13863"/>
    <cellStyle name="Normal 2 2 3 5 3 2 2" xfId="44185"/>
    <cellStyle name="Normal 2 2 3 5 3 2 3" xfId="28961"/>
    <cellStyle name="Normal 2 2 3 5 3 3" xfId="8843"/>
    <cellStyle name="Normal 2 2 3 5 3 3 2" xfId="39168"/>
    <cellStyle name="Normal 2 2 3 5 3 3 3" xfId="23944"/>
    <cellStyle name="Normal 2 2 3 5 3 4" xfId="34155"/>
    <cellStyle name="Normal 2 2 3 5 3 5" xfId="18931"/>
    <cellStyle name="Normal 2 2 3 5 4" xfId="5482"/>
    <cellStyle name="Normal 2 2 3 5 4 2" xfId="15534"/>
    <cellStyle name="Normal 2 2 3 5 4 2 2" xfId="45856"/>
    <cellStyle name="Normal 2 2 3 5 4 2 3" xfId="30632"/>
    <cellStyle name="Normal 2 2 3 5 4 3" xfId="10514"/>
    <cellStyle name="Normal 2 2 3 5 4 3 2" xfId="40839"/>
    <cellStyle name="Normal 2 2 3 5 4 3 3" xfId="25615"/>
    <cellStyle name="Normal 2 2 3 5 4 4" xfId="35826"/>
    <cellStyle name="Normal 2 2 3 5 4 5" xfId="20602"/>
    <cellStyle name="Normal 2 2 3 5 5" xfId="12192"/>
    <cellStyle name="Normal 2 2 3 5 5 2" xfId="42514"/>
    <cellStyle name="Normal 2 2 3 5 5 3" xfId="27290"/>
    <cellStyle name="Normal 2 2 3 5 6" xfId="7171"/>
    <cellStyle name="Normal 2 2 3 5 6 2" xfId="37497"/>
    <cellStyle name="Normal 2 2 3 5 6 3" xfId="22273"/>
    <cellStyle name="Normal 2 2 3 5 7" xfId="32485"/>
    <cellStyle name="Normal 2 2 3 5 8" xfId="17260"/>
    <cellStyle name="Normal 2 2 3 6" xfId="2516"/>
    <cellStyle name="Normal 2 2 3 6 2" xfId="4208"/>
    <cellStyle name="Normal 2 2 3 6 2 2" xfId="14281"/>
    <cellStyle name="Normal 2 2 3 6 2 2 2" xfId="44603"/>
    <cellStyle name="Normal 2 2 3 6 2 2 3" xfId="29379"/>
    <cellStyle name="Normal 2 2 3 6 2 3" xfId="9261"/>
    <cellStyle name="Normal 2 2 3 6 2 3 2" xfId="39586"/>
    <cellStyle name="Normal 2 2 3 6 2 3 3" xfId="24362"/>
    <cellStyle name="Normal 2 2 3 6 2 4" xfId="34573"/>
    <cellStyle name="Normal 2 2 3 6 2 5" xfId="19349"/>
    <cellStyle name="Normal 2 2 3 6 3" xfId="5900"/>
    <cellStyle name="Normal 2 2 3 6 3 2" xfId="15952"/>
    <cellStyle name="Normal 2 2 3 6 3 2 2" xfId="46274"/>
    <cellStyle name="Normal 2 2 3 6 3 2 3" xfId="31050"/>
    <cellStyle name="Normal 2 2 3 6 3 3" xfId="10932"/>
    <cellStyle name="Normal 2 2 3 6 3 3 2" xfId="41257"/>
    <cellStyle name="Normal 2 2 3 6 3 3 3" xfId="26033"/>
    <cellStyle name="Normal 2 2 3 6 3 4" xfId="36244"/>
    <cellStyle name="Normal 2 2 3 6 3 5" xfId="21020"/>
    <cellStyle name="Normal 2 2 3 6 4" xfId="12610"/>
    <cellStyle name="Normal 2 2 3 6 4 2" xfId="42932"/>
    <cellStyle name="Normal 2 2 3 6 4 3" xfId="27708"/>
    <cellStyle name="Normal 2 2 3 6 5" xfId="7589"/>
    <cellStyle name="Normal 2 2 3 6 5 2" xfId="37915"/>
    <cellStyle name="Normal 2 2 3 6 5 3" xfId="22691"/>
    <cellStyle name="Normal 2 2 3 6 6" xfId="32903"/>
    <cellStyle name="Normal 2 2 3 6 7" xfId="17678"/>
    <cellStyle name="Normal 2 2 3 7" xfId="3367"/>
    <cellStyle name="Normal 2 2 3 7 2" xfId="13445"/>
    <cellStyle name="Normal 2 2 3 7 2 2" xfId="43767"/>
    <cellStyle name="Normal 2 2 3 7 2 3" xfId="28543"/>
    <cellStyle name="Normal 2 2 3 7 3" xfId="8425"/>
    <cellStyle name="Normal 2 2 3 7 3 2" xfId="38750"/>
    <cellStyle name="Normal 2 2 3 7 3 3" xfId="23526"/>
    <cellStyle name="Normal 2 2 3 7 4" xfId="33737"/>
    <cellStyle name="Normal 2 2 3 7 5" xfId="18513"/>
    <cellStyle name="Normal 2 2 3 8" xfId="5061"/>
    <cellStyle name="Normal 2 2 3 8 2" xfId="15116"/>
    <cellStyle name="Normal 2 2 3 8 2 2" xfId="45438"/>
    <cellStyle name="Normal 2 2 3 8 2 3" xfId="30214"/>
    <cellStyle name="Normal 2 2 3 8 3" xfId="10096"/>
    <cellStyle name="Normal 2 2 3 8 3 2" xfId="40421"/>
    <cellStyle name="Normal 2 2 3 8 3 3" xfId="25197"/>
    <cellStyle name="Normal 2 2 3 8 4" xfId="35408"/>
    <cellStyle name="Normal 2 2 3 8 5" xfId="20184"/>
    <cellStyle name="Normal 2 2 3 9" xfId="11772"/>
    <cellStyle name="Normal 2 2 3 9 2" xfId="42096"/>
    <cellStyle name="Normal 2 2 3 9 3" xfId="26872"/>
    <cellStyle name="Normal 2 2 4" xfId="1107"/>
    <cellStyle name="Normal 2 2 5" xfId="31972"/>
    <cellStyle name="Normal 2 2 6" xfId="934"/>
    <cellStyle name="Normal 2 3" xfId="124"/>
    <cellStyle name="Normal 2 3 10" xfId="409"/>
    <cellStyle name="Normal 2 3 11" xfId="47280"/>
    <cellStyle name="Normal 2 3 2" xfId="616"/>
    <cellStyle name="Normal 2 3 2 10" xfId="6753"/>
    <cellStyle name="Normal 2 3 2 10 2" xfId="37081"/>
    <cellStyle name="Normal 2 3 2 10 3" xfId="21857"/>
    <cellStyle name="Normal 2 3 2 11" xfId="32072"/>
    <cellStyle name="Normal 2 3 2 12" xfId="16842"/>
    <cellStyle name="Normal 2 3 2 13" xfId="1423"/>
    <cellStyle name="Normal 2 3 2 14" xfId="47281"/>
    <cellStyle name="Normal 2 3 2 2" xfId="1717"/>
    <cellStyle name="Normal 2 3 2 2 10" xfId="32124"/>
    <cellStyle name="Normal 2 3 2 2 11" xfId="16896"/>
    <cellStyle name="Normal 2 3 2 2 2" xfId="1825"/>
    <cellStyle name="Normal 2 3 2 2 2 10" xfId="17000"/>
    <cellStyle name="Normal 2 3 2 2 2 2" xfId="2042"/>
    <cellStyle name="Normal 2 3 2 2 2 2 2" xfId="2463"/>
    <cellStyle name="Normal 2 3 2 2 2 2 2 2" xfId="3302"/>
    <cellStyle name="Normal 2 3 2 2 2 2 2 2 2" xfId="4992"/>
    <cellStyle name="Normal 2 3 2 2 2 2 2 2 2 2" xfId="15065"/>
    <cellStyle name="Normal 2 3 2 2 2 2 2 2 2 2 2" xfId="45387"/>
    <cellStyle name="Normal 2 3 2 2 2 2 2 2 2 2 3" xfId="30163"/>
    <cellStyle name="Normal 2 3 2 2 2 2 2 2 2 3" xfId="10045"/>
    <cellStyle name="Normal 2 3 2 2 2 2 2 2 2 3 2" xfId="40370"/>
    <cellStyle name="Normal 2 3 2 2 2 2 2 2 2 3 3" xfId="25146"/>
    <cellStyle name="Normal 2 3 2 2 2 2 2 2 2 4" xfId="35357"/>
    <cellStyle name="Normal 2 3 2 2 2 2 2 2 2 5" xfId="20133"/>
    <cellStyle name="Normal 2 3 2 2 2 2 2 2 3" xfId="6684"/>
    <cellStyle name="Normal 2 3 2 2 2 2 2 2 3 2" xfId="16736"/>
    <cellStyle name="Normal 2 3 2 2 2 2 2 2 3 2 2" xfId="47058"/>
    <cellStyle name="Normal 2 3 2 2 2 2 2 2 3 2 3" xfId="31834"/>
    <cellStyle name="Normal 2 3 2 2 2 2 2 2 3 3" xfId="11716"/>
    <cellStyle name="Normal 2 3 2 2 2 2 2 2 3 3 2" xfId="42041"/>
    <cellStyle name="Normal 2 3 2 2 2 2 2 2 3 3 3" xfId="26817"/>
    <cellStyle name="Normal 2 3 2 2 2 2 2 2 3 4" xfId="37028"/>
    <cellStyle name="Normal 2 3 2 2 2 2 2 2 3 5" xfId="21804"/>
    <cellStyle name="Normal 2 3 2 2 2 2 2 2 4" xfId="13394"/>
    <cellStyle name="Normal 2 3 2 2 2 2 2 2 4 2" xfId="43716"/>
    <cellStyle name="Normal 2 3 2 2 2 2 2 2 4 3" xfId="28492"/>
    <cellStyle name="Normal 2 3 2 2 2 2 2 2 5" xfId="8373"/>
    <cellStyle name="Normal 2 3 2 2 2 2 2 2 5 2" xfId="38699"/>
    <cellStyle name="Normal 2 3 2 2 2 2 2 2 5 3" xfId="23475"/>
    <cellStyle name="Normal 2 3 2 2 2 2 2 2 6" xfId="33687"/>
    <cellStyle name="Normal 2 3 2 2 2 2 2 2 7" xfId="18462"/>
    <cellStyle name="Normal 2 3 2 2 2 2 2 3" xfId="4155"/>
    <cellStyle name="Normal 2 3 2 2 2 2 2 3 2" xfId="14229"/>
    <cellStyle name="Normal 2 3 2 2 2 2 2 3 2 2" xfId="44551"/>
    <cellStyle name="Normal 2 3 2 2 2 2 2 3 2 3" xfId="29327"/>
    <cellStyle name="Normal 2 3 2 2 2 2 2 3 3" xfId="9209"/>
    <cellStyle name="Normal 2 3 2 2 2 2 2 3 3 2" xfId="39534"/>
    <cellStyle name="Normal 2 3 2 2 2 2 2 3 3 3" xfId="24310"/>
    <cellStyle name="Normal 2 3 2 2 2 2 2 3 4" xfId="34521"/>
    <cellStyle name="Normal 2 3 2 2 2 2 2 3 5" xfId="19297"/>
    <cellStyle name="Normal 2 3 2 2 2 2 2 4" xfId="5848"/>
    <cellStyle name="Normal 2 3 2 2 2 2 2 4 2" xfId="15900"/>
    <cellStyle name="Normal 2 3 2 2 2 2 2 4 2 2" xfId="46222"/>
    <cellStyle name="Normal 2 3 2 2 2 2 2 4 2 3" xfId="30998"/>
    <cellStyle name="Normal 2 3 2 2 2 2 2 4 3" xfId="10880"/>
    <cellStyle name="Normal 2 3 2 2 2 2 2 4 3 2" xfId="41205"/>
    <cellStyle name="Normal 2 3 2 2 2 2 2 4 3 3" xfId="25981"/>
    <cellStyle name="Normal 2 3 2 2 2 2 2 4 4" xfId="36192"/>
    <cellStyle name="Normal 2 3 2 2 2 2 2 4 5" xfId="20968"/>
    <cellStyle name="Normal 2 3 2 2 2 2 2 5" xfId="12558"/>
    <cellStyle name="Normal 2 3 2 2 2 2 2 5 2" xfId="42880"/>
    <cellStyle name="Normal 2 3 2 2 2 2 2 5 3" xfId="27656"/>
    <cellStyle name="Normal 2 3 2 2 2 2 2 6" xfId="7537"/>
    <cellStyle name="Normal 2 3 2 2 2 2 2 6 2" xfId="37863"/>
    <cellStyle name="Normal 2 3 2 2 2 2 2 6 3" xfId="22639"/>
    <cellStyle name="Normal 2 3 2 2 2 2 2 7" xfId="32851"/>
    <cellStyle name="Normal 2 3 2 2 2 2 2 8" xfId="17626"/>
    <cellStyle name="Normal 2 3 2 2 2 2 3" xfId="2884"/>
    <cellStyle name="Normal 2 3 2 2 2 2 3 2" xfId="4574"/>
    <cellStyle name="Normal 2 3 2 2 2 2 3 2 2" xfId="14647"/>
    <cellStyle name="Normal 2 3 2 2 2 2 3 2 2 2" xfId="44969"/>
    <cellStyle name="Normal 2 3 2 2 2 2 3 2 2 3" xfId="29745"/>
    <cellStyle name="Normal 2 3 2 2 2 2 3 2 3" xfId="9627"/>
    <cellStyle name="Normal 2 3 2 2 2 2 3 2 3 2" xfId="39952"/>
    <cellStyle name="Normal 2 3 2 2 2 2 3 2 3 3" xfId="24728"/>
    <cellStyle name="Normal 2 3 2 2 2 2 3 2 4" xfId="34939"/>
    <cellStyle name="Normal 2 3 2 2 2 2 3 2 5" xfId="19715"/>
    <cellStyle name="Normal 2 3 2 2 2 2 3 3" xfId="6266"/>
    <cellStyle name="Normal 2 3 2 2 2 2 3 3 2" xfId="16318"/>
    <cellStyle name="Normal 2 3 2 2 2 2 3 3 2 2" xfId="46640"/>
    <cellStyle name="Normal 2 3 2 2 2 2 3 3 2 3" xfId="31416"/>
    <cellStyle name="Normal 2 3 2 2 2 2 3 3 3" xfId="11298"/>
    <cellStyle name="Normal 2 3 2 2 2 2 3 3 3 2" xfId="41623"/>
    <cellStyle name="Normal 2 3 2 2 2 2 3 3 3 3" xfId="26399"/>
    <cellStyle name="Normal 2 3 2 2 2 2 3 3 4" xfId="36610"/>
    <cellStyle name="Normal 2 3 2 2 2 2 3 3 5" xfId="21386"/>
    <cellStyle name="Normal 2 3 2 2 2 2 3 4" xfId="12976"/>
    <cellStyle name="Normal 2 3 2 2 2 2 3 4 2" xfId="43298"/>
    <cellStyle name="Normal 2 3 2 2 2 2 3 4 3" xfId="28074"/>
    <cellStyle name="Normal 2 3 2 2 2 2 3 5" xfId="7955"/>
    <cellStyle name="Normal 2 3 2 2 2 2 3 5 2" xfId="38281"/>
    <cellStyle name="Normal 2 3 2 2 2 2 3 5 3" xfId="23057"/>
    <cellStyle name="Normal 2 3 2 2 2 2 3 6" xfId="33269"/>
    <cellStyle name="Normal 2 3 2 2 2 2 3 7" xfId="18044"/>
    <cellStyle name="Normal 2 3 2 2 2 2 4" xfId="3737"/>
    <cellStyle name="Normal 2 3 2 2 2 2 4 2" xfId="13811"/>
    <cellStyle name="Normal 2 3 2 2 2 2 4 2 2" xfId="44133"/>
    <cellStyle name="Normal 2 3 2 2 2 2 4 2 3" xfId="28909"/>
    <cellStyle name="Normal 2 3 2 2 2 2 4 3" xfId="8791"/>
    <cellStyle name="Normal 2 3 2 2 2 2 4 3 2" xfId="39116"/>
    <cellStyle name="Normal 2 3 2 2 2 2 4 3 3" xfId="23892"/>
    <cellStyle name="Normal 2 3 2 2 2 2 4 4" xfId="34103"/>
    <cellStyle name="Normal 2 3 2 2 2 2 4 5" xfId="18879"/>
    <cellStyle name="Normal 2 3 2 2 2 2 5" xfId="5430"/>
    <cellStyle name="Normal 2 3 2 2 2 2 5 2" xfId="15482"/>
    <cellStyle name="Normal 2 3 2 2 2 2 5 2 2" xfId="45804"/>
    <cellStyle name="Normal 2 3 2 2 2 2 5 2 3" xfId="30580"/>
    <cellStyle name="Normal 2 3 2 2 2 2 5 3" xfId="10462"/>
    <cellStyle name="Normal 2 3 2 2 2 2 5 3 2" xfId="40787"/>
    <cellStyle name="Normal 2 3 2 2 2 2 5 3 3" xfId="25563"/>
    <cellStyle name="Normal 2 3 2 2 2 2 5 4" xfId="35774"/>
    <cellStyle name="Normal 2 3 2 2 2 2 5 5" xfId="20550"/>
    <cellStyle name="Normal 2 3 2 2 2 2 6" xfId="12140"/>
    <cellStyle name="Normal 2 3 2 2 2 2 6 2" xfId="42462"/>
    <cellStyle name="Normal 2 3 2 2 2 2 6 3" xfId="27238"/>
    <cellStyle name="Normal 2 3 2 2 2 2 7" xfId="7119"/>
    <cellStyle name="Normal 2 3 2 2 2 2 7 2" xfId="37445"/>
    <cellStyle name="Normal 2 3 2 2 2 2 7 3" xfId="22221"/>
    <cellStyle name="Normal 2 3 2 2 2 2 8" xfId="32433"/>
    <cellStyle name="Normal 2 3 2 2 2 2 9" xfId="17208"/>
    <cellStyle name="Normal 2 3 2 2 2 3" xfId="2255"/>
    <cellStyle name="Normal 2 3 2 2 2 3 2" xfId="3094"/>
    <cellStyle name="Normal 2 3 2 2 2 3 2 2" xfId="4784"/>
    <cellStyle name="Normal 2 3 2 2 2 3 2 2 2" xfId="14857"/>
    <cellStyle name="Normal 2 3 2 2 2 3 2 2 2 2" xfId="45179"/>
    <cellStyle name="Normal 2 3 2 2 2 3 2 2 2 3" xfId="29955"/>
    <cellStyle name="Normal 2 3 2 2 2 3 2 2 3" xfId="9837"/>
    <cellStyle name="Normal 2 3 2 2 2 3 2 2 3 2" xfId="40162"/>
    <cellStyle name="Normal 2 3 2 2 2 3 2 2 3 3" xfId="24938"/>
    <cellStyle name="Normal 2 3 2 2 2 3 2 2 4" xfId="35149"/>
    <cellStyle name="Normal 2 3 2 2 2 3 2 2 5" xfId="19925"/>
    <cellStyle name="Normal 2 3 2 2 2 3 2 3" xfId="6476"/>
    <cellStyle name="Normal 2 3 2 2 2 3 2 3 2" xfId="16528"/>
    <cellStyle name="Normal 2 3 2 2 2 3 2 3 2 2" xfId="46850"/>
    <cellStyle name="Normal 2 3 2 2 2 3 2 3 2 3" xfId="31626"/>
    <cellStyle name="Normal 2 3 2 2 2 3 2 3 3" xfId="11508"/>
    <cellStyle name="Normal 2 3 2 2 2 3 2 3 3 2" xfId="41833"/>
    <cellStyle name="Normal 2 3 2 2 2 3 2 3 3 3" xfId="26609"/>
    <cellStyle name="Normal 2 3 2 2 2 3 2 3 4" xfId="36820"/>
    <cellStyle name="Normal 2 3 2 2 2 3 2 3 5" xfId="21596"/>
    <cellStyle name="Normal 2 3 2 2 2 3 2 4" xfId="13186"/>
    <cellStyle name="Normal 2 3 2 2 2 3 2 4 2" xfId="43508"/>
    <cellStyle name="Normal 2 3 2 2 2 3 2 4 3" xfId="28284"/>
    <cellStyle name="Normal 2 3 2 2 2 3 2 5" xfId="8165"/>
    <cellStyle name="Normal 2 3 2 2 2 3 2 5 2" xfId="38491"/>
    <cellStyle name="Normal 2 3 2 2 2 3 2 5 3" xfId="23267"/>
    <cellStyle name="Normal 2 3 2 2 2 3 2 6" xfId="33479"/>
    <cellStyle name="Normal 2 3 2 2 2 3 2 7" xfId="18254"/>
    <cellStyle name="Normal 2 3 2 2 2 3 3" xfId="3947"/>
    <cellStyle name="Normal 2 3 2 2 2 3 3 2" xfId="14021"/>
    <cellStyle name="Normal 2 3 2 2 2 3 3 2 2" xfId="44343"/>
    <cellStyle name="Normal 2 3 2 2 2 3 3 2 3" xfId="29119"/>
    <cellStyle name="Normal 2 3 2 2 2 3 3 3" xfId="9001"/>
    <cellStyle name="Normal 2 3 2 2 2 3 3 3 2" xfId="39326"/>
    <cellStyle name="Normal 2 3 2 2 2 3 3 3 3" xfId="24102"/>
    <cellStyle name="Normal 2 3 2 2 2 3 3 4" xfId="34313"/>
    <cellStyle name="Normal 2 3 2 2 2 3 3 5" xfId="19089"/>
    <cellStyle name="Normal 2 3 2 2 2 3 4" xfId="5640"/>
    <cellStyle name="Normal 2 3 2 2 2 3 4 2" xfId="15692"/>
    <cellStyle name="Normal 2 3 2 2 2 3 4 2 2" xfId="46014"/>
    <cellStyle name="Normal 2 3 2 2 2 3 4 2 3" xfId="30790"/>
    <cellStyle name="Normal 2 3 2 2 2 3 4 3" xfId="10672"/>
    <cellStyle name="Normal 2 3 2 2 2 3 4 3 2" xfId="40997"/>
    <cellStyle name="Normal 2 3 2 2 2 3 4 3 3" xfId="25773"/>
    <cellStyle name="Normal 2 3 2 2 2 3 4 4" xfId="35984"/>
    <cellStyle name="Normal 2 3 2 2 2 3 4 5" xfId="20760"/>
    <cellStyle name="Normal 2 3 2 2 2 3 5" xfId="12350"/>
    <cellStyle name="Normal 2 3 2 2 2 3 5 2" xfId="42672"/>
    <cellStyle name="Normal 2 3 2 2 2 3 5 3" xfId="27448"/>
    <cellStyle name="Normal 2 3 2 2 2 3 6" xfId="7329"/>
    <cellStyle name="Normal 2 3 2 2 2 3 6 2" xfId="37655"/>
    <cellStyle name="Normal 2 3 2 2 2 3 6 3" xfId="22431"/>
    <cellStyle name="Normal 2 3 2 2 2 3 7" xfId="32643"/>
    <cellStyle name="Normal 2 3 2 2 2 3 8" xfId="17418"/>
    <cellStyle name="Normal 2 3 2 2 2 4" xfId="2676"/>
    <cellStyle name="Normal 2 3 2 2 2 4 2" xfId="4366"/>
    <cellStyle name="Normal 2 3 2 2 2 4 2 2" xfId="14439"/>
    <cellStyle name="Normal 2 3 2 2 2 4 2 2 2" xfId="44761"/>
    <cellStyle name="Normal 2 3 2 2 2 4 2 2 3" xfId="29537"/>
    <cellStyle name="Normal 2 3 2 2 2 4 2 3" xfId="9419"/>
    <cellStyle name="Normal 2 3 2 2 2 4 2 3 2" xfId="39744"/>
    <cellStyle name="Normal 2 3 2 2 2 4 2 3 3" xfId="24520"/>
    <cellStyle name="Normal 2 3 2 2 2 4 2 4" xfId="34731"/>
    <cellStyle name="Normal 2 3 2 2 2 4 2 5" xfId="19507"/>
    <cellStyle name="Normal 2 3 2 2 2 4 3" xfId="6058"/>
    <cellStyle name="Normal 2 3 2 2 2 4 3 2" xfId="16110"/>
    <cellStyle name="Normal 2 3 2 2 2 4 3 2 2" xfId="46432"/>
    <cellStyle name="Normal 2 3 2 2 2 4 3 2 3" xfId="31208"/>
    <cellStyle name="Normal 2 3 2 2 2 4 3 3" xfId="11090"/>
    <cellStyle name="Normal 2 3 2 2 2 4 3 3 2" xfId="41415"/>
    <cellStyle name="Normal 2 3 2 2 2 4 3 3 3" xfId="26191"/>
    <cellStyle name="Normal 2 3 2 2 2 4 3 4" xfId="36402"/>
    <cellStyle name="Normal 2 3 2 2 2 4 3 5" xfId="21178"/>
    <cellStyle name="Normal 2 3 2 2 2 4 4" xfId="12768"/>
    <cellStyle name="Normal 2 3 2 2 2 4 4 2" xfId="43090"/>
    <cellStyle name="Normal 2 3 2 2 2 4 4 3" xfId="27866"/>
    <cellStyle name="Normal 2 3 2 2 2 4 5" xfId="7747"/>
    <cellStyle name="Normal 2 3 2 2 2 4 5 2" xfId="38073"/>
    <cellStyle name="Normal 2 3 2 2 2 4 5 3" xfId="22849"/>
    <cellStyle name="Normal 2 3 2 2 2 4 6" xfId="33061"/>
    <cellStyle name="Normal 2 3 2 2 2 4 7" xfId="17836"/>
    <cellStyle name="Normal 2 3 2 2 2 5" xfId="3529"/>
    <cellStyle name="Normal 2 3 2 2 2 5 2" xfId="13603"/>
    <cellStyle name="Normal 2 3 2 2 2 5 2 2" xfId="43925"/>
    <cellStyle name="Normal 2 3 2 2 2 5 2 3" xfId="28701"/>
    <cellStyle name="Normal 2 3 2 2 2 5 3" xfId="8583"/>
    <cellStyle name="Normal 2 3 2 2 2 5 3 2" xfId="38908"/>
    <cellStyle name="Normal 2 3 2 2 2 5 3 3" xfId="23684"/>
    <cellStyle name="Normal 2 3 2 2 2 5 4" xfId="33895"/>
    <cellStyle name="Normal 2 3 2 2 2 5 5" xfId="18671"/>
    <cellStyle name="Normal 2 3 2 2 2 6" xfId="5222"/>
    <cellStyle name="Normal 2 3 2 2 2 6 2" xfId="15274"/>
    <cellStyle name="Normal 2 3 2 2 2 6 2 2" xfId="45596"/>
    <cellStyle name="Normal 2 3 2 2 2 6 2 3" xfId="30372"/>
    <cellStyle name="Normal 2 3 2 2 2 6 3" xfId="10254"/>
    <cellStyle name="Normal 2 3 2 2 2 6 3 2" xfId="40579"/>
    <cellStyle name="Normal 2 3 2 2 2 6 3 3" xfId="25355"/>
    <cellStyle name="Normal 2 3 2 2 2 6 4" xfId="35566"/>
    <cellStyle name="Normal 2 3 2 2 2 6 5" xfId="20342"/>
    <cellStyle name="Normal 2 3 2 2 2 7" xfId="11932"/>
    <cellStyle name="Normal 2 3 2 2 2 7 2" xfId="42254"/>
    <cellStyle name="Normal 2 3 2 2 2 7 3" xfId="27030"/>
    <cellStyle name="Normal 2 3 2 2 2 8" xfId="6911"/>
    <cellStyle name="Normal 2 3 2 2 2 8 2" xfId="37237"/>
    <cellStyle name="Normal 2 3 2 2 2 8 3" xfId="22013"/>
    <cellStyle name="Normal 2 3 2 2 2 9" xfId="32225"/>
    <cellStyle name="Normal 2 3 2 2 3" xfId="1938"/>
    <cellStyle name="Normal 2 3 2 2 3 2" xfId="2359"/>
    <cellStyle name="Normal 2 3 2 2 3 2 2" xfId="3198"/>
    <cellStyle name="Normal 2 3 2 2 3 2 2 2" xfId="4888"/>
    <cellStyle name="Normal 2 3 2 2 3 2 2 2 2" xfId="14961"/>
    <cellStyle name="Normal 2 3 2 2 3 2 2 2 2 2" xfId="45283"/>
    <cellStyle name="Normal 2 3 2 2 3 2 2 2 2 3" xfId="30059"/>
    <cellStyle name="Normal 2 3 2 2 3 2 2 2 3" xfId="9941"/>
    <cellStyle name="Normal 2 3 2 2 3 2 2 2 3 2" xfId="40266"/>
    <cellStyle name="Normal 2 3 2 2 3 2 2 2 3 3" xfId="25042"/>
    <cellStyle name="Normal 2 3 2 2 3 2 2 2 4" xfId="35253"/>
    <cellStyle name="Normal 2 3 2 2 3 2 2 2 5" xfId="20029"/>
    <cellStyle name="Normal 2 3 2 2 3 2 2 3" xfId="6580"/>
    <cellStyle name="Normal 2 3 2 2 3 2 2 3 2" xfId="16632"/>
    <cellStyle name="Normal 2 3 2 2 3 2 2 3 2 2" xfId="46954"/>
    <cellStyle name="Normal 2 3 2 2 3 2 2 3 2 3" xfId="31730"/>
    <cellStyle name="Normal 2 3 2 2 3 2 2 3 3" xfId="11612"/>
    <cellStyle name="Normal 2 3 2 2 3 2 2 3 3 2" xfId="41937"/>
    <cellStyle name="Normal 2 3 2 2 3 2 2 3 3 3" xfId="26713"/>
    <cellStyle name="Normal 2 3 2 2 3 2 2 3 4" xfId="36924"/>
    <cellStyle name="Normal 2 3 2 2 3 2 2 3 5" xfId="21700"/>
    <cellStyle name="Normal 2 3 2 2 3 2 2 4" xfId="13290"/>
    <cellStyle name="Normal 2 3 2 2 3 2 2 4 2" xfId="43612"/>
    <cellStyle name="Normal 2 3 2 2 3 2 2 4 3" xfId="28388"/>
    <cellStyle name="Normal 2 3 2 2 3 2 2 5" xfId="8269"/>
    <cellStyle name="Normal 2 3 2 2 3 2 2 5 2" xfId="38595"/>
    <cellStyle name="Normal 2 3 2 2 3 2 2 5 3" xfId="23371"/>
    <cellStyle name="Normal 2 3 2 2 3 2 2 6" xfId="33583"/>
    <cellStyle name="Normal 2 3 2 2 3 2 2 7" xfId="18358"/>
    <cellStyle name="Normal 2 3 2 2 3 2 3" xfId="4051"/>
    <cellStyle name="Normal 2 3 2 2 3 2 3 2" xfId="14125"/>
    <cellStyle name="Normal 2 3 2 2 3 2 3 2 2" xfId="44447"/>
    <cellStyle name="Normal 2 3 2 2 3 2 3 2 3" xfId="29223"/>
    <cellStyle name="Normal 2 3 2 2 3 2 3 3" xfId="9105"/>
    <cellStyle name="Normal 2 3 2 2 3 2 3 3 2" xfId="39430"/>
    <cellStyle name="Normal 2 3 2 2 3 2 3 3 3" xfId="24206"/>
    <cellStyle name="Normal 2 3 2 2 3 2 3 4" xfId="34417"/>
    <cellStyle name="Normal 2 3 2 2 3 2 3 5" xfId="19193"/>
    <cellStyle name="Normal 2 3 2 2 3 2 4" xfId="5744"/>
    <cellStyle name="Normal 2 3 2 2 3 2 4 2" xfId="15796"/>
    <cellStyle name="Normal 2 3 2 2 3 2 4 2 2" xfId="46118"/>
    <cellStyle name="Normal 2 3 2 2 3 2 4 2 3" xfId="30894"/>
    <cellStyle name="Normal 2 3 2 2 3 2 4 3" xfId="10776"/>
    <cellStyle name="Normal 2 3 2 2 3 2 4 3 2" xfId="41101"/>
    <cellStyle name="Normal 2 3 2 2 3 2 4 3 3" xfId="25877"/>
    <cellStyle name="Normal 2 3 2 2 3 2 4 4" xfId="36088"/>
    <cellStyle name="Normal 2 3 2 2 3 2 4 5" xfId="20864"/>
    <cellStyle name="Normal 2 3 2 2 3 2 5" xfId="12454"/>
    <cellStyle name="Normal 2 3 2 2 3 2 5 2" xfId="42776"/>
    <cellStyle name="Normal 2 3 2 2 3 2 5 3" xfId="27552"/>
    <cellStyle name="Normal 2 3 2 2 3 2 6" xfId="7433"/>
    <cellStyle name="Normal 2 3 2 2 3 2 6 2" xfId="37759"/>
    <cellStyle name="Normal 2 3 2 2 3 2 6 3" xfId="22535"/>
    <cellStyle name="Normal 2 3 2 2 3 2 7" xfId="32747"/>
    <cellStyle name="Normal 2 3 2 2 3 2 8" xfId="17522"/>
    <cellStyle name="Normal 2 3 2 2 3 3" xfId="2780"/>
    <cellStyle name="Normal 2 3 2 2 3 3 2" xfId="4470"/>
    <cellStyle name="Normal 2 3 2 2 3 3 2 2" xfId="14543"/>
    <cellStyle name="Normal 2 3 2 2 3 3 2 2 2" xfId="44865"/>
    <cellStyle name="Normal 2 3 2 2 3 3 2 2 3" xfId="29641"/>
    <cellStyle name="Normal 2 3 2 2 3 3 2 3" xfId="9523"/>
    <cellStyle name="Normal 2 3 2 2 3 3 2 3 2" xfId="39848"/>
    <cellStyle name="Normal 2 3 2 2 3 3 2 3 3" xfId="24624"/>
    <cellStyle name="Normal 2 3 2 2 3 3 2 4" xfId="34835"/>
    <cellStyle name="Normal 2 3 2 2 3 3 2 5" xfId="19611"/>
    <cellStyle name="Normal 2 3 2 2 3 3 3" xfId="6162"/>
    <cellStyle name="Normal 2 3 2 2 3 3 3 2" xfId="16214"/>
    <cellStyle name="Normal 2 3 2 2 3 3 3 2 2" xfId="46536"/>
    <cellStyle name="Normal 2 3 2 2 3 3 3 2 3" xfId="31312"/>
    <cellStyle name="Normal 2 3 2 2 3 3 3 3" xfId="11194"/>
    <cellStyle name="Normal 2 3 2 2 3 3 3 3 2" xfId="41519"/>
    <cellStyle name="Normal 2 3 2 2 3 3 3 3 3" xfId="26295"/>
    <cellStyle name="Normal 2 3 2 2 3 3 3 4" xfId="36506"/>
    <cellStyle name="Normal 2 3 2 2 3 3 3 5" xfId="21282"/>
    <cellStyle name="Normal 2 3 2 2 3 3 4" xfId="12872"/>
    <cellStyle name="Normal 2 3 2 2 3 3 4 2" xfId="43194"/>
    <cellStyle name="Normal 2 3 2 2 3 3 4 3" xfId="27970"/>
    <cellStyle name="Normal 2 3 2 2 3 3 5" xfId="7851"/>
    <cellStyle name="Normal 2 3 2 2 3 3 5 2" xfId="38177"/>
    <cellStyle name="Normal 2 3 2 2 3 3 5 3" xfId="22953"/>
    <cellStyle name="Normal 2 3 2 2 3 3 6" xfId="33165"/>
    <cellStyle name="Normal 2 3 2 2 3 3 7" xfId="17940"/>
    <cellStyle name="Normal 2 3 2 2 3 4" xfId="3633"/>
    <cellStyle name="Normal 2 3 2 2 3 4 2" xfId="13707"/>
    <cellStyle name="Normal 2 3 2 2 3 4 2 2" xfId="44029"/>
    <cellStyle name="Normal 2 3 2 2 3 4 2 3" xfId="28805"/>
    <cellStyle name="Normal 2 3 2 2 3 4 3" xfId="8687"/>
    <cellStyle name="Normal 2 3 2 2 3 4 3 2" xfId="39012"/>
    <cellStyle name="Normal 2 3 2 2 3 4 3 3" xfId="23788"/>
    <cellStyle name="Normal 2 3 2 2 3 4 4" xfId="33999"/>
    <cellStyle name="Normal 2 3 2 2 3 4 5" xfId="18775"/>
    <cellStyle name="Normal 2 3 2 2 3 5" xfId="5326"/>
    <cellStyle name="Normal 2 3 2 2 3 5 2" xfId="15378"/>
    <cellStyle name="Normal 2 3 2 2 3 5 2 2" xfId="45700"/>
    <cellStyle name="Normal 2 3 2 2 3 5 2 3" xfId="30476"/>
    <cellStyle name="Normal 2 3 2 2 3 5 3" xfId="10358"/>
    <cellStyle name="Normal 2 3 2 2 3 5 3 2" xfId="40683"/>
    <cellStyle name="Normal 2 3 2 2 3 5 3 3" xfId="25459"/>
    <cellStyle name="Normal 2 3 2 2 3 5 4" xfId="35670"/>
    <cellStyle name="Normal 2 3 2 2 3 5 5" xfId="20446"/>
    <cellStyle name="Normal 2 3 2 2 3 6" xfId="12036"/>
    <cellStyle name="Normal 2 3 2 2 3 6 2" xfId="42358"/>
    <cellStyle name="Normal 2 3 2 2 3 6 3" xfId="27134"/>
    <cellStyle name="Normal 2 3 2 2 3 7" xfId="7015"/>
    <cellStyle name="Normal 2 3 2 2 3 7 2" xfId="37341"/>
    <cellStyle name="Normal 2 3 2 2 3 7 3" xfId="22117"/>
    <cellStyle name="Normal 2 3 2 2 3 8" xfId="32329"/>
    <cellStyle name="Normal 2 3 2 2 3 9" xfId="17104"/>
    <cellStyle name="Normal 2 3 2 2 4" xfId="2151"/>
    <cellStyle name="Normal 2 3 2 2 4 2" xfId="2990"/>
    <cellStyle name="Normal 2 3 2 2 4 2 2" xfId="4680"/>
    <cellStyle name="Normal 2 3 2 2 4 2 2 2" xfId="14753"/>
    <cellStyle name="Normal 2 3 2 2 4 2 2 2 2" xfId="45075"/>
    <cellStyle name="Normal 2 3 2 2 4 2 2 2 3" xfId="29851"/>
    <cellStyle name="Normal 2 3 2 2 4 2 2 3" xfId="9733"/>
    <cellStyle name="Normal 2 3 2 2 4 2 2 3 2" xfId="40058"/>
    <cellStyle name="Normal 2 3 2 2 4 2 2 3 3" xfId="24834"/>
    <cellStyle name="Normal 2 3 2 2 4 2 2 4" xfId="35045"/>
    <cellStyle name="Normal 2 3 2 2 4 2 2 5" xfId="19821"/>
    <cellStyle name="Normal 2 3 2 2 4 2 3" xfId="6372"/>
    <cellStyle name="Normal 2 3 2 2 4 2 3 2" xfId="16424"/>
    <cellStyle name="Normal 2 3 2 2 4 2 3 2 2" xfId="46746"/>
    <cellStyle name="Normal 2 3 2 2 4 2 3 2 3" xfId="31522"/>
    <cellStyle name="Normal 2 3 2 2 4 2 3 3" xfId="11404"/>
    <cellStyle name="Normal 2 3 2 2 4 2 3 3 2" xfId="41729"/>
    <cellStyle name="Normal 2 3 2 2 4 2 3 3 3" xfId="26505"/>
    <cellStyle name="Normal 2 3 2 2 4 2 3 4" xfId="36716"/>
    <cellStyle name="Normal 2 3 2 2 4 2 3 5" xfId="21492"/>
    <cellStyle name="Normal 2 3 2 2 4 2 4" xfId="13082"/>
    <cellStyle name="Normal 2 3 2 2 4 2 4 2" xfId="43404"/>
    <cellStyle name="Normal 2 3 2 2 4 2 4 3" xfId="28180"/>
    <cellStyle name="Normal 2 3 2 2 4 2 5" xfId="8061"/>
    <cellStyle name="Normal 2 3 2 2 4 2 5 2" xfId="38387"/>
    <cellStyle name="Normal 2 3 2 2 4 2 5 3" xfId="23163"/>
    <cellStyle name="Normal 2 3 2 2 4 2 6" xfId="33375"/>
    <cellStyle name="Normal 2 3 2 2 4 2 7" xfId="18150"/>
    <cellStyle name="Normal 2 3 2 2 4 3" xfId="3843"/>
    <cellStyle name="Normal 2 3 2 2 4 3 2" xfId="13917"/>
    <cellStyle name="Normal 2 3 2 2 4 3 2 2" xfId="44239"/>
    <cellStyle name="Normal 2 3 2 2 4 3 2 3" xfId="29015"/>
    <cellStyle name="Normal 2 3 2 2 4 3 3" xfId="8897"/>
    <cellStyle name="Normal 2 3 2 2 4 3 3 2" xfId="39222"/>
    <cellStyle name="Normal 2 3 2 2 4 3 3 3" xfId="23998"/>
    <cellStyle name="Normal 2 3 2 2 4 3 4" xfId="34209"/>
    <cellStyle name="Normal 2 3 2 2 4 3 5" xfId="18985"/>
    <cellStyle name="Normal 2 3 2 2 4 4" xfId="5536"/>
    <cellStyle name="Normal 2 3 2 2 4 4 2" xfId="15588"/>
    <cellStyle name="Normal 2 3 2 2 4 4 2 2" xfId="45910"/>
    <cellStyle name="Normal 2 3 2 2 4 4 2 3" xfId="30686"/>
    <cellStyle name="Normal 2 3 2 2 4 4 3" xfId="10568"/>
    <cellStyle name="Normal 2 3 2 2 4 4 3 2" xfId="40893"/>
    <cellStyle name="Normal 2 3 2 2 4 4 3 3" xfId="25669"/>
    <cellStyle name="Normal 2 3 2 2 4 4 4" xfId="35880"/>
    <cellStyle name="Normal 2 3 2 2 4 4 5" xfId="20656"/>
    <cellStyle name="Normal 2 3 2 2 4 5" xfId="12246"/>
    <cellStyle name="Normal 2 3 2 2 4 5 2" xfId="42568"/>
    <cellStyle name="Normal 2 3 2 2 4 5 3" xfId="27344"/>
    <cellStyle name="Normal 2 3 2 2 4 6" xfId="7225"/>
    <cellStyle name="Normal 2 3 2 2 4 6 2" xfId="37551"/>
    <cellStyle name="Normal 2 3 2 2 4 6 3" xfId="22327"/>
    <cellStyle name="Normal 2 3 2 2 4 7" xfId="32539"/>
    <cellStyle name="Normal 2 3 2 2 4 8" xfId="17314"/>
    <cellStyle name="Normal 2 3 2 2 5" xfId="2572"/>
    <cellStyle name="Normal 2 3 2 2 5 2" xfId="4262"/>
    <cellStyle name="Normal 2 3 2 2 5 2 2" xfId="14335"/>
    <cellStyle name="Normal 2 3 2 2 5 2 2 2" xfId="44657"/>
    <cellStyle name="Normal 2 3 2 2 5 2 2 3" xfId="29433"/>
    <cellStyle name="Normal 2 3 2 2 5 2 3" xfId="9315"/>
    <cellStyle name="Normal 2 3 2 2 5 2 3 2" xfId="39640"/>
    <cellStyle name="Normal 2 3 2 2 5 2 3 3" xfId="24416"/>
    <cellStyle name="Normal 2 3 2 2 5 2 4" xfId="34627"/>
    <cellStyle name="Normal 2 3 2 2 5 2 5" xfId="19403"/>
    <cellStyle name="Normal 2 3 2 2 5 3" xfId="5954"/>
    <cellStyle name="Normal 2 3 2 2 5 3 2" xfId="16006"/>
    <cellStyle name="Normal 2 3 2 2 5 3 2 2" xfId="46328"/>
    <cellStyle name="Normal 2 3 2 2 5 3 2 3" xfId="31104"/>
    <cellStyle name="Normal 2 3 2 2 5 3 3" xfId="10986"/>
    <cellStyle name="Normal 2 3 2 2 5 3 3 2" xfId="41311"/>
    <cellStyle name="Normal 2 3 2 2 5 3 3 3" xfId="26087"/>
    <cellStyle name="Normal 2 3 2 2 5 3 4" xfId="36298"/>
    <cellStyle name="Normal 2 3 2 2 5 3 5" xfId="21074"/>
    <cellStyle name="Normal 2 3 2 2 5 4" xfId="12664"/>
    <cellStyle name="Normal 2 3 2 2 5 4 2" xfId="42986"/>
    <cellStyle name="Normal 2 3 2 2 5 4 3" xfId="27762"/>
    <cellStyle name="Normal 2 3 2 2 5 5" xfId="7643"/>
    <cellStyle name="Normal 2 3 2 2 5 5 2" xfId="37969"/>
    <cellStyle name="Normal 2 3 2 2 5 5 3" xfId="22745"/>
    <cellStyle name="Normal 2 3 2 2 5 6" xfId="32957"/>
    <cellStyle name="Normal 2 3 2 2 5 7" xfId="17732"/>
    <cellStyle name="Normal 2 3 2 2 6" xfId="3425"/>
    <cellStyle name="Normal 2 3 2 2 6 2" xfId="13499"/>
    <cellStyle name="Normal 2 3 2 2 6 2 2" xfId="43821"/>
    <cellStyle name="Normal 2 3 2 2 6 2 3" xfId="28597"/>
    <cellStyle name="Normal 2 3 2 2 6 3" xfId="8479"/>
    <cellStyle name="Normal 2 3 2 2 6 3 2" xfId="38804"/>
    <cellStyle name="Normal 2 3 2 2 6 3 3" xfId="23580"/>
    <cellStyle name="Normal 2 3 2 2 6 4" xfId="33791"/>
    <cellStyle name="Normal 2 3 2 2 6 5" xfId="18567"/>
    <cellStyle name="Normal 2 3 2 2 7" xfId="5118"/>
    <cellStyle name="Normal 2 3 2 2 7 2" xfId="15170"/>
    <cellStyle name="Normal 2 3 2 2 7 2 2" xfId="45492"/>
    <cellStyle name="Normal 2 3 2 2 7 2 3" xfId="30268"/>
    <cellStyle name="Normal 2 3 2 2 7 3" xfId="10150"/>
    <cellStyle name="Normal 2 3 2 2 7 3 2" xfId="40475"/>
    <cellStyle name="Normal 2 3 2 2 7 3 3" xfId="25251"/>
    <cellStyle name="Normal 2 3 2 2 7 4" xfId="35462"/>
    <cellStyle name="Normal 2 3 2 2 7 5" xfId="20238"/>
    <cellStyle name="Normal 2 3 2 2 8" xfId="11828"/>
    <cellStyle name="Normal 2 3 2 2 8 2" xfId="42150"/>
    <cellStyle name="Normal 2 3 2 2 8 3" xfId="26926"/>
    <cellStyle name="Normal 2 3 2 2 9" xfId="6807"/>
    <cellStyle name="Normal 2 3 2 2 9 2" xfId="37133"/>
    <cellStyle name="Normal 2 3 2 2 9 3" xfId="21909"/>
    <cellStyle name="Normal 2 3 2 3" xfId="1771"/>
    <cellStyle name="Normal 2 3 2 3 10" xfId="16948"/>
    <cellStyle name="Normal 2 3 2 3 2" xfId="1990"/>
    <cellStyle name="Normal 2 3 2 3 2 2" xfId="2411"/>
    <cellStyle name="Normal 2 3 2 3 2 2 2" xfId="3250"/>
    <cellStyle name="Normal 2 3 2 3 2 2 2 2" xfId="4940"/>
    <cellStyle name="Normal 2 3 2 3 2 2 2 2 2" xfId="15013"/>
    <cellStyle name="Normal 2 3 2 3 2 2 2 2 2 2" xfId="45335"/>
    <cellStyle name="Normal 2 3 2 3 2 2 2 2 2 3" xfId="30111"/>
    <cellStyle name="Normal 2 3 2 3 2 2 2 2 3" xfId="9993"/>
    <cellStyle name="Normal 2 3 2 3 2 2 2 2 3 2" xfId="40318"/>
    <cellStyle name="Normal 2 3 2 3 2 2 2 2 3 3" xfId="25094"/>
    <cellStyle name="Normal 2 3 2 3 2 2 2 2 4" xfId="35305"/>
    <cellStyle name="Normal 2 3 2 3 2 2 2 2 5" xfId="20081"/>
    <cellStyle name="Normal 2 3 2 3 2 2 2 3" xfId="6632"/>
    <cellStyle name="Normal 2 3 2 3 2 2 2 3 2" xfId="16684"/>
    <cellStyle name="Normal 2 3 2 3 2 2 2 3 2 2" xfId="47006"/>
    <cellStyle name="Normal 2 3 2 3 2 2 2 3 2 3" xfId="31782"/>
    <cellStyle name="Normal 2 3 2 3 2 2 2 3 3" xfId="11664"/>
    <cellStyle name="Normal 2 3 2 3 2 2 2 3 3 2" xfId="41989"/>
    <cellStyle name="Normal 2 3 2 3 2 2 2 3 3 3" xfId="26765"/>
    <cellStyle name="Normal 2 3 2 3 2 2 2 3 4" xfId="36976"/>
    <cellStyle name="Normal 2 3 2 3 2 2 2 3 5" xfId="21752"/>
    <cellStyle name="Normal 2 3 2 3 2 2 2 4" xfId="13342"/>
    <cellStyle name="Normal 2 3 2 3 2 2 2 4 2" xfId="43664"/>
    <cellStyle name="Normal 2 3 2 3 2 2 2 4 3" xfId="28440"/>
    <cellStyle name="Normal 2 3 2 3 2 2 2 5" xfId="8321"/>
    <cellStyle name="Normal 2 3 2 3 2 2 2 5 2" xfId="38647"/>
    <cellStyle name="Normal 2 3 2 3 2 2 2 5 3" xfId="23423"/>
    <cellStyle name="Normal 2 3 2 3 2 2 2 6" xfId="33635"/>
    <cellStyle name="Normal 2 3 2 3 2 2 2 7" xfId="18410"/>
    <cellStyle name="Normal 2 3 2 3 2 2 3" xfId="4103"/>
    <cellStyle name="Normal 2 3 2 3 2 2 3 2" xfId="14177"/>
    <cellStyle name="Normal 2 3 2 3 2 2 3 2 2" xfId="44499"/>
    <cellStyle name="Normal 2 3 2 3 2 2 3 2 3" xfId="29275"/>
    <cellStyle name="Normal 2 3 2 3 2 2 3 3" xfId="9157"/>
    <cellStyle name="Normal 2 3 2 3 2 2 3 3 2" xfId="39482"/>
    <cellStyle name="Normal 2 3 2 3 2 2 3 3 3" xfId="24258"/>
    <cellStyle name="Normal 2 3 2 3 2 2 3 4" xfId="34469"/>
    <cellStyle name="Normal 2 3 2 3 2 2 3 5" xfId="19245"/>
    <cellStyle name="Normal 2 3 2 3 2 2 4" xfId="5796"/>
    <cellStyle name="Normal 2 3 2 3 2 2 4 2" xfId="15848"/>
    <cellStyle name="Normal 2 3 2 3 2 2 4 2 2" xfId="46170"/>
    <cellStyle name="Normal 2 3 2 3 2 2 4 2 3" xfId="30946"/>
    <cellStyle name="Normal 2 3 2 3 2 2 4 3" xfId="10828"/>
    <cellStyle name="Normal 2 3 2 3 2 2 4 3 2" xfId="41153"/>
    <cellStyle name="Normal 2 3 2 3 2 2 4 3 3" xfId="25929"/>
    <cellStyle name="Normal 2 3 2 3 2 2 4 4" xfId="36140"/>
    <cellStyle name="Normal 2 3 2 3 2 2 4 5" xfId="20916"/>
    <cellStyle name="Normal 2 3 2 3 2 2 5" xfId="12506"/>
    <cellStyle name="Normal 2 3 2 3 2 2 5 2" xfId="42828"/>
    <cellStyle name="Normal 2 3 2 3 2 2 5 3" xfId="27604"/>
    <cellStyle name="Normal 2 3 2 3 2 2 6" xfId="7485"/>
    <cellStyle name="Normal 2 3 2 3 2 2 6 2" xfId="37811"/>
    <cellStyle name="Normal 2 3 2 3 2 2 6 3" xfId="22587"/>
    <cellStyle name="Normal 2 3 2 3 2 2 7" xfId="32799"/>
    <cellStyle name="Normal 2 3 2 3 2 2 8" xfId="17574"/>
    <cellStyle name="Normal 2 3 2 3 2 3" xfId="2832"/>
    <cellStyle name="Normal 2 3 2 3 2 3 2" xfId="4522"/>
    <cellStyle name="Normal 2 3 2 3 2 3 2 2" xfId="14595"/>
    <cellStyle name="Normal 2 3 2 3 2 3 2 2 2" xfId="44917"/>
    <cellStyle name="Normal 2 3 2 3 2 3 2 2 3" xfId="29693"/>
    <cellStyle name="Normal 2 3 2 3 2 3 2 3" xfId="9575"/>
    <cellStyle name="Normal 2 3 2 3 2 3 2 3 2" xfId="39900"/>
    <cellStyle name="Normal 2 3 2 3 2 3 2 3 3" xfId="24676"/>
    <cellStyle name="Normal 2 3 2 3 2 3 2 4" xfId="34887"/>
    <cellStyle name="Normal 2 3 2 3 2 3 2 5" xfId="19663"/>
    <cellStyle name="Normal 2 3 2 3 2 3 3" xfId="6214"/>
    <cellStyle name="Normal 2 3 2 3 2 3 3 2" xfId="16266"/>
    <cellStyle name="Normal 2 3 2 3 2 3 3 2 2" xfId="46588"/>
    <cellStyle name="Normal 2 3 2 3 2 3 3 2 3" xfId="31364"/>
    <cellStyle name="Normal 2 3 2 3 2 3 3 3" xfId="11246"/>
    <cellStyle name="Normal 2 3 2 3 2 3 3 3 2" xfId="41571"/>
    <cellStyle name="Normal 2 3 2 3 2 3 3 3 3" xfId="26347"/>
    <cellStyle name="Normal 2 3 2 3 2 3 3 4" xfId="36558"/>
    <cellStyle name="Normal 2 3 2 3 2 3 3 5" xfId="21334"/>
    <cellStyle name="Normal 2 3 2 3 2 3 4" xfId="12924"/>
    <cellStyle name="Normal 2 3 2 3 2 3 4 2" xfId="43246"/>
    <cellStyle name="Normal 2 3 2 3 2 3 4 3" xfId="28022"/>
    <cellStyle name="Normal 2 3 2 3 2 3 5" xfId="7903"/>
    <cellStyle name="Normal 2 3 2 3 2 3 5 2" xfId="38229"/>
    <cellStyle name="Normal 2 3 2 3 2 3 5 3" xfId="23005"/>
    <cellStyle name="Normal 2 3 2 3 2 3 6" xfId="33217"/>
    <cellStyle name="Normal 2 3 2 3 2 3 7" xfId="17992"/>
    <cellStyle name="Normal 2 3 2 3 2 4" xfId="3685"/>
    <cellStyle name="Normal 2 3 2 3 2 4 2" xfId="13759"/>
    <cellStyle name="Normal 2 3 2 3 2 4 2 2" xfId="44081"/>
    <cellStyle name="Normal 2 3 2 3 2 4 2 3" xfId="28857"/>
    <cellStyle name="Normal 2 3 2 3 2 4 3" xfId="8739"/>
    <cellStyle name="Normal 2 3 2 3 2 4 3 2" xfId="39064"/>
    <cellStyle name="Normal 2 3 2 3 2 4 3 3" xfId="23840"/>
    <cellStyle name="Normal 2 3 2 3 2 4 4" xfId="34051"/>
    <cellStyle name="Normal 2 3 2 3 2 4 5" xfId="18827"/>
    <cellStyle name="Normal 2 3 2 3 2 5" xfId="5378"/>
    <cellStyle name="Normal 2 3 2 3 2 5 2" xfId="15430"/>
    <cellStyle name="Normal 2 3 2 3 2 5 2 2" xfId="45752"/>
    <cellStyle name="Normal 2 3 2 3 2 5 2 3" xfId="30528"/>
    <cellStyle name="Normal 2 3 2 3 2 5 3" xfId="10410"/>
    <cellStyle name="Normal 2 3 2 3 2 5 3 2" xfId="40735"/>
    <cellStyle name="Normal 2 3 2 3 2 5 3 3" xfId="25511"/>
    <cellStyle name="Normal 2 3 2 3 2 5 4" xfId="35722"/>
    <cellStyle name="Normal 2 3 2 3 2 5 5" xfId="20498"/>
    <cellStyle name="Normal 2 3 2 3 2 6" xfId="12088"/>
    <cellStyle name="Normal 2 3 2 3 2 6 2" xfId="42410"/>
    <cellStyle name="Normal 2 3 2 3 2 6 3" xfId="27186"/>
    <cellStyle name="Normal 2 3 2 3 2 7" xfId="7067"/>
    <cellStyle name="Normal 2 3 2 3 2 7 2" xfId="37393"/>
    <cellStyle name="Normal 2 3 2 3 2 7 3" xfId="22169"/>
    <cellStyle name="Normal 2 3 2 3 2 8" xfId="32381"/>
    <cellStyle name="Normal 2 3 2 3 2 9" xfId="17156"/>
    <cellStyle name="Normal 2 3 2 3 3" xfId="2203"/>
    <cellStyle name="Normal 2 3 2 3 3 2" xfId="3042"/>
    <cellStyle name="Normal 2 3 2 3 3 2 2" xfId="4732"/>
    <cellStyle name="Normal 2 3 2 3 3 2 2 2" xfId="14805"/>
    <cellStyle name="Normal 2 3 2 3 3 2 2 2 2" xfId="45127"/>
    <cellStyle name="Normal 2 3 2 3 3 2 2 2 3" xfId="29903"/>
    <cellStyle name="Normal 2 3 2 3 3 2 2 3" xfId="9785"/>
    <cellStyle name="Normal 2 3 2 3 3 2 2 3 2" xfId="40110"/>
    <cellStyle name="Normal 2 3 2 3 3 2 2 3 3" xfId="24886"/>
    <cellStyle name="Normal 2 3 2 3 3 2 2 4" xfId="35097"/>
    <cellStyle name="Normal 2 3 2 3 3 2 2 5" xfId="19873"/>
    <cellStyle name="Normal 2 3 2 3 3 2 3" xfId="6424"/>
    <cellStyle name="Normal 2 3 2 3 3 2 3 2" xfId="16476"/>
    <cellStyle name="Normal 2 3 2 3 3 2 3 2 2" xfId="46798"/>
    <cellStyle name="Normal 2 3 2 3 3 2 3 2 3" xfId="31574"/>
    <cellStyle name="Normal 2 3 2 3 3 2 3 3" xfId="11456"/>
    <cellStyle name="Normal 2 3 2 3 3 2 3 3 2" xfId="41781"/>
    <cellStyle name="Normal 2 3 2 3 3 2 3 3 3" xfId="26557"/>
    <cellStyle name="Normal 2 3 2 3 3 2 3 4" xfId="36768"/>
    <cellStyle name="Normal 2 3 2 3 3 2 3 5" xfId="21544"/>
    <cellStyle name="Normal 2 3 2 3 3 2 4" xfId="13134"/>
    <cellStyle name="Normal 2 3 2 3 3 2 4 2" xfId="43456"/>
    <cellStyle name="Normal 2 3 2 3 3 2 4 3" xfId="28232"/>
    <cellStyle name="Normal 2 3 2 3 3 2 5" xfId="8113"/>
    <cellStyle name="Normal 2 3 2 3 3 2 5 2" xfId="38439"/>
    <cellStyle name="Normal 2 3 2 3 3 2 5 3" xfId="23215"/>
    <cellStyle name="Normal 2 3 2 3 3 2 6" xfId="33427"/>
    <cellStyle name="Normal 2 3 2 3 3 2 7" xfId="18202"/>
    <cellStyle name="Normal 2 3 2 3 3 3" xfId="3895"/>
    <cellStyle name="Normal 2 3 2 3 3 3 2" xfId="13969"/>
    <cellStyle name="Normal 2 3 2 3 3 3 2 2" xfId="44291"/>
    <cellStyle name="Normal 2 3 2 3 3 3 2 3" xfId="29067"/>
    <cellStyle name="Normal 2 3 2 3 3 3 3" xfId="8949"/>
    <cellStyle name="Normal 2 3 2 3 3 3 3 2" xfId="39274"/>
    <cellStyle name="Normal 2 3 2 3 3 3 3 3" xfId="24050"/>
    <cellStyle name="Normal 2 3 2 3 3 3 4" xfId="34261"/>
    <cellStyle name="Normal 2 3 2 3 3 3 5" xfId="19037"/>
    <cellStyle name="Normal 2 3 2 3 3 4" xfId="5588"/>
    <cellStyle name="Normal 2 3 2 3 3 4 2" xfId="15640"/>
    <cellStyle name="Normal 2 3 2 3 3 4 2 2" xfId="45962"/>
    <cellStyle name="Normal 2 3 2 3 3 4 2 3" xfId="30738"/>
    <cellStyle name="Normal 2 3 2 3 3 4 3" xfId="10620"/>
    <cellStyle name="Normal 2 3 2 3 3 4 3 2" xfId="40945"/>
    <cellStyle name="Normal 2 3 2 3 3 4 3 3" xfId="25721"/>
    <cellStyle name="Normal 2 3 2 3 3 4 4" xfId="35932"/>
    <cellStyle name="Normal 2 3 2 3 3 4 5" xfId="20708"/>
    <cellStyle name="Normal 2 3 2 3 3 5" xfId="12298"/>
    <cellStyle name="Normal 2 3 2 3 3 5 2" xfId="42620"/>
    <cellStyle name="Normal 2 3 2 3 3 5 3" xfId="27396"/>
    <cellStyle name="Normal 2 3 2 3 3 6" xfId="7277"/>
    <cellStyle name="Normal 2 3 2 3 3 6 2" xfId="37603"/>
    <cellStyle name="Normal 2 3 2 3 3 6 3" xfId="22379"/>
    <cellStyle name="Normal 2 3 2 3 3 7" xfId="32591"/>
    <cellStyle name="Normal 2 3 2 3 3 8" xfId="17366"/>
    <cellStyle name="Normal 2 3 2 3 4" xfId="2624"/>
    <cellStyle name="Normal 2 3 2 3 4 2" xfId="4314"/>
    <cellStyle name="Normal 2 3 2 3 4 2 2" xfId="14387"/>
    <cellStyle name="Normal 2 3 2 3 4 2 2 2" xfId="44709"/>
    <cellStyle name="Normal 2 3 2 3 4 2 2 3" xfId="29485"/>
    <cellStyle name="Normal 2 3 2 3 4 2 3" xfId="9367"/>
    <cellStyle name="Normal 2 3 2 3 4 2 3 2" xfId="39692"/>
    <cellStyle name="Normal 2 3 2 3 4 2 3 3" xfId="24468"/>
    <cellStyle name="Normal 2 3 2 3 4 2 4" xfId="34679"/>
    <cellStyle name="Normal 2 3 2 3 4 2 5" xfId="19455"/>
    <cellStyle name="Normal 2 3 2 3 4 3" xfId="6006"/>
    <cellStyle name="Normal 2 3 2 3 4 3 2" xfId="16058"/>
    <cellStyle name="Normal 2 3 2 3 4 3 2 2" xfId="46380"/>
    <cellStyle name="Normal 2 3 2 3 4 3 2 3" xfId="31156"/>
    <cellStyle name="Normal 2 3 2 3 4 3 3" xfId="11038"/>
    <cellStyle name="Normal 2 3 2 3 4 3 3 2" xfId="41363"/>
    <cellStyle name="Normal 2 3 2 3 4 3 3 3" xfId="26139"/>
    <cellStyle name="Normal 2 3 2 3 4 3 4" xfId="36350"/>
    <cellStyle name="Normal 2 3 2 3 4 3 5" xfId="21126"/>
    <cellStyle name="Normal 2 3 2 3 4 4" xfId="12716"/>
    <cellStyle name="Normal 2 3 2 3 4 4 2" xfId="43038"/>
    <cellStyle name="Normal 2 3 2 3 4 4 3" xfId="27814"/>
    <cellStyle name="Normal 2 3 2 3 4 5" xfId="7695"/>
    <cellStyle name="Normal 2 3 2 3 4 5 2" xfId="38021"/>
    <cellStyle name="Normal 2 3 2 3 4 5 3" xfId="22797"/>
    <cellStyle name="Normal 2 3 2 3 4 6" xfId="33009"/>
    <cellStyle name="Normal 2 3 2 3 4 7" xfId="17784"/>
    <cellStyle name="Normal 2 3 2 3 5" xfId="3477"/>
    <cellStyle name="Normal 2 3 2 3 5 2" xfId="13551"/>
    <cellStyle name="Normal 2 3 2 3 5 2 2" xfId="43873"/>
    <cellStyle name="Normal 2 3 2 3 5 2 3" xfId="28649"/>
    <cellStyle name="Normal 2 3 2 3 5 3" xfId="8531"/>
    <cellStyle name="Normal 2 3 2 3 5 3 2" xfId="38856"/>
    <cellStyle name="Normal 2 3 2 3 5 3 3" xfId="23632"/>
    <cellStyle name="Normal 2 3 2 3 5 4" xfId="33843"/>
    <cellStyle name="Normal 2 3 2 3 5 5" xfId="18619"/>
    <cellStyle name="Normal 2 3 2 3 6" xfId="5170"/>
    <cellStyle name="Normal 2 3 2 3 6 2" xfId="15222"/>
    <cellStyle name="Normal 2 3 2 3 6 2 2" xfId="45544"/>
    <cellStyle name="Normal 2 3 2 3 6 2 3" xfId="30320"/>
    <cellStyle name="Normal 2 3 2 3 6 3" xfId="10202"/>
    <cellStyle name="Normal 2 3 2 3 6 3 2" xfId="40527"/>
    <cellStyle name="Normal 2 3 2 3 6 3 3" xfId="25303"/>
    <cellStyle name="Normal 2 3 2 3 6 4" xfId="35514"/>
    <cellStyle name="Normal 2 3 2 3 6 5" xfId="20290"/>
    <cellStyle name="Normal 2 3 2 3 7" xfId="11880"/>
    <cellStyle name="Normal 2 3 2 3 7 2" xfId="42202"/>
    <cellStyle name="Normal 2 3 2 3 7 3" xfId="26978"/>
    <cellStyle name="Normal 2 3 2 3 8" xfId="6859"/>
    <cellStyle name="Normal 2 3 2 3 8 2" xfId="37185"/>
    <cellStyle name="Normal 2 3 2 3 8 3" xfId="21961"/>
    <cellStyle name="Normal 2 3 2 3 9" xfId="32174"/>
    <cellStyle name="Normal 2 3 2 4" xfId="1884"/>
    <cellStyle name="Normal 2 3 2 4 2" xfId="2307"/>
    <cellStyle name="Normal 2 3 2 4 2 2" xfId="3146"/>
    <cellStyle name="Normal 2 3 2 4 2 2 2" xfId="4836"/>
    <cellStyle name="Normal 2 3 2 4 2 2 2 2" xfId="14909"/>
    <cellStyle name="Normal 2 3 2 4 2 2 2 2 2" xfId="45231"/>
    <cellStyle name="Normal 2 3 2 4 2 2 2 2 3" xfId="30007"/>
    <cellStyle name="Normal 2 3 2 4 2 2 2 3" xfId="9889"/>
    <cellStyle name="Normal 2 3 2 4 2 2 2 3 2" xfId="40214"/>
    <cellStyle name="Normal 2 3 2 4 2 2 2 3 3" xfId="24990"/>
    <cellStyle name="Normal 2 3 2 4 2 2 2 4" xfId="35201"/>
    <cellStyle name="Normal 2 3 2 4 2 2 2 5" xfId="19977"/>
    <cellStyle name="Normal 2 3 2 4 2 2 3" xfId="6528"/>
    <cellStyle name="Normal 2 3 2 4 2 2 3 2" xfId="16580"/>
    <cellStyle name="Normal 2 3 2 4 2 2 3 2 2" xfId="46902"/>
    <cellStyle name="Normal 2 3 2 4 2 2 3 2 3" xfId="31678"/>
    <cellStyle name="Normal 2 3 2 4 2 2 3 3" xfId="11560"/>
    <cellStyle name="Normal 2 3 2 4 2 2 3 3 2" xfId="41885"/>
    <cellStyle name="Normal 2 3 2 4 2 2 3 3 3" xfId="26661"/>
    <cellStyle name="Normal 2 3 2 4 2 2 3 4" xfId="36872"/>
    <cellStyle name="Normal 2 3 2 4 2 2 3 5" xfId="21648"/>
    <cellStyle name="Normal 2 3 2 4 2 2 4" xfId="13238"/>
    <cellStyle name="Normal 2 3 2 4 2 2 4 2" xfId="43560"/>
    <cellStyle name="Normal 2 3 2 4 2 2 4 3" xfId="28336"/>
    <cellStyle name="Normal 2 3 2 4 2 2 5" xfId="8217"/>
    <cellStyle name="Normal 2 3 2 4 2 2 5 2" xfId="38543"/>
    <cellStyle name="Normal 2 3 2 4 2 2 5 3" xfId="23319"/>
    <cellStyle name="Normal 2 3 2 4 2 2 6" xfId="33531"/>
    <cellStyle name="Normal 2 3 2 4 2 2 7" xfId="18306"/>
    <cellStyle name="Normal 2 3 2 4 2 3" xfId="3999"/>
    <cellStyle name="Normal 2 3 2 4 2 3 2" xfId="14073"/>
    <cellStyle name="Normal 2 3 2 4 2 3 2 2" xfId="44395"/>
    <cellStyle name="Normal 2 3 2 4 2 3 2 3" xfId="29171"/>
    <cellStyle name="Normal 2 3 2 4 2 3 3" xfId="9053"/>
    <cellStyle name="Normal 2 3 2 4 2 3 3 2" xfId="39378"/>
    <cellStyle name="Normal 2 3 2 4 2 3 3 3" xfId="24154"/>
    <cellStyle name="Normal 2 3 2 4 2 3 4" xfId="34365"/>
    <cellStyle name="Normal 2 3 2 4 2 3 5" xfId="19141"/>
    <cellStyle name="Normal 2 3 2 4 2 4" xfId="5692"/>
    <cellStyle name="Normal 2 3 2 4 2 4 2" xfId="15744"/>
    <cellStyle name="Normal 2 3 2 4 2 4 2 2" xfId="46066"/>
    <cellStyle name="Normal 2 3 2 4 2 4 2 3" xfId="30842"/>
    <cellStyle name="Normal 2 3 2 4 2 4 3" xfId="10724"/>
    <cellStyle name="Normal 2 3 2 4 2 4 3 2" xfId="41049"/>
    <cellStyle name="Normal 2 3 2 4 2 4 3 3" xfId="25825"/>
    <cellStyle name="Normal 2 3 2 4 2 4 4" xfId="36036"/>
    <cellStyle name="Normal 2 3 2 4 2 4 5" xfId="20812"/>
    <cellStyle name="Normal 2 3 2 4 2 5" xfId="12402"/>
    <cellStyle name="Normal 2 3 2 4 2 5 2" xfId="42724"/>
    <cellStyle name="Normal 2 3 2 4 2 5 3" xfId="27500"/>
    <cellStyle name="Normal 2 3 2 4 2 6" xfId="7381"/>
    <cellStyle name="Normal 2 3 2 4 2 6 2" xfId="37707"/>
    <cellStyle name="Normal 2 3 2 4 2 6 3" xfId="22483"/>
    <cellStyle name="Normal 2 3 2 4 2 7" xfId="32695"/>
    <cellStyle name="Normal 2 3 2 4 2 8" xfId="17470"/>
    <cellStyle name="Normal 2 3 2 4 3" xfId="2728"/>
    <cellStyle name="Normal 2 3 2 4 3 2" xfId="4418"/>
    <cellStyle name="Normal 2 3 2 4 3 2 2" xfId="14491"/>
    <cellStyle name="Normal 2 3 2 4 3 2 2 2" xfId="44813"/>
    <cellStyle name="Normal 2 3 2 4 3 2 2 3" xfId="29589"/>
    <cellStyle name="Normal 2 3 2 4 3 2 3" xfId="9471"/>
    <cellStyle name="Normal 2 3 2 4 3 2 3 2" xfId="39796"/>
    <cellStyle name="Normal 2 3 2 4 3 2 3 3" xfId="24572"/>
    <cellStyle name="Normal 2 3 2 4 3 2 4" xfId="34783"/>
    <cellStyle name="Normal 2 3 2 4 3 2 5" xfId="19559"/>
    <cellStyle name="Normal 2 3 2 4 3 3" xfId="6110"/>
    <cellStyle name="Normal 2 3 2 4 3 3 2" xfId="16162"/>
    <cellStyle name="Normal 2 3 2 4 3 3 2 2" xfId="46484"/>
    <cellStyle name="Normal 2 3 2 4 3 3 2 3" xfId="31260"/>
    <cellStyle name="Normal 2 3 2 4 3 3 3" xfId="11142"/>
    <cellStyle name="Normal 2 3 2 4 3 3 3 2" xfId="41467"/>
    <cellStyle name="Normal 2 3 2 4 3 3 3 3" xfId="26243"/>
    <cellStyle name="Normal 2 3 2 4 3 3 4" xfId="36454"/>
    <cellStyle name="Normal 2 3 2 4 3 3 5" xfId="21230"/>
    <cellStyle name="Normal 2 3 2 4 3 4" xfId="12820"/>
    <cellStyle name="Normal 2 3 2 4 3 4 2" xfId="43142"/>
    <cellStyle name="Normal 2 3 2 4 3 4 3" xfId="27918"/>
    <cellStyle name="Normal 2 3 2 4 3 5" xfId="7799"/>
    <cellStyle name="Normal 2 3 2 4 3 5 2" xfId="38125"/>
    <cellStyle name="Normal 2 3 2 4 3 5 3" xfId="22901"/>
    <cellStyle name="Normal 2 3 2 4 3 6" xfId="33113"/>
    <cellStyle name="Normal 2 3 2 4 3 7" xfId="17888"/>
    <cellStyle name="Normal 2 3 2 4 4" xfId="3581"/>
    <cellStyle name="Normal 2 3 2 4 4 2" xfId="13655"/>
    <cellStyle name="Normal 2 3 2 4 4 2 2" xfId="43977"/>
    <cellStyle name="Normal 2 3 2 4 4 2 3" xfId="28753"/>
    <cellStyle name="Normal 2 3 2 4 4 3" xfId="8635"/>
    <cellStyle name="Normal 2 3 2 4 4 3 2" xfId="38960"/>
    <cellStyle name="Normal 2 3 2 4 4 3 3" xfId="23736"/>
    <cellStyle name="Normal 2 3 2 4 4 4" xfId="33947"/>
    <cellStyle name="Normal 2 3 2 4 4 5" xfId="18723"/>
    <cellStyle name="Normal 2 3 2 4 5" xfId="5274"/>
    <cellStyle name="Normal 2 3 2 4 5 2" xfId="15326"/>
    <cellStyle name="Normal 2 3 2 4 5 2 2" xfId="45648"/>
    <cellStyle name="Normal 2 3 2 4 5 2 3" xfId="30424"/>
    <cellStyle name="Normal 2 3 2 4 5 3" xfId="10306"/>
    <cellStyle name="Normal 2 3 2 4 5 3 2" xfId="40631"/>
    <cellStyle name="Normal 2 3 2 4 5 3 3" xfId="25407"/>
    <cellStyle name="Normal 2 3 2 4 5 4" xfId="35618"/>
    <cellStyle name="Normal 2 3 2 4 5 5" xfId="20394"/>
    <cellStyle name="Normal 2 3 2 4 6" xfId="11984"/>
    <cellStyle name="Normal 2 3 2 4 6 2" xfId="42306"/>
    <cellStyle name="Normal 2 3 2 4 6 3" xfId="27082"/>
    <cellStyle name="Normal 2 3 2 4 7" xfId="6963"/>
    <cellStyle name="Normal 2 3 2 4 7 2" xfId="37289"/>
    <cellStyle name="Normal 2 3 2 4 7 3" xfId="22065"/>
    <cellStyle name="Normal 2 3 2 4 8" xfId="32277"/>
    <cellStyle name="Normal 2 3 2 4 9" xfId="17052"/>
    <cellStyle name="Normal 2 3 2 5" xfId="2097"/>
    <cellStyle name="Normal 2 3 2 5 2" xfId="2938"/>
    <cellStyle name="Normal 2 3 2 5 2 2" xfId="4628"/>
    <cellStyle name="Normal 2 3 2 5 2 2 2" xfId="14701"/>
    <cellStyle name="Normal 2 3 2 5 2 2 2 2" xfId="45023"/>
    <cellStyle name="Normal 2 3 2 5 2 2 2 3" xfId="29799"/>
    <cellStyle name="Normal 2 3 2 5 2 2 3" xfId="9681"/>
    <cellStyle name="Normal 2 3 2 5 2 2 3 2" xfId="40006"/>
    <cellStyle name="Normal 2 3 2 5 2 2 3 3" xfId="24782"/>
    <cellStyle name="Normal 2 3 2 5 2 2 4" xfId="34993"/>
    <cellStyle name="Normal 2 3 2 5 2 2 5" xfId="19769"/>
    <cellStyle name="Normal 2 3 2 5 2 3" xfId="6320"/>
    <cellStyle name="Normal 2 3 2 5 2 3 2" xfId="16372"/>
    <cellStyle name="Normal 2 3 2 5 2 3 2 2" xfId="46694"/>
    <cellStyle name="Normal 2 3 2 5 2 3 2 3" xfId="31470"/>
    <cellStyle name="Normal 2 3 2 5 2 3 3" xfId="11352"/>
    <cellStyle name="Normal 2 3 2 5 2 3 3 2" xfId="41677"/>
    <cellStyle name="Normal 2 3 2 5 2 3 3 3" xfId="26453"/>
    <cellStyle name="Normal 2 3 2 5 2 3 4" xfId="36664"/>
    <cellStyle name="Normal 2 3 2 5 2 3 5" xfId="21440"/>
    <cellStyle name="Normal 2 3 2 5 2 4" xfId="13030"/>
    <cellStyle name="Normal 2 3 2 5 2 4 2" xfId="43352"/>
    <cellStyle name="Normal 2 3 2 5 2 4 3" xfId="28128"/>
    <cellStyle name="Normal 2 3 2 5 2 5" xfId="8009"/>
    <cellStyle name="Normal 2 3 2 5 2 5 2" xfId="38335"/>
    <cellStyle name="Normal 2 3 2 5 2 5 3" xfId="23111"/>
    <cellStyle name="Normal 2 3 2 5 2 6" xfId="33323"/>
    <cellStyle name="Normal 2 3 2 5 2 7" xfId="18098"/>
    <cellStyle name="Normal 2 3 2 5 3" xfId="3791"/>
    <cellStyle name="Normal 2 3 2 5 3 2" xfId="13865"/>
    <cellStyle name="Normal 2 3 2 5 3 2 2" xfId="44187"/>
    <cellStyle name="Normal 2 3 2 5 3 2 3" xfId="28963"/>
    <cellStyle name="Normal 2 3 2 5 3 3" xfId="8845"/>
    <cellStyle name="Normal 2 3 2 5 3 3 2" xfId="39170"/>
    <cellStyle name="Normal 2 3 2 5 3 3 3" xfId="23946"/>
    <cellStyle name="Normal 2 3 2 5 3 4" xfId="34157"/>
    <cellStyle name="Normal 2 3 2 5 3 5" xfId="18933"/>
    <cellStyle name="Normal 2 3 2 5 4" xfId="5484"/>
    <cellStyle name="Normal 2 3 2 5 4 2" xfId="15536"/>
    <cellStyle name="Normal 2 3 2 5 4 2 2" xfId="45858"/>
    <cellStyle name="Normal 2 3 2 5 4 2 3" xfId="30634"/>
    <cellStyle name="Normal 2 3 2 5 4 3" xfId="10516"/>
    <cellStyle name="Normal 2 3 2 5 4 3 2" xfId="40841"/>
    <cellStyle name="Normal 2 3 2 5 4 3 3" xfId="25617"/>
    <cellStyle name="Normal 2 3 2 5 4 4" xfId="35828"/>
    <cellStyle name="Normal 2 3 2 5 4 5" xfId="20604"/>
    <cellStyle name="Normal 2 3 2 5 5" xfId="12194"/>
    <cellStyle name="Normal 2 3 2 5 5 2" xfId="42516"/>
    <cellStyle name="Normal 2 3 2 5 5 3" xfId="27292"/>
    <cellStyle name="Normal 2 3 2 5 6" xfId="7173"/>
    <cellStyle name="Normal 2 3 2 5 6 2" xfId="37499"/>
    <cellStyle name="Normal 2 3 2 5 6 3" xfId="22275"/>
    <cellStyle name="Normal 2 3 2 5 7" xfId="32487"/>
    <cellStyle name="Normal 2 3 2 5 8" xfId="17262"/>
    <cellStyle name="Normal 2 3 2 6" xfId="2518"/>
    <cellStyle name="Normal 2 3 2 6 2" xfId="4210"/>
    <cellStyle name="Normal 2 3 2 6 2 2" xfId="14283"/>
    <cellStyle name="Normal 2 3 2 6 2 2 2" xfId="44605"/>
    <cellStyle name="Normal 2 3 2 6 2 2 3" xfId="29381"/>
    <cellStyle name="Normal 2 3 2 6 2 3" xfId="9263"/>
    <cellStyle name="Normal 2 3 2 6 2 3 2" xfId="39588"/>
    <cellStyle name="Normal 2 3 2 6 2 3 3" xfId="24364"/>
    <cellStyle name="Normal 2 3 2 6 2 4" xfId="34575"/>
    <cellStyle name="Normal 2 3 2 6 2 5" xfId="19351"/>
    <cellStyle name="Normal 2 3 2 6 3" xfId="5902"/>
    <cellStyle name="Normal 2 3 2 6 3 2" xfId="15954"/>
    <cellStyle name="Normal 2 3 2 6 3 2 2" xfId="46276"/>
    <cellStyle name="Normal 2 3 2 6 3 2 3" xfId="31052"/>
    <cellStyle name="Normal 2 3 2 6 3 3" xfId="10934"/>
    <cellStyle name="Normal 2 3 2 6 3 3 2" xfId="41259"/>
    <cellStyle name="Normal 2 3 2 6 3 3 3" xfId="26035"/>
    <cellStyle name="Normal 2 3 2 6 3 4" xfId="36246"/>
    <cellStyle name="Normal 2 3 2 6 3 5" xfId="21022"/>
    <cellStyle name="Normal 2 3 2 6 4" xfId="12612"/>
    <cellStyle name="Normal 2 3 2 6 4 2" xfId="42934"/>
    <cellStyle name="Normal 2 3 2 6 4 3" xfId="27710"/>
    <cellStyle name="Normal 2 3 2 6 5" xfId="7591"/>
    <cellStyle name="Normal 2 3 2 6 5 2" xfId="37917"/>
    <cellStyle name="Normal 2 3 2 6 5 3" xfId="22693"/>
    <cellStyle name="Normal 2 3 2 6 6" xfId="32905"/>
    <cellStyle name="Normal 2 3 2 6 7" xfId="17680"/>
    <cellStyle name="Normal 2 3 2 7" xfId="3369"/>
    <cellStyle name="Normal 2 3 2 7 2" xfId="13447"/>
    <cellStyle name="Normal 2 3 2 7 2 2" xfId="43769"/>
    <cellStyle name="Normal 2 3 2 7 2 3" xfId="28545"/>
    <cellStyle name="Normal 2 3 2 7 3" xfId="8427"/>
    <cellStyle name="Normal 2 3 2 7 3 2" xfId="38752"/>
    <cellStyle name="Normal 2 3 2 7 3 3" xfId="23528"/>
    <cellStyle name="Normal 2 3 2 7 4" xfId="33739"/>
    <cellStyle name="Normal 2 3 2 7 5" xfId="18515"/>
    <cellStyle name="Normal 2 3 2 8" xfId="5063"/>
    <cellStyle name="Normal 2 3 2 8 2" xfId="15118"/>
    <cellStyle name="Normal 2 3 2 8 2 2" xfId="45440"/>
    <cellStyle name="Normal 2 3 2 8 2 3" xfId="30216"/>
    <cellStyle name="Normal 2 3 2 8 3" xfId="10098"/>
    <cellStyle name="Normal 2 3 2 8 3 2" xfId="40423"/>
    <cellStyle name="Normal 2 3 2 8 3 3" xfId="25199"/>
    <cellStyle name="Normal 2 3 2 8 4" xfId="35410"/>
    <cellStyle name="Normal 2 3 2 8 5" xfId="20186"/>
    <cellStyle name="Normal 2 3 2 9" xfId="11774"/>
    <cellStyle name="Normal 2 3 2 9 2" xfId="42098"/>
    <cellStyle name="Normal 2 3 2 9 3" xfId="26874"/>
    <cellStyle name="Normal 2 3 3" xfId="1424"/>
    <cellStyle name="Normal 2 3 4" xfId="1425"/>
    <cellStyle name="Normal 2 3 4 10" xfId="6754"/>
    <cellStyle name="Normal 2 3 4 10 2" xfId="37082"/>
    <cellStyle name="Normal 2 3 4 10 3" xfId="21858"/>
    <cellStyle name="Normal 2 3 4 11" xfId="32073"/>
    <cellStyle name="Normal 2 3 4 12" xfId="16843"/>
    <cellStyle name="Normal 2 3 4 13" xfId="47282"/>
    <cellStyle name="Normal 2 3 4 2" xfId="1718"/>
    <cellStyle name="Normal 2 3 4 2 10" xfId="32125"/>
    <cellStyle name="Normal 2 3 4 2 11" xfId="16897"/>
    <cellStyle name="Normal 2 3 4 2 2" xfId="1826"/>
    <cellStyle name="Normal 2 3 4 2 2 10" xfId="17001"/>
    <cellStyle name="Normal 2 3 4 2 2 2" xfId="2043"/>
    <cellStyle name="Normal 2 3 4 2 2 2 2" xfId="2464"/>
    <cellStyle name="Normal 2 3 4 2 2 2 2 2" xfId="3303"/>
    <cellStyle name="Normal 2 3 4 2 2 2 2 2 2" xfId="4993"/>
    <cellStyle name="Normal 2 3 4 2 2 2 2 2 2 2" xfId="15066"/>
    <cellStyle name="Normal 2 3 4 2 2 2 2 2 2 2 2" xfId="45388"/>
    <cellStyle name="Normal 2 3 4 2 2 2 2 2 2 2 3" xfId="30164"/>
    <cellStyle name="Normal 2 3 4 2 2 2 2 2 2 3" xfId="10046"/>
    <cellStyle name="Normal 2 3 4 2 2 2 2 2 2 3 2" xfId="40371"/>
    <cellStyle name="Normal 2 3 4 2 2 2 2 2 2 3 3" xfId="25147"/>
    <cellStyle name="Normal 2 3 4 2 2 2 2 2 2 4" xfId="35358"/>
    <cellStyle name="Normal 2 3 4 2 2 2 2 2 2 5" xfId="20134"/>
    <cellStyle name="Normal 2 3 4 2 2 2 2 2 3" xfId="6685"/>
    <cellStyle name="Normal 2 3 4 2 2 2 2 2 3 2" xfId="16737"/>
    <cellStyle name="Normal 2 3 4 2 2 2 2 2 3 2 2" xfId="47059"/>
    <cellStyle name="Normal 2 3 4 2 2 2 2 2 3 2 3" xfId="31835"/>
    <cellStyle name="Normal 2 3 4 2 2 2 2 2 3 3" xfId="11717"/>
    <cellStyle name="Normal 2 3 4 2 2 2 2 2 3 3 2" xfId="42042"/>
    <cellStyle name="Normal 2 3 4 2 2 2 2 2 3 3 3" xfId="26818"/>
    <cellStyle name="Normal 2 3 4 2 2 2 2 2 3 4" xfId="37029"/>
    <cellStyle name="Normal 2 3 4 2 2 2 2 2 3 5" xfId="21805"/>
    <cellStyle name="Normal 2 3 4 2 2 2 2 2 4" xfId="13395"/>
    <cellStyle name="Normal 2 3 4 2 2 2 2 2 4 2" xfId="43717"/>
    <cellStyle name="Normal 2 3 4 2 2 2 2 2 4 3" xfId="28493"/>
    <cellStyle name="Normal 2 3 4 2 2 2 2 2 5" xfId="8374"/>
    <cellStyle name="Normal 2 3 4 2 2 2 2 2 5 2" xfId="38700"/>
    <cellStyle name="Normal 2 3 4 2 2 2 2 2 5 3" xfId="23476"/>
    <cellStyle name="Normal 2 3 4 2 2 2 2 2 6" xfId="33688"/>
    <cellStyle name="Normal 2 3 4 2 2 2 2 2 7" xfId="18463"/>
    <cellStyle name="Normal 2 3 4 2 2 2 2 3" xfId="4156"/>
    <cellStyle name="Normal 2 3 4 2 2 2 2 3 2" xfId="14230"/>
    <cellStyle name="Normal 2 3 4 2 2 2 2 3 2 2" xfId="44552"/>
    <cellStyle name="Normal 2 3 4 2 2 2 2 3 2 3" xfId="29328"/>
    <cellStyle name="Normal 2 3 4 2 2 2 2 3 3" xfId="9210"/>
    <cellStyle name="Normal 2 3 4 2 2 2 2 3 3 2" xfId="39535"/>
    <cellStyle name="Normal 2 3 4 2 2 2 2 3 3 3" xfId="24311"/>
    <cellStyle name="Normal 2 3 4 2 2 2 2 3 4" xfId="34522"/>
    <cellStyle name="Normal 2 3 4 2 2 2 2 3 5" xfId="19298"/>
    <cellStyle name="Normal 2 3 4 2 2 2 2 4" xfId="5849"/>
    <cellStyle name="Normal 2 3 4 2 2 2 2 4 2" xfId="15901"/>
    <cellStyle name="Normal 2 3 4 2 2 2 2 4 2 2" xfId="46223"/>
    <cellStyle name="Normal 2 3 4 2 2 2 2 4 2 3" xfId="30999"/>
    <cellStyle name="Normal 2 3 4 2 2 2 2 4 3" xfId="10881"/>
    <cellStyle name="Normal 2 3 4 2 2 2 2 4 3 2" xfId="41206"/>
    <cellStyle name="Normal 2 3 4 2 2 2 2 4 3 3" xfId="25982"/>
    <cellStyle name="Normal 2 3 4 2 2 2 2 4 4" xfId="36193"/>
    <cellStyle name="Normal 2 3 4 2 2 2 2 4 5" xfId="20969"/>
    <cellStyle name="Normal 2 3 4 2 2 2 2 5" xfId="12559"/>
    <cellStyle name="Normal 2 3 4 2 2 2 2 5 2" xfId="42881"/>
    <cellStyle name="Normal 2 3 4 2 2 2 2 5 3" xfId="27657"/>
    <cellStyle name="Normal 2 3 4 2 2 2 2 6" xfId="7538"/>
    <cellStyle name="Normal 2 3 4 2 2 2 2 6 2" xfId="37864"/>
    <cellStyle name="Normal 2 3 4 2 2 2 2 6 3" xfId="22640"/>
    <cellStyle name="Normal 2 3 4 2 2 2 2 7" xfId="32852"/>
    <cellStyle name="Normal 2 3 4 2 2 2 2 8" xfId="17627"/>
    <cellStyle name="Normal 2 3 4 2 2 2 3" xfId="2885"/>
    <cellStyle name="Normal 2 3 4 2 2 2 3 2" xfId="4575"/>
    <cellStyle name="Normal 2 3 4 2 2 2 3 2 2" xfId="14648"/>
    <cellStyle name="Normal 2 3 4 2 2 2 3 2 2 2" xfId="44970"/>
    <cellStyle name="Normal 2 3 4 2 2 2 3 2 2 3" xfId="29746"/>
    <cellStyle name="Normal 2 3 4 2 2 2 3 2 3" xfId="9628"/>
    <cellStyle name="Normal 2 3 4 2 2 2 3 2 3 2" xfId="39953"/>
    <cellStyle name="Normal 2 3 4 2 2 2 3 2 3 3" xfId="24729"/>
    <cellStyle name="Normal 2 3 4 2 2 2 3 2 4" xfId="34940"/>
    <cellStyle name="Normal 2 3 4 2 2 2 3 2 5" xfId="19716"/>
    <cellStyle name="Normal 2 3 4 2 2 2 3 3" xfId="6267"/>
    <cellStyle name="Normal 2 3 4 2 2 2 3 3 2" xfId="16319"/>
    <cellStyle name="Normal 2 3 4 2 2 2 3 3 2 2" xfId="46641"/>
    <cellStyle name="Normal 2 3 4 2 2 2 3 3 2 3" xfId="31417"/>
    <cellStyle name="Normal 2 3 4 2 2 2 3 3 3" xfId="11299"/>
    <cellStyle name="Normal 2 3 4 2 2 2 3 3 3 2" xfId="41624"/>
    <cellStyle name="Normal 2 3 4 2 2 2 3 3 3 3" xfId="26400"/>
    <cellStyle name="Normal 2 3 4 2 2 2 3 3 4" xfId="36611"/>
    <cellStyle name="Normal 2 3 4 2 2 2 3 3 5" xfId="21387"/>
    <cellStyle name="Normal 2 3 4 2 2 2 3 4" xfId="12977"/>
    <cellStyle name="Normal 2 3 4 2 2 2 3 4 2" xfId="43299"/>
    <cellStyle name="Normal 2 3 4 2 2 2 3 4 3" xfId="28075"/>
    <cellStyle name="Normal 2 3 4 2 2 2 3 5" xfId="7956"/>
    <cellStyle name="Normal 2 3 4 2 2 2 3 5 2" xfId="38282"/>
    <cellStyle name="Normal 2 3 4 2 2 2 3 5 3" xfId="23058"/>
    <cellStyle name="Normal 2 3 4 2 2 2 3 6" xfId="33270"/>
    <cellStyle name="Normal 2 3 4 2 2 2 3 7" xfId="18045"/>
    <cellStyle name="Normal 2 3 4 2 2 2 4" xfId="3738"/>
    <cellStyle name="Normal 2 3 4 2 2 2 4 2" xfId="13812"/>
    <cellStyle name="Normal 2 3 4 2 2 2 4 2 2" xfId="44134"/>
    <cellStyle name="Normal 2 3 4 2 2 2 4 2 3" xfId="28910"/>
    <cellStyle name="Normal 2 3 4 2 2 2 4 3" xfId="8792"/>
    <cellStyle name="Normal 2 3 4 2 2 2 4 3 2" xfId="39117"/>
    <cellStyle name="Normal 2 3 4 2 2 2 4 3 3" xfId="23893"/>
    <cellStyle name="Normal 2 3 4 2 2 2 4 4" xfId="34104"/>
    <cellStyle name="Normal 2 3 4 2 2 2 4 5" xfId="18880"/>
    <cellStyle name="Normal 2 3 4 2 2 2 5" xfId="5431"/>
    <cellStyle name="Normal 2 3 4 2 2 2 5 2" xfId="15483"/>
    <cellStyle name="Normal 2 3 4 2 2 2 5 2 2" xfId="45805"/>
    <cellStyle name="Normal 2 3 4 2 2 2 5 2 3" xfId="30581"/>
    <cellStyle name="Normal 2 3 4 2 2 2 5 3" xfId="10463"/>
    <cellStyle name="Normal 2 3 4 2 2 2 5 3 2" xfId="40788"/>
    <cellStyle name="Normal 2 3 4 2 2 2 5 3 3" xfId="25564"/>
    <cellStyle name="Normal 2 3 4 2 2 2 5 4" xfId="35775"/>
    <cellStyle name="Normal 2 3 4 2 2 2 5 5" xfId="20551"/>
    <cellStyle name="Normal 2 3 4 2 2 2 6" xfId="12141"/>
    <cellStyle name="Normal 2 3 4 2 2 2 6 2" xfId="42463"/>
    <cellStyle name="Normal 2 3 4 2 2 2 6 3" xfId="27239"/>
    <cellStyle name="Normal 2 3 4 2 2 2 7" xfId="7120"/>
    <cellStyle name="Normal 2 3 4 2 2 2 7 2" xfId="37446"/>
    <cellStyle name="Normal 2 3 4 2 2 2 7 3" xfId="22222"/>
    <cellStyle name="Normal 2 3 4 2 2 2 8" xfId="32434"/>
    <cellStyle name="Normal 2 3 4 2 2 2 9" xfId="17209"/>
    <cellStyle name="Normal 2 3 4 2 2 3" xfId="2256"/>
    <cellStyle name="Normal 2 3 4 2 2 3 2" xfId="3095"/>
    <cellStyle name="Normal 2 3 4 2 2 3 2 2" xfId="4785"/>
    <cellStyle name="Normal 2 3 4 2 2 3 2 2 2" xfId="14858"/>
    <cellStyle name="Normal 2 3 4 2 2 3 2 2 2 2" xfId="45180"/>
    <cellStyle name="Normal 2 3 4 2 2 3 2 2 2 3" xfId="29956"/>
    <cellStyle name="Normal 2 3 4 2 2 3 2 2 3" xfId="9838"/>
    <cellStyle name="Normal 2 3 4 2 2 3 2 2 3 2" xfId="40163"/>
    <cellStyle name="Normal 2 3 4 2 2 3 2 2 3 3" xfId="24939"/>
    <cellStyle name="Normal 2 3 4 2 2 3 2 2 4" xfId="35150"/>
    <cellStyle name="Normal 2 3 4 2 2 3 2 2 5" xfId="19926"/>
    <cellStyle name="Normal 2 3 4 2 2 3 2 3" xfId="6477"/>
    <cellStyle name="Normal 2 3 4 2 2 3 2 3 2" xfId="16529"/>
    <cellStyle name="Normal 2 3 4 2 2 3 2 3 2 2" xfId="46851"/>
    <cellStyle name="Normal 2 3 4 2 2 3 2 3 2 3" xfId="31627"/>
    <cellStyle name="Normal 2 3 4 2 2 3 2 3 3" xfId="11509"/>
    <cellStyle name="Normal 2 3 4 2 2 3 2 3 3 2" xfId="41834"/>
    <cellStyle name="Normal 2 3 4 2 2 3 2 3 3 3" xfId="26610"/>
    <cellStyle name="Normal 2 3 4 2 2 3 2 3 4" xfId="36821"/>
    <cellStyle name="Normal 2 3 4 2 2 3 2 3 5" xfId="21597"/>
    <cellStyle name="Normal 2 3 4 2 2 3 2 4" xfId="13187"/>
    <cellStyle name="Normal 2 3 4 2 2 3 2 4 2" xfId="43509"/>
    <cellStyle name="Normal 2 3 4 2 2 3 2 4 3" xfId="28285"/>
    <cellStyle name="Normal 2 3 4 2 2 3 2 5" xfId="8166"/>
    <cellStyle name="Normal 2 3 4 2 2 3 2 5 2" xfId="38492"/>
    <cellStyle name="Normal 2 3 4 2 2 3 2 5 3" xfId="23268"/>
    <cellStyle name="Normal 2 3 4 2 2 3 2 6" xfId="33480"/>
    <cellStyle name="Normal 2 3 4 2 2 3 2 7" xfId="18255"/>
    <cellStyle name="Normal 2 3 4 2 2 3 3" xfId="3948"/>
    <cellStyle name="Normal 2 3 4 2 2 3 3 2" xfId="14022"/>
    <cellStyle name="Normal 2 3 4 2 2 3 3 2 2" xfId="44344"/>
    <cellStyle name="Normal 2 3 4 2 2 3 3 2 3" xfId="29120"/>
    <cellStyle name="Normal 2 3 4 2 2 3 3 3" xfId="9002"/>
    <cellStyle name="Normal 2 3 4 2 2 3 3 3 2" xfId="39327"/>
    <cellStyle name="Normal 2 3 4 2 2 3 3 3 3" xfId="24103"/>
    <cellStyle name="Normal 2 3 4 2 2 3 3 4" xfId="34314"/>
    <cellStyle name="Normal 2 3 4 2 2 3 3 5" xfId="19090"/>
    <cellStyle name="Normal 2 3 4 2 2 3 4" xfId="5641"/>
    <cellStyle name="Normal 2 3 4 2 2 3 4 2" xfId="15693"/>
    <cellStyle name="Normal 2 3 4 2 2 3 4 2 2" xfId="46015"/>
    <cellStyle name="Normal 2 3 4 2 2 3 4 2 3" xfId="30791"/>
    <cellStyle name="Normal 2 3 4 2 2 3 4 3" xfId="10673"/>
    <cellStyle name="Normal 2 3 4 2 2 3 4 3 2" xfId="40998"/>
    <cellStyle name="Normal 2 3 4 2 2 3 4 3 3" xfId="25774"/>
    <cellStyle name="Normal 2 3 4 2 2 3 4 4" xfId="35985"/>
    <cellStyle name="Normal 2 3 4 2 2 3 4 5" xfId="20761"/>
    <cellStyle name="Normal 2 3 4 2 2 3 5" xfId="12351"/>
    <cellStyle name="Normal 2 3 4 2 2 3 5 2" xfId="42673"/>
    <cellStyle name="Normal 2 3 4 2 2 3 5 3" xfId="27449"/>
    <cellStyle name="Normal 2 3 4 2 2 3 6" xfId="7330"/>
    <cellStyle name="Normal 2 3 4 2 2 3 6 2" xfId="37656"/>
    <cellStyle name="Normal 2 3 4 2 2 3 6 3" xfId="22432"/>
    <cellStyle name="Normal 2 3 4 2 2 3 7" xfId="32644"/>
    <cellStyle name="Normal 2 3 4 2 2 3 8" xfId="17419"/>
    <cellStyle name="Normal 2 3 4 2 2 4" xfId="2677"/>
    <cellStyle name="Normal 2 3 4 2 2 4 2" xfId="4367"/>
    <cellStyle name="Normal 2 3 4 2 2 4 2 2" xfId="14440"/>
    <cellStyle name="Normal 2 3 4 2 2 4 2 2 2" xfId="44762"/>
    <cellStyle name="Normal 2 3 4 2 2 4 2 2 3" xfId="29538"/>
    <cellStyle name="Normal 2 3 4 2 2 4 2 3" xfId="9420"/>
    <cellStyle name="Normal 2 3 4 2 2 4 2 3 2" xfId="39745"/>
    <cellStyle name="Normal 2 3 4 2 2 4 2 3 3" xfId="24521"/>
    <cellStyle name="Normal 2 3 4 2 2 4 2 4" xfId="34732"/>
    <cellStyle name="Normal 2 3 4 2 2 4 2 5" xfId="19508"/>
    <cellStyle name="Normal 2 3 4 2 2 4 3" xfId="6059"/>
    <cellStyle name="Normal 2 3 4 2 2 4 3 2" xfId="16111"/>
    <cellStyle name="Normal 2 3 4 2 2 4 3 2 2" xfId="46433"/>
    <cellStyle name="Normal 2 3 4 2 2 4 3 2 3" xfId="31209"/>
    <cellStyle name="Normal 2 3 4 2 2 4 3 3" xfId="11091"/>
    <cellStyle name="Normal 2 3 4 2 2 4 3 3 2" xfId="41416"/>
    <cellStyle name="Normal 2 3 4 2 2 4 3 3 3" xfId="26192"/>
    <cellStyle name="Normal 2 3 4 2 2 4 3 4" xfId="36403"/>
    <cellStyle name="Normal 2 3 4 2 2 4 3 5" xfId="21179"/>
    <cellStyle name="Normal 2 3 4 2 2 4 4" xfId="12769"/>
    <cellStyle name="Normal 2 3 4 2 2 4 4 2" xfId="43091"/>
    <cellStyle name="Normal 2 3 4 2 2 4 4 3" xfId="27867"/>
    <cellStyle name="Normal 2 3 4 2 2 4 5" xfId="7748"/>
    <cellStyle name="Normal 2 3 4 2 2 4 5 2" xfId="38074"/>
    <cellStyle name="Normal 2 3 4 2 2 4 5 3" xfId="22850"/>
    <cellStyle name="Normal 2 3 4 2 2 4 6" xfId="33062"/>
    <cellStyle name="Normal 2 3 4 2 2 4 7" xfId="17837"/>
    <cellStyle name="Normal 2 3 4 2 2 5" xfId="3530"/>
    <cellStyle name="Normal 2 3 4 2 2 5 2" xfId="13604"/>
    <cellStyle name="Normal 2 3 4 2 2 5 2 2" xfId="43926"/>
    <cellStyle name="Normal 2 3 4 2 2 5 2 3" xfId="28702"/>
    <cellStyle name="Normal 2 3 4 2 2 5 3" xfId="8584"/>
    <cellStyle name="Normal 2 3 4 2 2 5 3 2" xfId="38909"/>
    <cellStyle name="Normal 2 3 4 2 2 5 3 3" xfId="23685"/>
    <cellStyle name="Normal 2 3 4 2 2 5 4" xfId="33896"/>
    <cellStyle name="Normal 2 3 4 2 2 5 5" xfId="18672"/>
    <cellStyle name="Normal 2 3 4 2 2 6" xfId="5223"/>
    <cellStyle name="Normal 2 3 4 2 2 6 2" xfId="15275"/>
    <cellStyle name="Normal 2 3 4 2 2 6 2 2" xfId="45597"/>
    <cellStyle name="Normal 2 3 4 2 2 6 2 3" xfId="30373"/>
    <cellStyle name="Normal 2 3 4 2 2 6 3" xfId="10255"/>
    <cellStyle name="Normal 2 3 4 2 2 6 3 2" xfId="40580"/>
    <cellStyle name="Normal 2 3 4 2 2 6 3 3" xfId="25356"/>
    <cellStyle name="Normal 2 3 4 2 2 6 4" xfId="35567"/>
    <cellStyle name="Normal 2 3 4 2 2 6 5" xfId="20343"/>
    <cellStyle name="Normal 2 3 4 2 2 7" xfId="11933"/>
    <cellStyle name="Normal 2 3 4 2 2 7 2" xfId="42255"/>
    <cellStyle name="Normal 2 3 4 2 2 7 3" xfId="27031"/>
    <cellStyle name="Normal 2 3 4 2 2 8" xfId="6912"/>
    <cellStyle name="Normal 2 3 4 2 2 8 2" xfId="37238"/>
    <cellStyle name="Normal 2 3 4 2 2 8 3" xfId="22014"/>
    <cellStyle name="Normal 2 3 4 2 2 9" xfId="32226"/>
    <cellStyle name="Normal 2 3 4 2 3" xfId="1939"/>
    <cellStyle name="Normal 2 3 4 2 3 2" xfId="2360"/>
    <cellStyle name="Normal 2 3 4 2 3 2 2" xfId="3199"/>
    <cellStyle name="Normal 2 3 4 2 3 2 2 2" xfId="4889"/>
    <cellStyle name="Normal 2 3 4 2 3 2 2 2 2" xfId="14962"/>
    <cellStyle name="Normal 2 3 4 2 3 2 2 2 2 2" xfId="45284"/>
    <cellStyle name="Normal 2 3 4 2 3 2 2 2 2 3" xfId="30060"/>
    <cellStyle name="Normal 2 3 4 2 3 2 2 2 3" xfId="9942"/>
    <cellStyle name="Normal 2 3 4 2 3 2 2 2 3 2" xfId="40267"/>
    <cellStyle name="Normal 2 3 4 2 3 2 2 2 3 3" xfId="25043"/>
    <cellStyle name="Normal 2 3 4 2 3 2 2 2 4" xfId="35254"/>
    <cellStyle name="Normal 2 3 4 2 3 2 2 2 5" xfId="20030"/>
    <cellStyle name="Normal 2 3 4 2 3 2 2 3" xfId="6581"/>
    <cellStyle name="Normal 2 3 4 2 3 2 2 3 2" xfId="16633"/>
    <cellStyle name="Normal 2 3 4 2 3 2 2 3 2 2" xfId="46955"/>
    <cellStyle name="Normal 2 3 4 2 3 2 2 3 2 3" xfId="31731"/>
    <cellStyle name="Normal 2 3 4 2 3 2 2 3 3" xfId="11613"/>
    <cellStyle name="Normal 2 3 4 2 3 2 2 3 3 2" xfId="41938"/>
    <cellStyle name="Normal 2 3 4 2 3 2 2 3 3 3" xfId="26714"/>
    <cellStyle name="Normal 2 3 4 2 3 2 2 3 4" xfId="36925"/>
    <cellStyle name="Normal 2 3 4 2 3 2 2 3 5" xfId="21701"/>
    <cellStyle name="Normal 2 3 4 2 3 2 2 4" xfId="13291"/>
    <cellStyle name="Normal 2 3 4 2 3 2 2 4 2" xfId="43613"/>
    <cellStyle name="Normal 2 3 4 2 3 2 2 4 3" xfId="28389"/>
    <cellStyle name="Normal 2 3 4 2 3 2 2 5" xfId="8270"/>
    <cellStyle name="Normal 2 3 4 2 3 2 2 5 2" xfId="38596"/>
    <cellStyle name="Normal 2 3 4 2 3 2 2 5 3" xfId="23372"/>
    <cellStyle name="Normal 2 3 4 2 3 2 2 6" xfId="33584"/>
    <cellStyle name="Normal 2 3 4 2 3 2 2 7" xfId="18359"/>
    <cellStyle name="Normal 2 3 4 2 3 2 3" xfId="4052"/>
    <cellStyle name="Normal 2 3 4 2 3 2 3 2" xfId="14126"/>
    <cellStyle name="Normal 2 3 4 2 3 2 3 2 2" xfId="44448"/>
    <cellStyle name="Normal 2 3 4 2 3 2 3 2 3" xfId="29224"/>
    <cellStyle name="Normal 2 3 4 2 3 2 3 3" xfId="9106"/>
    <cellStyle name="Normal 2 3 4 2 3 2 3 3 2" xfId="39431"/>
    <cellStyle name="Normal 2 3 4 2 3 2 3 3 3" xfId="24207"/>
    <cellStyle name="Normal 2 3 4 2 3 2 3 4" xfId="34418"/>
    <cellStyle name="Normal 2 3 4 2 3 2 3 5" xfId="19194"/>
    <cellStyle name="Normal 2 3 4 2 3 2 4" xfId="5745"/>
    <cellStyle name="Normal 2 3 4 2 3 2 4 2" xfId="15797"/>
    <cellStyle name="Normal 2 3 4 2 3 2 4 2 2" xfId="46119"/>
    <cellStyle name="Normal 2 3 4 2 3 2 4 2 3" xfId="30895"/>
    <cellStyle name="Normal 2 3 4 2 3 2 4 3" xfId="10777"/>
    <cellStyle name="Normal 2 3 4 2 3 2 4 3 2" xfId="41102"/>
    <cellStyle name="Normal 2 3 4 2 3 2 4 3 3" xfId="25878"/>
    <cellStyle name="Normal 2 3 4 2 3 2 4 4" xfId="36089"/>
    <cellStyle name="Normal 2 3 4 2 3 2 4 5" xfId="20865"/>
    <cellStyle name="Normal 2 3 4 2 3 2 5" xfId="12455"/>
    <cellStyle name="Normal 2 3 4 2 3 2 5 2" xfId="42777"/>
    <cellStyle name="Normal 2 3 4 2 3 2 5 3" xfId="27553"/>
    <cellStyle name="Normal 2 3 4 2 3 2 6" xfId="7434"/>
    <cellStyle name="Normal 2 3 4 2 3 2 6 2" xfId="37760"/>
    <cellStyle name="Normal 2 3 4 2 3 2 6 3" xfId="22536"/>
    <cellStyle name="Normal 2 3 4 2 3 2 7" xfId="32748"/>
    <cellStyle name="Normal 2 3 4 2 3 2 8" xfId="17523"/>
    <cellStyle name="Normal 2 3 4 2 3 3" xfId="2781"/>
    <cellStyle name="Normal 2 3 4 2 3 3 2" xfId="4471"/>
    <cellStyle name="Normal 2 3 4 2 3 3 2 2" xfId="14544"/>
    <cellStyle name="Normal 2 3 4 2 3 3 2 2 2" xfId="44866"/>
    <cellStyle name="Normal 2 3 4 2 3 3 2 2 3" xfId="29642"/>
    <cellStyle name="Normal 2 3 4 2 3 3 2 3" xfId="9524"/>
    <cellStyle name="Normal 2 3 4 2 3 3 2 3 2" xfId="39849"/>
    <cellStyle name="Normal 2 3 4 2 3 3 2 3 3" xfId="24625"/>
    <cellStyle name="Normal 2 3 4 2 3 3 2 4" xfId="34836"/>
    <cellStyle name="Normal 2 3 4 2 3 3 2 5" xfId="19612"/>
    <cellStyle name="Normal 2 3 4 2 3 3 3" xfId="6163"/>
    <cellStyle name="Normal 2 3 4 2 3 3 3 2" xfId="16215"/>
    <cellStyle name="Normal 2 3 4 2 3 3 3 2 2" xfId="46537"/>
    <cellStyle name="Normal 2 3 4 2 3 3 3 2 3" xfId="31313"/>
    <cellStyle name="Normal 2 3 4 2 3 3 3 3" xfId="11195"/>
    <cellStyle name="Normal 2 3 4 2 3 3 3 3 2" xfId="41520"/>
    <cellStyle name="Normal 2 3 4 2 3 3 3 3 3" xfId="26296"/>
    <cellStyle name="Normal 2 3 4 2 3 3 3 4" xfId="36507"/>
    <cellStyle name="Normal 2 3 4 2 3 3 3 5" xfId="21283"/>
    <cellStyle name="Normal 2 3 4 2 3 3 4" xfId="12873"/>
    <cellStyle name="Normal 2 3 4 2 3 3 4 2" xfId="43195"/>
    <cellStyle name="Normal 2 3 4 2 3 3 4 3" xfId="27971"/>
    <cellStyle name="Normal 2 3 4 2 3 3 5" xfId="7852"/>
    <cellStyle name="Normal 2 3 4 2 3 3 5 2" xfId="38178"/>
    <cellStyle name="Normal 2 3 4 2 3 3 5 3" xfId="22954"/>
    <cellStyle name="Normal 2 3 4 2 3 3 6" xfId="33166"/>
    <cellStyle name="Normal 2 3 4 2 3 3 7" xfId="17941"/>
    <cellStyle name="Normal 2 3 4 2 3 4" xfId="3634"/>
    <cellStyle name="Normal 2 3 4 2 3 4 2" xfId="13708"/>
    <cellStyle name="Normal 2 3 4 2 3 4 2 2" xfId="44030"/>
    <cellStyle name="Normal 2 3 4 2 3 4 2 3" xfId="28806"/>
    <cellStyle name="Normal 2 3 4 2 3 4 3" xfId="8688"/>
    <cellStyle name="Normal 2 3 4 2 3 4 3 2" xfId="39013"/>
    <cellStyle name="Normal 2 3 4 2 3 4 3 3" xfId="23789"/>
    <cellStyle name="Normal 2 3 4 2 3 4 4" xfId="34000"/>
    <cellStyle name="Normal 2 3 4 2 3 4 5" xfId="18776"/>
    <cellStyle name="Normal 2 3 4 2 3 5" xfId="5327"/>
    <cellStyle name="Normal 2 3 4 2 3 5 2" xfId="15379"/>
    <cellStyle name="Normal 2 3 4 2 3 5 2 2" xfId="45701"/>
    <cellStyle name="Normal 2 3 4 2 3 5 2 3" xfId="30477"/>
    <cellStyle name="Normal 2 3 4 2 3 5 3" xfId="10359"/>
    <cellStyle name="Normal 2 3 4 2 3 5 3 2" xfId="40684"/>
    <cellStyle name="Normal 2 3 4 2 3 5 3 3" xfId="25460"/>
    <cellStyle name="Normal 2 3 4 2 3 5 4" xfId="35671"/>
    <cellStyle name="Normal 2 3 4 2 3 5 5" xfId="20447"/>
    <cellStyle name="Normal 2 3 4 2 3 6" xfId="12037"/>
    <cellStyle name="Normal 2 3 4 2 3 6 2" xfId="42359"/>
    <cellStyle name="Normal 2 3 4 2 3 6 3" xfId="27135"/>
    <cellStyle name="Normal 2 3 4 2 3 7" xfId="7016"/>
    <cellStyle name="Normal 2 3 4 2 3 7 2" xfId="37342"/>
    <cellStyle name="Normal 2 3 4 2 3 7 3" xfId="22118"/>
    <cellStyle name="Normal 2 3 4 2 3 8" xfId="32330"/>
    <cellStyle name="Normal 2 3 4 2 3 9" xfId="17105"/>
    <cellStyle name="Normal 2 3 4 2 4" xfId="2152"/>
    <cellStyle name="Normal 2 3 4 2 4 2" xfId="2991"/>
    <cellStyle name="Normal 2 3 4 2 4 2 2" xfId="4681"/>
    <cellStyle name="Normal 2 3 4 2 4 2 2 2" xfId="14754"/>
    <cellStyle name="Normal 2 3 4 2 4 2 2 2 2" xfId="45076"/>
    <cellStyle name="Normal 2 3 4 2 4 2 2 2 3" xfId="29852"/>
    <cellStyle name="Normal 2 3 4 2 4 2 2 3" xfId="9734"/>
    <cellStyle name="Normal 2 3 4 2 4 2 2 3 2" xfId="40059"/>
    <cellStyle name="Normal 2 3 4 2 4 2 2 3 3" xfId="24835"/>
    <cellStyle name="Normal 2 3 4 2 4 2 2 4" xfId="35046"/>
    <cellStyle name="Normal 2 3 4 2 4 2 2 5" xfId="19822"/>
    <cellStyle name="Normal 2 3 4 2 4 2 3" xfId="6373"/>
    <cellStyle name="Normal 2 3 4 2 4 2 3 2" xfId="16425"/>
    <cellStyle name="Normal 2 3 4 2 4 2 3 2 2" xfId="46747"/>
    <cellStyle name="Normal 2 3 4 2 4 2 3 2 3" xfId="31523"/>
    <cellStyle name="Normal 2 3 4 2 4 2 3 3" xfId="11405"/>
    <cellStyle name="Normal 2 3 4 2 4 2 3 3 2" xfId="41730"/>
    <cellStyle name="Normal 2 3 4 2 4 2 3 3 3" xfId="26506"/>
    <cellStyle name="Normal 2 3 4 2 4 2 3 4" xfId="36717"/>
    <cellStyle name="Normal 2 3 4 2 4 2 3 5" xfId="21493"/>
    <cellStyle name="Normal 2 3 4 2 4 2 4" xfId="13083"/>
    <cellStyle name="Normal 2 3 4 2 4 2 4 2" xfId="43405"/>
    <cellStyle name="Normal 2 3 4 2 4 2 4 3" xfId="28181"/>
    <cellStyle name="Normal 2 3 4 2 4 2 5" xfId="8062"/>
    <cellStyle name="Normal 2 3 4 2 4 2 5 2" xfId="38388"/>
    <cellStyle name="Normal 2 3 4 2 4 2 5 3" xfId="23164"/>
    <cellStyle name="Normal 2 3 4 2 4 2 6" xfId="33376"/>
    <cellStyle name="Normal 2 3 4 2 4 2 7" xfId="18151"/>
    <cellStyle name="Normal 2 3 4 2 4 3" xfId="3844"/>
    <cellStyle name="Normal 2 3 4 2 4 3 2" xfId="13918"/>
    <cellStyle name="Normal 2 3 4 2 4 3 2 2" xfId="44240"/>
    <cellStyle name="Normal 2 3 4 2 4 3 2 3" xfId="29016"/>
    <cellStyle name="Normal 2 3 4 2 4 3 3" xfId="8898"/>
    <cellStyle name="Normal 2 3 4 2 4 3 3 2" xfId="39223"/>
    <cellStyle name="Normal 2 3 4 2 4 3 3 3" xfId="23999"/>
    <cellStyle name="Normal 2 3 4 2 4 3 4" xfId="34210"/>
    <cellStyle name="Normal 2 3 4 2 4 3 5" xfId="18986"/>
    <cellStyle name="Normal 2 3 4 2 4 4" xfId="5537"/>
    <cellStyle name="Normal 2 3 4 2 4 4 2" xfId="15589"/>
    <cellStyle name="Normal 2 3 4 2 4 4 2 2" xfId="45911"/>
    <cellStyle name="Normal 2 3 4 2 4 4 2 3" xfId="30687"/>
    <cellStyle name="Normal 2 3 4 2 4 4 3" xfId="10569"/>
    <cellStyle name="Normal 2 3 4 2 4 4 3 2" xfId="40894"/>
    <cellStyle name="Normal 2 3 4 2 4 4 3 3" xfId="25670"/>
    <cellStyle name="Normal 2 3 4 2 4 4 4" xfId="35881"/>
    <cellStyle name="Normal 2 3 4 2 4 4 5" xfId="20657"/>
    <cellStyle name="Normal 2 3 4 2 4 5" xfId="12247"/>
    <cellStyle name="Normal 2 3 4 2 4 5 2" xfId="42569"/>
    <cellStyle name="Normal 2 3 4 2 4 5 3" xfId="27345"/>
    <cellStyle name="Normal 2 3 4 2 4 6" xfId="7226"/>
    <cellStyle name="Normal 2 3 4 2 4 6 2" xfId="37552"/>
    <cellStyle name="Normal 2 3 4 2 4 6 3" xfId="22328"/>
    <cellStyle name="Normal 2 3 4 2 4 7" xfId="32540"/>
    <cellStyle name="Normal 2 3 4 2 4 8" xfId="17315"/>
    <cellStyle name="Normal 2 3 4 2 5" xfId="2573"/>
    <cellStyle name="Normal 2 3 4 2 5 2" xfId="4263"/>
    <cellStyle name="Normal 2 3 4 2 5 2 2" xfId="14336"/>
    <cellStyle name="Normal 2 3 4 2 5 2 2 2" xfId="44658"/>
    <cellStyle name="Normal 2 3 4 2 5 2 2 3" xfId="29434"/>
    <cellStyle name="Normal 2 3 4 2 5 2 3" xfId="9316"/>
    <cellStyle name="Normal 2 3 4 2 5 2 3 2" xfId="39641"/>
    <cellStyle name="Normal 2 3 4 2 5 2 3 3" xfId="24417"/>
    <cellStyle name="Normal 2 3 4 2 5 2 4" xfId="34628"/>
    <cellStyle name="Normal 2 3 4 2 5 2 5" xfId="19404"/>
    <cellStyle name="Normal 2 3 4 2 5 3" xfId="5955"/>
    <cellStyle name="Normal 2 3 4 2 5 3 2" xfId="16007"/>
    <cellStyle name="Normal 2 3 4 2 5 3 2 2" xfId="46329"/>
    <cellStyle name="Normal 2 3 4 2 5 3 2 3" xfId="31105"/>
    <cellStyle name="Normal 2 3 4 2 5 3 3" xfId="10987"/>
    <cellStyle name="Normal 2 3 4 2 5 3 3 2" xfId="41312"/>
    <cellStyle name="Normal 2 3 4 2 5 3 3 3" xfId="26088"/>
    <cellStyle name="Normal 2 3 4 2 5 3 4" xfId="36299"/>
    <cellStyle name="Normal 2 3 4 2 5 3 5" xfId="21075"/>
    <cellStyle name="Normal 2 3 4 2 5 4" xfId="12665"/>
    <cellStyle name="Normal 2 3 4 2 5 4 2" xfId="42987"/>
    <cellStyle name="Normal 2 3 4 2 5 4 3" xfId="27763"/>
    <cellStyle name="Normal 2 3 4 2 5 5" xfId="7644"/>
    <cellStyle name="Normal 2 3 4 2 5 5 2" xfId="37970"/>
    <cellStyle name="Normal 2 3 4 2 5 5 3" xfId="22746"/>
    <cellStyle name="Normal 2 3 4 2 5 6" xfId="32958"/>
    <cellStyle name="Normal 2 3 4 2 5 7" xfId="17733"/>
    <cellStyle name="Normal 2 3 4 2 6" xfId="3426"/>
    <cellStyle name="Normal 2 3 4 2 6 2" xfId="13500"/>
    <cellStyle name="Normal 2 3 4 2 6 2 2" xfId="43822"/>
    <cellStyle name="Normal 2 3 4 2 6 2 3" xfId="28598"/>
    <cellStyle name="Normal 2 3 4 2 6 3" xfId="8480"/>
    <cellStyle name="Normal 2 3 4 2 6 3 2" xfId="38805"/>
    <cellStyle name="Normal 2 3 4 2 6 3 3" xfId="23581"/>
    <cellStyle name="Normal 2 3 4 2 6 4" xfId="33792"/>
    <cellStyle name="Normal 2 3 4 2 6 5" xfId="18568"/>
    <cellStyle name="Normal 2 3 4 2 7" xfId="5119"/>
    <cellStyle name="Normal 2 3 4 2 7 2" xfId="15171"/>
    <cellStyle name="Normal 2 3 4 2 7 2 2" xfId="45493"/>
    <cellStyle name="Normal 2 3 4 2 7 2 3" xfId="30269"/>
    <cellStyle name="Normal 2 3 4 2 7 3" xfId="10151"/>
    <cellStyle name="Normal 2 3 4 2 7 3 2" xfId="40476"/>
    <cellStyle name="Normal 2 3 4 2 7 3 3" xfId="25252"/>
    <cellStyle name="Normal 2 3 4 2 7 4" xfId="35463"/>
    <cellStyle name="Normal 2 3 4 2 7 5" xfId="20239"/>
    <cellStyle name="Normal 2 3 4 2 8" xfId="11829"/>
    <cellStyle name="Normal 2 3 4 2 8 2" xfId="42151"/>
    <cellStyle name="Normal 2 3 4 2 8 3" xfId="26927"/>
    <cellStyle name="Normal 2 3 4 2 9" xfId="6808"/>
    <cellStyle name="Normal 2 3 4 2 9 2" xfId="37134"/>
    <cellStyle name="Normal 2 3 4 2 9 3" xfId="21910"/>
    <cellStyle name="Normal 2 3 4 3" xfId="1772"/>
    <cellStyle name="Normal 2 3 4 3 10" xfId="16949"/>
    <cellStyle name="Normal 2 3 4 3 2" xfId="1991"/>
    <cellStyle name="Normal 2 3 4 3 2 2" xfId="2412"/>
    <cellStyle name="Normal 2 3 4 3 2 2 2" xfId="3251"/>
    <cellStyle name="Normal 2 3 4 3 2 2 2 2" xfId="4941"/>
    <cellStyle name="Normal 2 3 4 3 2 2 2 2 2" xfId="15014"/>
    <cellStyle name="Normal 2 3 4 3 2 2 2 2 2 2" xfId="45336"/>
    <cellStyle name="Normal 2 3 4 3 2 2 2 2 2 3" xfId="30112"/>
    <cellStyle name="Normal 2 3 4 3 2 2 2 2 3" xfId="9994"/>
    <cellStyle name="Normal 2 3 4 3 2 2 2 2 3 2" xfId="40319"/>
    <cellStyle name="Normal 2 3 4 3 2 2 2 2 3 3" xfId="25095"/>
    <cellStyle name="Normal 2 3 4 3 2 2 2 2 4" xfId="35306"/>
    <cellStyle name="Normal 2 3 4 3 2 2 2 2 5" xfId="20082"/>
    <cellStyle name="Normal 2 3 4 3 2 2 2 3" xfId="6633"/>
    <cellStyle name="Normal 2 3 4 3 2 2 2 3 2" xfId="16685"/>
    <cellStyle name="Normal 2 3 4 3 2 2 2 3 2 2" xfId="47007"/>
    <cellStyle name="Normal 2 3 4 3 2 2 2 3 2 3" xfId="31783"/>
    <cellStyle name="Normal 2 3 4 3 2 2 2 3 3" xfId="11665"/>
    <cellStyle name="Normal 2 3 4 3 2 2 2 3 3 2" xfId="41990"/>
    <cellStyle name="Normal 2 3 4 3 2 2 2 3 3 3" xfId="26766"/>
    <cellStyle name="Normal 2 3 4 3 2 2 2 3 4" xfId="36977"/>
    <cellStyle name="Normal 2 3 4 3 2 2 2 3 5" xfId="21753"/>
    <cellStyle name="Normal 2 3 4 3 2 2 2 4" xfId="13343"/>
    <cellStyle name="Normal 2 3 4 3 2 2 2 4 2" xfId="43665"/>
    <cellStyle name="Normal 2 3 4 3 2 2 2 4 3" xfId="28441"/>
    <cellStyle name="Normal 2 3 4 3 2 2 2 5" xfId="8322"/>
    <cellStyle name="Normal 2 3 4 3 2 2 2 5 2" xfId="38648"/>
    <cellStyle name="Normal 2 3 4 3 2 2 2 5 3" xfId="23424"/>
    <cellStyle name="Normal 2 3 4 3 2 2 2 6" xfId="33636"/>
    <cellStyle name="Normal 2 3 4 3 2 2 2 7" xfId="18411"/>
    <cellStyle name="Normal 2 3 4 3 2 2 3" xfId="4104"/>
    <cellStyle name="Normal 2 3 4 3 2 2 3 2" xfId="14178"/>
    <cellStyle name="Normal 2 3 4 3 2 2 3 2 2" xfId="44500"/>
    <cellStyle name="Normal 2 3 4 3 2 2 3 2 3" xfId="29276"/>
    <cellStyle name="Normal 2 3 4 3 2 2 3 3" xfId="9158"/>
    <cellStyle name="Normal 2 3 4 3 2 2 3 3 2" xfId="39483"/>
    <cellStyle name="Normal 2 3 4 3 2 2 3 3 3" xfId="24259"/>
    <cellStyle name="Normal 2 3 4 3 2 2 3 4" xfId="34470"/>
    <cellStyle name="Normal 2 3 4 3 2 2 3 5" xfId="19246"/>
    <cellStyle name="Normal 2 3 4 3 2 2 4" xfId="5797"/>
    <cellStyle name="Normal 2 3 4 3 2 2 4 2" xfId="15849"/>
    <cellStyle name="Normal 2 3 4 3 2 2 4 2 2" xfId="46171"/>
    <cellStyle name="Normal 2 3 4 3 2 2 4 2 3" xfId="30947"/>
    <cellStyle name="Normal 2 3 4 3 2 2 4 3" xfId="10829"/>
    <cellStyle name="Normal 2 3 4 3 2 2 4 3 2" xfId="41154"/>
    <cellStyle name="Normal 2 3 4 3 2 2 4 3 3" xfId="25930"/>
    <cellStyle name="Normal 2 3 4 3 2 2 4 4" xfId="36141"/>
    <cellStyle name="Normal 2 3 4 3 2 2 4 5" xfId="20917"/>
    <cellStyle name="Normal 2 3 4 3 2 2 5" xfId="12507"/>
    <cellStyle name="Normal 2 3 4 3 2 2 5 2" xfId="42829"/>
    <cellStyle name="Normal 2 3 4 3 2 2 5 3" xfId="27605"/>
    <cellStyle name="Normal 2 3 4 3 2 2 6" xfId="7486"/>
    <cellStyle name="Normal 2 3 4 3 2 2 6 2" xfId="37812"/>
    <cellStyle name="Normal 2 3 4 3 2 2 6 3" xfId="22588"/>
    <cellStyle name="Normal 2 3 4 3 2 2 7" xfId="32800"/>
    <cellStyle name="Normal 2 3 4 3 2 2 8" xfId="17575"/>
    <cellStyle name="Normal 2 3 4 3 2 3" xfId="2833"/>
    <cellStyle name="Normal 2 3 4 3 2 3 2" xfId="4523"/>
    <cellStyle name="Normal 2 3 4 3 2 3 2 2" xfId="14596"/>
    <cellStyle name="Normal 2 3 4 3 2 3 2 2 2" xfId="44918"/>
    <cellStyle name="Normal 2 3 4 3 2 3 2 2 3" xfId="29694"/>
    <cellStyle name="Normal 2 3 4 3 2 3 2 3" xfId="9576"/>
    <cellStyle name="Normal 2 3 4 3 2 3 2 3 2" xfId="39901"/>
    <cellStyle name="Normal 2 3 4 3 2 3 2 3 3" xfId="24677"/>
    <cellStyle name="Normal 2 3 4 3 2 3 2 4" xfId="34888"/>
    <cellStyle name="Normal 2 3 4 3 2 3 2 5" xfId="19664"/>
    <cellStyle name="Normal 2 3 4 3 2 3 3" xfId="6215"/>
    <cellStyle name="Normal 2 3 4 3 2 3 3 2" xfId="16267"/>
    <cellStyle name="Normal 2 3 4 3 2 3 3 2 2" xfId="46589"/>
    <cellStyle name="Normal 2 3 4 3 2 3 3 2 3" xfId="31365"/>
    <cellStyle name="Normal 2 3 4 3 2 3 3 3" xfId="11247"/>
    <cellStyle name="Normal 2 3 4 3 2 3 3 3 2" xfId="41572"/>
    <cellStyle name="Normal 2 3 4 3 2 3 3 3 3" xfId="26348"/>
    <cellStyle name="Normal 2 3 4 3 2 3 3 4" xfId="36559"/>
    <cellStyle name="Normal 2 3 4 3 2 3 3 5" xfId="21335"/>
    <cellStyle name="Normal 2 3 4 3 2 3 4" xfId="12925"/>
    <cellStyle name="Normal 2 3 4 3 2 3 4 2" xfId="43247"/>
    <cellStyle name="Normal 2 3 4 3 2 3 4 3" xfId="28023"/>
    <cellStyle name="Normal 2 3 4 3 2 3 5" xfId="7904"/>
    <cellStyle name="Normal 2 3 4 3 2 3 5 2" xfId="38230"/>
    <cellStyle name="Normal 2 3 4 3 2 3 5 3" xfId="23006"/>
    <cellStyle name="Normal 2 3 4 3 2 3 6" xfId="33218"/>
    <cellStyle name="Normal 2 3 4 3 2 3 7" xfId="17993"/>
    <cellStyle name="Normal 2 3 4 3 2 4" xfId="3686"/>
    <cellStyle name="Normal 2 3 4 3 2 4 2" xfId="13760"/>
    <cellStyle name="Normal 2 3 4 3 2 4 2 2" xfId="44082"/>
    <cellStyle name="Normal 2 3 4 3 2 4 2 3" xfId="28858"/>
    <cellStyle name="Normal 2 3 4 3 2 4 3" xfId="8740"/>
    <cellStyle name="Normal 2 3 4 3 2 4 3 2" xfId="39065"/>
    <cellStyle name="Normal 2 3 4 3 2 4 3 3" xfId="23841"/>
    <cellStyle name="Normal 2 3 4 3 2 4 4" xfId="34052"/>
    <cellStyle name="Normal 2 3 4 3 2 4 5" xfId="18828"/>
    <cellStyle name="Normal 2 3 4 3 2 5" xfId="5379"/>
    <cellStyle name="Normal 2 3 4 3 2 5 2" xfId="15431"/>
    <cellStyle name="Normal 2 3 4 3 2 5 2 2" xfId="45753"/>
    <cellStyle name="Normal 2 3 4 3 2 5 2 3" xfId="30529"/>
    <cellStyle name="Normal 2 3 4 3 2 5 3" xfId="10411"/>
    <cellStyle name="Normal 2 3 4 3 2 5 3 2" xfId="40736"/>
    <cellStyle name="Normal 2 3 4 3 2 5 3 3" xfId="25512"/>
    <cellStyle name="Normal 2 3 4 3 2 5 4" xfId="35723"/>
    <cellStyle name="Normal 2 3 4 3 2 5 5" xfId="20499"/>
    <cellStyle name="Normal 2 3 4 3 2 6" xfId="12089"/>
    <cellStyle name="Normal 2 3 4 3 2 6 2" xfId="42411"/>
    <cellStyle name="Normal 2 3 4 3 2 6 3" xfId="27187"/>
    <cellStyle name="Normal 2 3 4 3 2 7" xfId="7068"/>
    <cellStyle name="Normal 2 3 4 3 2 7 2" xfId="37394"/>
    <cellStyle name="Normal 2 3 4 3 2 7 3" xfId="22170"/>
    <cellStyle name="Normal 2 3 4 3 2 8" xfId="32382"/>
    <cellStyle name="Normal 2 3 4 3 2 9" xfId="17157"/>
    <cellStyle name="Normal 2 3 4 3 3" xfId="2204"/>
    <cellStyle name="Normal 2 3 4 3 3 2" xfId="3043"/>
    <cellStyle name="Normal 2 3 4 3 3 2 2" xfId="4733"/>
    <cellStyle name="Normal 2 3 4 3 3 2 2 2" xfId="14806"/>
    <cellStyle name="Normal 2 3 4 3 3 2 2 2 2" xfId="45128"/>
    <cellStyle name="Normal 2 3 4 3 3 2 2 2 3" xfId="29904"/>
    <cellStyle name="Normal 2 3 4 3 3 2 2 3" xfId="9786"/>
    <cellStyle name="Normal 2 3 4 3 3 2 2 3 2" xfId="40111"/>
    <cellStyle name="Normal 2 3 4 3 3 2 2 3 3" xfId="24887"/>
    <cellStyle name="Normal 2 3 4 3 3 2 2 4" xfId="35098"/>
    <cellStyle name="Normal 2 3 4 3 3 2 2 5" xfId="19874"/>
    <cellStyle name="Normal 2 3 4 3 3 2 3" xfId="6425"/>
    <cellStyle name="Normal 2 3 4 3 3 2 3 2" xfId="16477"/>
    <cellStyle name="Normal 2 3 4 3 3 2 3 2 2" xfId="46799"/>
    <cellStyle name="Normal 2 3 4 3 3 2 3 2 3" xfId="31575"/>
    <cellStyle name="Normal 2 3 4 3 3 2 3 3" xfId="11457"/>
    <cellStyle name="Normal 2 3 4 3 3 2 3 3 2" xfId="41782"/>
    <cellStyle name="Normal 2 3 4 3 3 2 3 3 3" xfId="26558"/>
    <cellStyle name="Normal 2 3 4 3 3 2 3 4" xfId="36769"/>
    <cellStyle name="Normal 2 3 4 3 3 2 3 5" xfId="21545"/>
    <cellStyle name="Normal 2 3 4 3 3 2 4" xfId="13135"/>
    <cellStyle name="Normal 2 3 4 3 3 2 4 2" xfId="43457"/>
    <cellStyle name="Normal 2 3 4 3 3 2 4 3" xfId="28233"/>
    <cellStyle name="Normal 2 3 4 3 3 2 5" xfId="8114"/>
    <cellStyle name="Normal 2 3 4 3 3 2 5 2" xfId="38440"/>
    <cellStyle name="Normal 2 3 4 3 3 2 5 3" xfId="23216"/>
    <cellStyle name="Normal 2 3 4 3 3 2 6" xfId="33428"/>
    <cellStyle name="Normal 2 3 4 3 3 2 7" xfId="18203"/>
    <cellStyle name="Normal 2 3 4 3 3 3" xfId="3896"/>
    <cellStyle name="Normal 2 3 4 3 3 3 2" xfId="13970"/>
    <cellStyle name="Normal 2 3 4 3 3 3 2 2" xfId="44292"/>
    <cellStyle name="Normal 2 3 4 3 3 3 2 3" xfId="29068"/>
    <cellStyle name="Normal 2 3 4 3 3 3 3" xfId="8950"/>
    <cellStyle name="Normal 2 3 4 3 3 3 3 2" xfId="39275"/>
    <cellStyle name="Normal 2 3 4 3 3 3 3 3" xfId="24051"/>
    <cellStyle name="Normal 2 3 4 3 3 3 4" xfId="34262"/>
    <cellStyle name="Normal 2 3 4 3 3 3 5" xfId="19038"/>
    <cellStyle name="Normal 2 3 4 3 3 4" xfId="5589"/>
    <cellStyle name="Normal 2 3 4 3 3 4 2" xfId="15641"/>
    <cellStyle name="Normal 2 3 4 3 3 4 2 2" xfId="45963"/>
    <cellStyle name="Normal 2 3 4 3 3 4 2 3" xfId="30739"/>
    <cellStyle name="Normal 2 3 4 3 3 4 3" xfId="10621"/>
    <cellStyle name="Normal 2 3 4 3 3 4 3 2" xfId="40946"/>
    <cellStyle name="Normal 2 3 4 3 3 4 3 3" xfId="25722"/>
    <cellStyle name="Normal 2 3 4 3 3 4 4" xfId="35933"/>
    <cellStyle name="Normal 2 3 4 3 3 4 5" xfId="20709"/>
    <cellStyle name="Normal 2 3 4 3 3 5" xfId="12299"/>
    <cellStyle name="Normal 2 3 4 3 3 5 2" xfId="42621"/>
    <cellStyle name="Normal 2 3 4 3 3 5 3" xfId="27397"/>
    <cellStyle name="Normal 2 3 4 3 3 6" xfId="7278"/>
    <cellStyle name="Normal 2 3 4 3 3 6 2" xfId="37604"/>
    <cellStyle name="Normal 2 3 4 3 3 6 3" xfId="22380"/>
    <cellStyle name="Normal 2 3 4 3 3 7" xfId="32592"/>
    <cellStyle name="Normal 2 3 4 3 3 8" xfId="17367"/>
    <cellStyle name="Normal 2 3 4 3 4" xfId="2625"/>
    <cellStyle name="Normal 2 3 4 3 4 2" xfId="4315"/>
    <cellStyle name="Normal 2 3 4 3 4 2 2" xfId="14388"/>
    <cellStyle name="Normal 2 3 4 3 4 2 2 2" xfId="44710"/>
    <cellStyle name="Normal 2 3 4 3 4 2 2 3" xfId="29486"/>
    <cellStyle name="Normal 2 3 4 3 4 2 3" xfId="9368"/>
    <cellStyle name="Normal 2 3 4 3 4 2 3 2" xfId="39693"/>
    <cellStyle name="Normal 2 3 4 3 4 2 3 3" xfId="24469"/>
    <cellStyle name="Normal 2 3 4 3 4 2 4" xfId="34680"/>
    <cellStyle name="Normal 2 3 4 3 4 2 5" xfId="19456"/>
    <cellStyle name="Normal 2 3 4 3 4 3" xfId="6007"/>
    <cellStyle name="Normal 2 3 4 3 4 3 2" xfId="16059"/>
    <cellStyle name="Normal 2 3 4 3 4 3 2 2" xfId="46381"/>
    <cellStyle name="Normal 2 3 4 3 4 3 2 3" xfId="31157"/>
    <cellStyle name="Normal 2 3 4 3 4 3 3" xfId="11039"/>
    <cellStyle name="Normal 2 3 4 3 4 3 3 2" xfId="41364"/>
    <cellStyle name="Normal 2 3 4 3 4 3 3 3" xfId="26140"/>
    <cellStyle name="Normal 2 3 4 3 4 3 4" xfId="36351"/>
    <cellStyle name="Normal 2 3 4 3 4 3 5" xfId="21127"/>
    <cellStyle name="Normal 2 3 4 3 4 4" xfId="12717"/>
    <cellStyle name="Normal 2 3 4 3 4 4 2" xfId="43039"/>
    <cellStyle name="Normal 2 3 4 3 4 4 3" xfId="27815"/>
    <cellStyle name="Normal 2 3 4 3 4 5" xfId="7696"/>
    <cellStyle name="Normal 2 3 4 3 4 5 2" xfId="38022"/>
    <cellStyle name="Normal 2 3 4 3 4 5 3" xfId="22798"/>
    <cellStyle name="Normal 2 3 4 3 4 6" xfId="33010"/>
    <cellStyle name="Normal 2 3 4 3 4 7" xfId="17785"/>
    <cellStyle name="Normal 2 3 4 3 5" xfId="3478"/>
    <cellStyle name="Normal 2 3 4 3 5 2" xfId="13552"/>
    <cellStyle name="Normal 2 3 4 3 5 2 2" xfId="43874"/>
    <cellStyle name="Normal 2 3 4 3 5 2 3" xfId="28650"/>
    <cellStyle name="Normal 2 3 4 3 5 3" xfId="8532"/>
    <cellStyle name="Normal 2 3 4 3 5 3 2" xfId="38857"/>
    <cellStyle name="Normal 2 3 4 3 5 3 3" xfId="23633"/>
    <cellStyle name="Normal 2 3 4 3 5 4" xfId="33844"/>
    <cellStyle name="Normal 2 3 4 3 5 5" xfId="18620"/>
    <cellStyle name="Normal 2 3 4 3 6" xfId="5171"/>
    <cellStyle name="Normal 2 3 4 3 6 2" xfId="15223"/>
    <cellStyle name="Normal 2 3 4 3 6 2 2" xfId="45545"/>
    <cellStyle name="Normal 2 3 4 3 6 2 3" xfId="30321"/>
    <cellStyle name="Normal 2 3 4 3 6 3" xfId="10203"/>
    <cellStyle name="Normal 2 3 4 3 6 3 2" xfId="40528"/>
    <cellStyle name="Normal 2 3 4 3 6 3 3" xfId="25304"/>
    <cellStyle name="Normal 2 3 4 3 6 4" xfId="35515"/>
    <cellStyle name="Normal 2 3 4 3 6 5" xfId="20291"/>
    <cellStyle name="Normal 2 3 4 3 7" xfId="11881"/>
    <cellStyle name="Normal 2 3 4 3 7 2" xfId="42203"/>
    <cellStyle name="Normal 2 3 4 3 7 3" xfId="26979"/>
    <cellStyle name="Normal 2 3 4 3 8" xfId="6860"/>
    <cellStyle name="Normal 2 3 4 3 8 2" xfId="37186"/>
    <cellStyle name="Normal 2 3 4 3 8 3" xfId="21962"/>
    <cellStyle name="Normal 2 3 4 3 9" xfId="32175"/>
    <cellStyle name="Normal 2 3 4 4" xfId="1885"/>
    <cellStyle name="Normal 2 3 4 4 2" xfId="2308"/>
    <cellStyle name="Normal 2 3 4 4 2 2" xfId="3147"/>
    <cellStyle name="Normal 2 3 4 4 2 2 2" xfId="4837"/>
    <cellStyle name="Normal 2 3 4 4 2 2 2 2" xfId="14910"/>
    <cellStyle name="Normal 2 3 4 4 2 2 2 2 2" xfId="45232"/>
    <cellStyle name="Normal 2 3 4 4 2 2 2 2 3" xfId="30008"/>
    <cellStyle name="Normal 2 3 4 4 2 2 2 3" xfId="9890"/>
    <cellStyle name="Normal 2 3 4 4 2 2 2 3 2" xfId="40215"/>
    <cellStyle name="Normal 2 3 4 4 2 2 2 3 3" xfId="24991"/>
    <cellStyle name="Normal 2 3 4 4 2 2 2 4" xfId="35202"/>
    <cellStyle name="Normal 2 3 4 4 2 2 2 5" xfId="19978"/>
    <cellStyle name="Normal 2 3 4 4 2 2 3" xfId="6529"/>
    <cellStyle name="Normal 2 3 4 4 2 2 3 2" xfId="16581"/>
    <cellStyle name="Normal 2 3 4 4 2 2 3 2 2" xfId="46903"/>
    <cellStyle name="Normal 2 3 4 4 2 2 3 2 3" xfId="31679"/>
    <cellStyle name="Normal 2 3 4 4 2 2 3 3" xfId="11561"/>
    <cellStyle name="Normal 2 3 4 4 2 2 3 3 2" xfId="41886"/>
    <cellStyle name="Normal 2 3 4 4 2 2 3 3 3" xfId="26662"/>
    <cellStyle name="Normal 2 3 4 4 2 2 3 4" xfId="36873"/>
    <cellStyle name="Normal 2 3 4 4 2 2 3 5" xfId="21649"/>
    <cellStyle name="Normal 2 3 4 4 2 2 4" xfId="13239"/>
    <cellStyle name="Normal 2 3 4 4 2 2 4 2" xfId="43561"/>
    <cellStyle name="Normal 2 3 4 4 2 2 4 3" xfId="28337"/>
    <cellStyle name="Normal 2 3 4 4 2 2 5" xfId="8218"/>
    <cellStyle name="Normal 2 3 4 4 2 2 5 2" xfId="38544"/>
    <cellStyle name="Normal 2 3 4 4 2 2 5 3" xfId="23320"/>
    <cellStyle name="Normal 2 3 4 4 2 2 6" xfId="33532"/>
    <cellStyle name="Normal 2 3 4 4 2 2 7" xfId="18307"/>
    <cellStyle name="Normal 2 3 4 4 2 3" xfId="4000"/>
    <cellStyle name="Normal 2 3 4 4 2 3 2" xfId="14074"/>
    <cellStyle name="Normal 2 3 4 4 2 3 2 2" xfId="44396"/>
    <cellStyle name="Normal 2 3 4 4 2 3 2 3" xfId="29172"/>
    <cellStyle name="Normal 2 3 4 4 2 3 3" xfId="9054"/>
    <cellStyle name="Normal 2 3 4 4 2 3 3 2" xfId="39379"/>
    <cellStyle name="Normal 2 3 4 4 2 3 3 3" xfId="24155"/>
    <cellStyle name="Normal 2 3 4 4 2 3 4" xfId="34366"/>
    <cellStyle name="Normal 2 3 4 4 2 3 5" xfId="19142"/>
    <cellStyle name="Normal 2 3 4 4 2 4" xfId="5693"/>
    <cellStyle name="Normal 2 3 4 4 2 4 2" xfId="15745"/>
    <cellStyle name="Normal 2 3 4 4 2 4 2 2" xfId="46067"/>
    <cellStyle name="Normal 2 3 4 4 2 4 2 3" xfId="30843"/>
    <cellStyle name="Normal 2 3 4 4 2 4 3" xfId="10725"/>
    <cellStyle name="Normal 2 3 4 4 2 4 3 2" xfId="41050"/>
    <cellStyle name="Normal 2 3 4 4 2 4 3 3" xfId="25826"/>
    <cellStyle name="Normal 2 3 4 4 2 4 4" xfId="36037"/>
    <cellStyle name="Normal 2 3 4 4 2 4 5" xfId="20813"/>
    <cellStyle name="Normal 2 3 4 4 2 5" xfId="12403"/>
    <cellStyle name="Normal 2 3 4 4 2 5 2" xfId="42725"/>
    <cellStyle name="Normal 2 3 4 4 2 5 3" xfId="27501"/>
    <cellStyle name="Normal 2 3 4 4 2 6" xfId="7382"/>
    <cellStyle name="Normal 2 3 4 4 2 6 2" xfId="37708"/>
    <cellStyle name="Normal 2 3 4 4 2 6 3" xfId="22484"/>
    <cellStyle name="Normal 2 3 4 4 2 7" xfId="32696"/>
    <cellStyle name="Normal 2 3 4 4 2 8" xfId="17471"/>
    <cellStyle name="Normal 2 3 4 4 3" xfId="2729"/>
    <cellStyle name="Normal 2 3 4 4 3 2" xfId="4419"/>
    <cellStyle name="Normal 2 3 4 4 3 2 2" xfId="14492"/>
    <cellStyle name="Normal 2 3 4 4 3 2 2 2" xfId="44814"/>
    <cellStyle name="Normal 2 3 4 4 3 2 2 3" xfId="29590"/>
    <cellStyle name="Normal 2 3 4 4 3 2 3" xfId="9472"/>
    <cellStyle name="Normal 2 3 4 4 3 2 3 2" xfId="39797"/>
    <cellStyle name="Normal 2 3 4 4 3 2 3 3" xfId="24573"/>
    <cellStyle name="Normal 2 3 4 4 3 2 4" xfId="34784"/>
    <cellStyle name="Normal 2 3 4 4 3 2 5" xfId="19560"/>
    <cellStyle name="Normal 2 3 4 4 3 3" xfId="6111"/>
    <cellStyle name="Normal 2 3 4 4 3 3 2" xfId="16163"/>
    <cellStyle name="Normal 2 3 4 4 3 3 2 2" xfId="46485"/>
    <cellStyle name="Normal 2 3 4 4 3 3 2 3" xfId="31261"/>
    <cellStyle name="Normal 2 3 4 4 3 3 3" xfId="11143"/>
    <cellStyle name="Normal 2 3 4 4 3 3 3 2" xfId="41468"/>
    <cellStyle name="Normal 2 3 4 4 3 3 3 3" xfId="26244"/>
    <cellStyle name="Normal 2 3 4 4 3 3 4" xfId="36455"/>
    <cellStyle name="Normal 2 3 4 4 3 3 5" xfId="21231"/>
    <cellStyle name="Normal 2 3 4 4 3 4" xfId="12821"/>
    <cellStyle name="Normal 2 3 4 4 3 4 2" xfId="43143"/>
    <cellStyle name="Normal 2 3 4 4 3 4 3" xfId="27919"/>
    <cellStyle name="Normal 2 3 4 4 3 5" xfId="7800"/>
    <cellStyle name="Normal 2 3 4 4 3 5 2" xfId="38126"/>
    <cellStyle name="Normal 2 3 4 4 3 5 3" xfId="22902"/>
    <cellStyle name="Normal 2 3 4 4 3 6" xfId="33114"/>
    <cellStyle name="Normal 2 3 4 4 3 7" xfId="17889"/>
    <cellStyle name="Normal 2 3 4 4 4" xfId="3582"/>
    <cellStyle name="Normal 2 3 4 4 4 2" xfId="13656"/>
    <cellStyle name="Normal 2 3 4 4 4 2 2" xfId="43978"/>
    <cellStyle name="Normal 2 3 4 4 4 2 3" xfId="28754"/>
    <cellStyle name="Normal 2 3 4 4 4 3" xfId="8636"/>
    <cellStyle name="Normal 2 3 4 4 4 3 2" xfId="38961"/>
    <cellStyle name="Normal 2 3 4 4 4 3 3" xfId="23737"/>
    <cellStyle name="Normal 2 3 4 4 4 4" xfId="33948"/>
    <cellStyle name="Normal 2 3 4 4 4 5" xfId="18724"/>
    <cellStyle name="Normal 2 3 4 4 5" xfId="5275"/>
    <cellStyle name="Normal 2 3 4 4 5 2" xfId="15327"/>
    <cellStyle name="Normal 2 3 4 4 5 2 2" xfId="45649"/>
    <cellStyle name="Normal 2 3 4 4 5 2 3" xfId="30425"/>
    <cellStyle name="Normal 2 3 4 4 5 3" xfId="10307"/>
    <cellStyle name="Normal 2 3 4 4 5 3 2" xfId="40632"/>
    <cellStyle name="Normal 2 3 4 4 5 3 3" xfId="25408"/>
    <cellStyle name="Normal 2 3 4 4 5 4" xfId="35619"/>
    <cellStyle name="Normal 2 3 4 4 5 5" xfId="20395"/>
    <cellStyle name="Normal 2 3 4 4 6" xfId="11985"/>
    <cellStyle name="Normal 2 3 4 4 6 2" xfId="42307"/>
    <cellStyle name="Normal 2 3 4 4 6 3" xfId="27083"/>
    <cellStyle name="Normal 2 3 4 4 7" xfId="6964"/>
    <cellStyle name="Normal 2 3 4 4 7 2" xfId="37290"/>
    <cellStyle name="Normal 2 3 4 4 7 3" xfId="22066"/>
    <cellStyle name="Normal 2 3 4 4 8" xfId="32278"/>
    <cellStyle name="Normal 2 3 4 4 9" xfId="17053"/>
    <cellStyle name="Normal 2 3 4 5" xfId="2098"/>
    <cellStyle name="Normal 2 3 4 5 2" xfId="2939"/>
    <cellStyle name="Normal 2 3 4 5 2 2" xfId="4629"/>
    <cellStyle name="Normal 2 3 4 5 2 2 2" xfId="14702"/>
    <cellStyle name="Normal 2 3 4 5 2 2 2 2" xfId="45024"/>
    <cellStyle name="Normal 2 3 4 5 2 2 2 3" xfId="29800"/>
    <cellStyle name="Normal 2 3 4 5 2 2 3" xfId="9682"/>
    <cellStyle name="Normal 2 3 4 5 2 2 3 2" xfId="40007"/>
    <cellStyle name="Normal 2 3 4 5 2 2 3 3" xfId="24783"/>
    <cellStyle name="Normal 2 3 4 5 2 2 4" xfId="34994"/>
    <cellStyle name="Normal 2 3 4 5 2 2 5" xfId="19770"/>
    <cellStyle name="Normal 2 3 4 5 2 3" xfId="6321"/>
    <cellStyle name="Normal 2 3 4 5 2 3 2" xfId="16373"/>
    <cellStyle name="Normal 2 3 4 5 2 3 2 2" xfId="46695"/>
    <cellStyle name="Normal 2 3 4 5 2 3 2 3" xfId="31471"/>
    <cellStyle name="Normal 2 3 4 5 2 3 3" xfId="11353"/>
    <cellStyle name="Normal 2 3 4 5 2 3 3 2" xfId="41678"/>
    <cellStyle name="Normal 2 3 4 5 2 3 3 3" xfId="26454"/>
    <cellStyle name="Normal 2 3 4 5 2 3 4" xfId="36665"/>
    <cellStyle name="Normal 2 3 4 5 2 3 5" xfId="21441"/>
    <cellStyle name="Normal 2 3 4 5 2 4" xfId="13031"/>
    <cellStyle name="Normal 2 3 4 5 2 4 2" xfId="43353"/>
    <cellStyle name="Normal 2 3 4 5 2 4 3" xfId="28129"/>
    <cellStyle name="Normal 2 3 4 5 2 5" xfId="8010"/>
    <cellStyle name="Normal 2 3 4 5 2 5 2" xfId="38336"/>
    <cellStyle name="Normal 2 3 4 5 2 5 3" xfId="23112"/>
    <cellStyle name="Normal 2 3 4 5 2 6" xfId="33324"/>
    <cellStyle name="Normal 2 3 4 5 2 7" xfId="18099"/>
    <cellStyle name="Normal 2 3 4 5 3" xfId="3792"/>
    <cellStyle name="Normal 2 3 4 5 3 2" xfId="13866"/>
    <cellStyle name="Normal 2 3 4 5 3 2 2" xfId="44188"/>
    <cellStyle name="Normal 2 3 4 5 3 2 3" xfId="28964"/>
    <cellStyle name="Normal 2 3 4 5 3 3" xfId="8846"/>
    <cellStyle name="Normal 2 3 4 5 3 3 2" xfId="39171"/>
    <cellStyle name="Normal 2 3 4 5 3 3 3" xfId="23947"/>
    <cellStyle name="Normal 2 3 4 5 3 4" xfId="34158"/>
    <cellStyle name="Normal 2 3 4 5 3 5" xfId="18934"/>
    <cellStyle name="Normal 2 3 4 5 4" xfId="5485"/>
    <cellStyle name="Normal 2 3 4 5 4 2" xfId="15537"/>
    <cellStyle name="Normal 2 3 4 5 4 2 2" xfId="45859"/>
    <cellStyle name="Normal 2 3 4 5 4 2 3" xfId="30635"/>
    <cellStyle name="Normal 2 3 4 5 4 3" xfId="10517"/>
    <cellStyle name="Normal 2 3 4 5 4 3 2" xfId="40842"/>
    <cellStyle name="Normal 2 3 4 5 4 3 3" xfId="25618"/>
    <cellStyle name="Normal 2 3 4 5 4 4" xfId="35829"/>
    <cellStyle name="Normal 2 3 4 5 4 5" xfId="20605"/>
    <cellStyle name="Normal 2 3 4 5 5" xfId="12195"/>
    <cellStyle name="Normal 2 3 4 5 5 2" xfId="42517"/>
    <cellStyle name="Normal 2 3 4 5 5 3" xfId="27293"/>
    <cellStyle name="Normal 2 3 4 5 6" xfId="7174"/>
    <cellStyle name="Normal 2 3 4 5 6 2" xfId="37500"/>
    <cellStyle name="Normal 2 3 4 5 6 3" xfId="22276"/>
    <cellStyle name="Normal 2 3 4 5 7" xfId="32488"/>
    <cellStyle name="Normal 2 3 4 5 8" xfId="17263"/>
    <cellStyle name="Normal 2 3 4 6" xfId="2519"/>
    <cellStyle name="Normal 2 3 4 6 2" xfId="4211"/>
    <cellStyle name="Normal 2 3 4 6 2 2" xfId="14284"/>
    <cellStyle name="Normal 2 3 4 6 2 2 2" xfId="44606"/>
    <cellStyle name="Normal 2 3 4 6 2 2 3" xfId="29382"/>
    <cellStyle name="Normal 2 3 4 6 2 3" xfId="9264"/>
    <cellStyle name="Normal 2 3 4 6 2 3 2" xfId="39589"/>
    <cellStyle name="Normal 2 3 4 6 2 3 3" xfId="24365"/>
    <cellStyle name="Normal 2 3 4 6 2 4" xfId="34576"/>
    <cellStyle name="Normal 2 3 4 6 2 5" xfId="19352"/>
    <cellStyle name="Normal 2 3 4 6 3" xfId="5903"/>
    <cellStyle name="Normal 2 3 4 6 3 2" xfId="15955"/>
    <cellStyle name="Normal 2 3 4 6 3 2 2" xfId="46277"/>
    <cellStyle name="Normal 2 3 4 6 3 2 3" xfId="31053"/>
    <cellStyle name="Normal 2 3 4 6 3 3" xfId="10935"/>
    <cellStyle name="Normal 2 3 4 6 3 3 2" xfId="41260"/>
    <cellStyle name="Normal 2 3 4 6 3 3 3" xfId="26036"/>
    <cellStyle name="Normal 2 3 4 6 3 4" xfId="36247"/>
    <cellStyle name="Normal 2 3 4 6 3 5" xfId="21023"/>
    <cellStyle name="Normal 2 3 4 6 4" xfId="12613"/>
    <cellStyle name="Normal 2 3 4 6 4 2" xfId="42935"/>
    <cellStyle name="Normal 2 3 4 6 4 3" xfId="27711"/>
    <cellStyle name="Normal 2 3 4 6 5" xfId="7592"/>
    <cellStyle name="Normal 2 3 4 6 5 2" xfId="37918"/>
    <cellStyle name="Normal 2 3 4 6 5 3" xfId="22694"/>
    <cellStyle name="Normal 2 3 4 6 6" xfId="32906"/>
    <cellStyle name="Normal 2 3 4 6 7" xfId="17681"/>
    <cellStyle name="Normal 2 3 4 7" xfId="3370"/>
    <cellStyle name="Normal 2 3 4 7 2" xfId="13448"/>
    <cellStyle name="Normal 2 3 4 7 2 2" xfId="43770"/>
    <cellStyle name="Normal 2 3 4 7 2 3" xfId="28546"/>
    <cellStyle name="Normal 2 3 4 7 3" xfId="8428"/>
    <cellStyle name="Normal 2 3 4 7 3 2" xfId="38753"/>
    <cellStyle name="Normal 2 3 4 7 3 3" xfId="23529"/>
    <cellStyle name="Normal 2 3 4 7 4" xfId="33740"/>
    <cellStyle name="Normal 2 3 4 7 5" xfId="18516"/>
    <cellStyle name="Normal 2 3 4 8" xfId="5064"/>
    <cellStyle name="Normal 2 3 4 8 2" xfId="15119"/>
    <cellStyle name="Normal 2 3 4 8 2 2" xfId="45441"/>
    <cellStyle name="Normal 2 3 4 8 2 3" xfId="30217"/>
    <cellStyle name="Normal 2 3 4 8 3" xfId="10099"/>
    <cellStyle name="Normal 2 3 4 8 3 2" xfId="40424"/>
    <cellStyle name="Normal 2 3 4 8 3 3" xfId="25200"/>
    <cellStyle name="Normal 2 3 4 8 4" xfId="35411"/>
    <cellStyle name="Normal 2 3 4 8 5" xfId="20187"/>
    <cellStyle name="Normal 2 3 4 9" xfId="11775"/>
    <cellStyle name="Normal 2 3 4 9 2" xfId="42099"/>
    <cellStyle name="Normal 2 3 4 9 3" xfId="26875"/>
    <cellStyle name="Normal 2 3 5" xfId="1426"/>
    <cellStyle name="Normal 2 3 5 10" xfId="6755"/>
    <cellStyle name="Normal 2 3 5 10 2" xfId="37083"/>
    <cellStyle name="Normal 2 3 5 10 3" xfId="21859"/>
    <cellStyle name="Normal 2 3 5 11" xfId="32074"/>
    <cellStyle name="Normal 2 3 5 12" xfId="16844"/>
    <cellStyle name="Normal 2 3 5 13" xfId="47283"/>
    <cellStyle name="Normal 2 3 5 2" xfId="1719"/>
    <cellStyle name="Normal 2 3 5 2 10" xfId="32126"/>
    <cellStyle name="Normal 2 3 5 2 11" xfId="16898"/>
    <cellStyle name="Normal 2 3 5 2 2" xfId="1827"/>
    <cellStyle name="Normal 2 3 5 2 2 10" xfId="17002"/>
    <cellStyle name="Normal 2 3 5 2 2 2" xfId="2044"/>
    <cellStyle name="Normal 2 3 5 2 2 2 2" xfId="2465"/>
    <cellStyle name="Normal 2 3 5 2 2 2 2 2" xfId="3304"/>
    <cellStyle name="Normal 2 3 5 2 2 2 2 2 2" xfId="4994"/>
    <cellStyle name="Normal 2 3 5 2 2 2 2 2 2 2" xfId="15067"/>
    <cellStyle name="Normal 2 3 5 2 2 2 2 2 2 2 2" xfId="45389"/>
    <cellStyle name="Normal 2 3 5 2 2 2 2 2 2 2 3" xfId="30165"/>
    <cellStyle name="Normal 2 3 5 2 2 2 2 2 2 3" xfId="10047"/>
    <cellStyle name="Normal 2 3 5 2 2 2 2 2 2 3 2" xfId="40372"/>
    <cellStyle name="Normal 2 3 5 2 2 2 2 2 2 3 3" xfId="25148"/>
    <cellStyle name="Normal 2 3 5 2 2 2 2 2 2 4" xfId="35359"/>
    <cellStyle name="Normal 2 3 5 2 2 2 2 2 2 5" xfId="20135"/>
    <cellStyle name="Normal 2 3 5 2 2 2 2 2 3" xfId="6686"/>
    <cellStyle name="Normal 2 3 5 2 2 2 2 2 3 2" xfId="16738"/>
    <cellStyle name="Normal 2 3 5 2 2 2 2 2 3 2 2" xfId="47060"/>
    <cellStyle name="Normal 2 3 5 2 2 2 2 2 3 2 3" xfId="31836"/>
    <cellStyle name="Normal 2 3 5 2 2 2 2 2 3 3" xfId="11718"/>
    <cellStyle name="Normal 2 3 5 2 2 2 2 2 3 3 2" xfId="42043"/>
    <cellStyle name="Normal 2 3 5 2 2 2 2 2 3 3 3" xfId="26819"/>
    <cellStyle name="Normal 2 3 5 2 2 2 2 2 3 4" xfId="37030"/>
    <cellStyle name="Normal 2 3 5 2 2 2 2 2 3 5" xfId="21806"/>
    <cellStyle name="Normal 2 3 5 2 2 2 2 2 4" xfId="13396"/>
    <cellStyle name="Normal 2 3 5 2 2 2 2 2 4 2" xfId="43718"/>
    <cellStyle name="Normal 2 3 5 2 2 2 2 2 4 3" xfId="28494"/>
    <cellStyle name="Normal 2 3 5 2 2 2 2 2 5" xfId="8375"/>
    <cellStyle name="Normal 2 3 5 2 2 2 2 2 5 2" xfId="38701"/>
    <cellStyle name="Normal 2 3 5 2 2 2 2 2 5 3" xfId="23477"/>
    <cellStyle name="Normal 2 3 5 2 2 2 2 2 6" xfId="33689"/>
    <cellStyle name="Normal 2 3 5 2 2 2 2 2 7" xfId="18464"/>
    <cellStyle name="Normal 2 3 5 2 2 2 2 3" xfId="4157"/>
    <cellStyle name="Normal 2 3 5 2 2 2 2 3 2" xfId="14231"/>
    <cellStyle name="Normal 2 3 5 2 2 2 2 3 2 2" xfId="44553"/>
    <cellStyle name="Normal 2 3 5 2 2 2 2 3 2 3" xfId="29329"/>
    <cellStyle name="Normal 2 3 5 2 2 2 2 3 3" xfId="9211"/>
    <cellStyle name="Normal 2 3 5 2 2 2 2 3 3 2" xfId="39536"/>
    <cellStyle name="Normal 2 3 5 2 2 2 2 3 3 3" xfId="24312"/>
    <cellStyle name="Normal 2 3 5 2 2 2 2 3 4" xfId="34523"/>
    <cellStyle name="Normal 2 3 5 2 2 2 2 3 5" xfId="19299"/>
    <cellStyle name="Normal 2 3 5 2 2 2 2 4" xfId="5850"/>
    <cellStyle name="Normal 2 3 5 2 2 2 2 4 2" xfId="15902"/>
    <cellStyle name="Normal 2 3 5 2 2 2 2 4 2 2" xfId="46224"/>
    <cellStyle name="Normal 2 3 5 2 2 2 2 4 2 3" xfId="31000"/>
    <cellStyle name="Normal 2 3 5 2 2 2 2 4 3" xfId="10882"/>
    <cellStyle name="Normal 2 3 5 2 2 2 2 4 3 2" xfId="41207"/>
    <cellStyle name="Normal 2 3 5 2 2 2 2 4 3 3" xfId="25983"/>
    <cellStyle name="Normal 2 3 5 2 2 2 2 4 4" xfId="36194"/>
    <cellStyle name="Normal 2 3 5 2 2 2 2 4 5" xfId="20970"/>
    <cellStyle name="Normal 2 3 5 2 2 2 2 5" xfId="12560"/>
    <cellStyle name="Normal 2 3 5 2 2 2 2 5 2" xfId="42882"/>
    <cellStyle name="Normal 2 3 5 2 2 2 2 5 3" xfId="27658"/>
    <cellStyle name="Normal 2 3 5 2 2 2 2 6" xfId="7539"/>
    <cellStyle name="Normal 2 3 5 2 2 2 2 6 2" xfId="37865"/>
    <cellStyle name="Normal 2 3 5 2 2 2 2 6 3" xfId="22641"/>
    <cellStyle name="Normal 2 3 5 2 2 2 2 7" xfId="32853"/>
    <cellStyle name="Normal 2 3 5 2 2 2 2 8" xfId="17628"/>
    <cellStyle name="Normal 2 3 5 2 2 2 3" xfId="2886"/>
    <cellStyle name="Normal 2 3 5 2 2 2 3 2" xfId="4576"/>
    <cellStyle name="Normal 2 3 5 2 2 2 3 2 2" xfId="14649"/>
    <cellStyle name="Normal 2 3 5 2 2 2 3 2 2 2" xfId="44971"/>
    <cellStyle name="Normal 2 3 5 2 2 2 3 2 2 3" xfId="29747"/>
    <cellStyle name="Normal 2 3 5 2 2 2 3 2 3" xfId="9629"/>
    <cellStyle name="Normal 2 3 5 2 2 2 3 2 3 2" xfId="39954"/>
    <cellStyle name="Normal 2 3 5 2 2 2 3 2 3 3" xfId="24730"/>
    <cellStyle name="Normal 2 3 5 2 2 2 3 2 4" xfId="34941"/>
    <cellStyle name="Normal 2 3 5 2 2 2 3 2 5" xfId="19717"/>
    <cellStyle name="Normal 2 3 5 2 2 2 3 3" xfId="6268"/>
    <cellStyle name="Normal 2 3 5 2 2 2 3 3 2" xfId="16320"/>
    <cellStyle name="Normal 2 3 5 2 2 2 3 3 2 2" xfId="46642"/>
    <cellStyle name="Normal 2 3 5 2 2 2 3 3 2 3" xfId="31418"/>
    <cellStyle name="Normal 2 3 5 2 2 2 3 3 3" xfId="11300"/>
    <cellStyle name="Normal 2 3 5 2 2 2 3 3 3 2" xfId="41625"/>
    <cellStyle name="Normal 2 3 5 2 2 2 3 3 3 3" xfId="26401"/>
    <cellStyle name="Normal 2 3 5 2 2 2 3 3 4" xfId="36612"/>
    <cellStyle name="Normal 2 3 5 2 2 2 3 3 5" xfId="21388"/>
    <cellStyle name="Normal 2 3 5 2 2 2 3 4" xfId="12978"/>
    <cellStyle name="Normal 2 3 5 2 2 2 3 4 2" xfId="43300"/>
    <cellStyle name="Normal 2 3 5 2 2 2 3 4 3" xfId="28076"/>
    <cellStyle name="Normal 2 3 5 2 2 2 3 5" xfId="7957"/>
    <cellStyle name="Normal 2 3 5 2 2 2 3 5 2" xfId="38283"/>
    <cellStyle name="Normal 2 3 5 2 2 2 3 5 3" xfId="23059"/>
    <cellStyle name="Normal 2 3 5 2 2 2 3 6" xfId="33271"/>
    <cellStyle name="Normal 2 3 5 2 2 2 3 7" xfId="18046"/>
    <cellStyle name="Normal 2 3 5 2 2 2 4" xfId="3739"/>
    <cellStyle name="Normal 2 3 5 2 2 2 4 2" xfId="13813"/>
    <cellStyle name="Normal 2 3 5 2 2 2 4 2 2" xfId="44135"/>
    <cellStyle name="Normal 2 3 5 2 2 2 4 2 3" xfId="28911"/>
    <cellStyle name="Normal 2 3 5 2 2 2 4 3" xfId="8793"/>
    <cellStyle name="Normal 2 3 5 2 2 2 4 3 2" xfId="39118"/>
    <cellStyle name="Normal 2 3 5 2 2 2 4 3 3" xfId="23894"/>
    <cellStyle name="Normal 2 3 5 2 2 2 4 4" xfId="34105"/>
    <cellStyle name="Normal 2 3 5 2 2 2 4 5" xfId="18881"/>
    <cellStyle name="Normal 2 3 5 2 2 2 5" xfId="5432"/>
    <cellStyle name="Normal 2 3 5 2 2 2 5 2" xfId="15484"/>
    <cellStyle name="Normal 2 3 5 2 2 2 5 2 2" xfId="45806"/>
    <cellStyle name="Normal 2 3 5 2 2 2 5 2 3" xfId="30582"/>
    <cellStyle name="Normal 2 3 5 2 2 2 5 3" xfId="10464"/>
    <cellStyle name="Normal 2 3 5 2 2 2 5 3 2" xfId="40789"/>
    <cellStyle name="Normal 2 3 5 2 2 2 5 3 3" xfId="25565"/>
    <cellStyle name="Normal 2 3 5 2 2 2 5 4" xfId="35776"/>
    <cellStyle name="Normal 2 3 5 2 2 2 5 5" xfId="20552"/>
    <cellStyle name="Normal 2 3 5 2 2 2 6" xfId="12142"/>
    <cellStyle name="Normal 2 3 5 2 2 2 6 2" xfId="42464"/>
    <cellStyle name="Normal 2 3 5 2 2 2 6 3" xfId="27240"/>
    <cellStyle name="Normal 2 3 5 2 2 2 7" xfId="7121"/>
    <cellStyle name="Normal 2 3 5 2 2 2 7 2" xfId="37447"/>
    <cellStyle name="Normal 2 3 5 2 2 2 7 3" xfId="22223"/>
    <cellStyle name="Normal 2 3 5 2 2 2 8" xfId="32435"/>
    <cellStyle name="Normal 2 3 5 2 2 2 9" xfId="17210"/>
    <cellStyle name="Normal 2 3 5 2 2 3" xfId="2257"/>
    <cellStyle name="Normal 2 3 5 2 2 3 2" xfId="3096"/>
    <cellStyle name="Normal 2 3 5 2 2 3 2 2" xfId="4786"/>
    <cellStyle name="Normal 2 3 5 2 2 3 2 2 2" xfId="14859"/>
    <cellStyle name="Normal 2 3 5 2 2 3 2 2 2 2" xfId="45181"/>
    <cellStyle name="Normal 2 3 5 2 2 3 2 2 2 3" xfId="29957"/>
    <cellStyle name="Normal 2 3 5 2 2 3 2 2 3" xfId="9839"/>
    <cellStyle name="Normal 2 3 5 2 2 3 2 2 3 2" xfId="40164"/>
    <cellStyle name="Normal 2 3 5 2 2 3 2 2 3 3" xfId="24940"/>
    <cellStyle name="Normal 2 3 5 2 2 3 2 2 4" xfId="35151"/>
    <cellStyle name="Normal 2 3 5 2 2 3 2 2 5" xfId="19927"/>
    <cellStyle name="Normal 2 3 5 2 2 3 2 3" xfId="6478"/>
    <cellStyle name="Normal 2 3 5 2 2 3 2 3 2" xfId="16530"/>
    <cellStyle name="Normal 2 3 5 2 2 3 2 3 2 2" xfId="46852"/>
    <cellStyle name="Normal 2 3 5 2 2 3 2 3 2 3" xfId="31628"/>
    <cellStyle name="Normal 2 3 5 2 2 3 2 3 3" xfId="11510"/>
    <cellStyle name="Normal 2 3 5 2 2 3 2 3 3 2" xfId="41835"/>
    <cellStyle name="Normal 2 3 5 2 2 3 2 3 3 3" xfId="26611"/>
    <cellStyle name="Normal 2 3 5 2 2 3 2 3 4" xfId="36822"/>
    <cellStyle name="Normal 2 3 5 2 2 3 2 3 5" xfId="21598"/>
    <cellStyle name="Normal 2 3 5 2 2 3 2 4" xfId="13188"/>
    <cellStyle name="Normal 2 3 5 2 2 3 2 4 2" xfId="43510"/>
    <cellStyle name="Normal 2 3 5 2 2 3 2 4 3" xfId="28286"/>
    <cellStyle name="Normal 2 3 5 2 2 3 2 5" xfId="8167"/>
    <cellStyle name="Normal 2 3 5 2 2 3 2 5 2" xfId="38493"/>
    <cellStyle name="Normal 2 3 5 2 2 3 2 5 3" xfId="23269"/>
    <cellStyle name="Normal 2 3 5 2 2 3 2 6" xfId="33481"/>
    <cellStyle name="Normal 2 3 5 2 2 3 2 7" xfId="18256"/>
    <cellStyle name="Normal 2 3 5 2 2 3 3" xfId="3949"/>
    <cellStyle name="Normal 2 3 5 2 2 3 3 2" xfId="14023"/>
    <cellStyle name="Normal 2 3 5 2 2 3 3 2 2" xfId="44345"/>
    <cellStyle name="Normal 2 3 5 2 2 3 3 2 3" xfId="29121"/>
    <cellStyle name="Normal 2 3 5 2 2 3 3 3" xfId="9003"/>
    <cellStyle name="Normal 2 3 5 2 2 3 3 3 2" xfId="39328"/>
    <cellStyle name="Normal 2 3 5 2 2 3 3 3 3" xfId="24104"/>
    <cellStyle name="Normal 2 3 5 2 2 3 3 4" xfId="34315"/>
    <cellStyle name="Normal 2 3 5 2 2 3 3 5" xfId="19091"/>
    <cellStyle name="Normal 2 3 5 2 2 3 4" xfId="5642"/>
    <cellStyle name="Normal 2 3 5 2 2 3 4 2" xfId="15694"/>
    <cellStyle name="Normal 2 3 5 2 2 3 4 2 2" xfId="46016"/>
    <cellStyle name="Normal 2 3 5 2 2 3 4 2 3" xfId="30792"/>
    <cellStyle name="Normal 2 3 5 2 2 3 4 3" xfId="10674"/>
    <cellStyle name="Normal 2 3 5 2 2 3 4 3 2" xfId="40999"/>
    <cellStyle name="Normal 2 3 5 2 2 3 4 3 3" xfId="25775"/>
    <cellStyle name="Normal 2 3 5 2 2 3 4 4" xfId="35986"/>
    <cellStyle name="Normal 2 3 5 2 2 3 4 5" xfId="20762"/>
    <cellStyle name="Normal 2 3 5 2 2 3 5" xfId="12352"/>
    <cellStyle name="Normal 2 3 5 2 2 3 5 2" xfId="42674"/>
    <cellStyle name="Normal 2 3 5 2 2 3 5 3" xfId="27450"/>
    <cellStyle name="Normal 2 3 5 2 2 3 6" xfId="7331"/>
    <cellStyle name="Normal 2 3 5 2 2 3 6 2" xfId="37657"/>
    <cellStyle name="Normal 2 3 5 2 2 3 6 3" xfId="22433"/>
    <cellStyle name="Normal 2 3 5 2 2 3 7" xfId="32645"/>
    <cellStyle name="Normal 2 3 5 2 2 3 8" xfId="17420"/>
    <cellStyle name="Normal 2 3 5 2 2 4" xfId="2678"/>
    <cellStyle name="Normal 2 3 5 2 2 4 2" xfId="4368"/>
    <cellStyle name="Normal 2 3 5 2 2 4 2 2" xfId="14441"/>
    <cellStyle name="Normal 2 3 5 2 2 4 2 2 2" xfId="44763"/>
    <cellStyle name="Normal 2 3 5 2 2 4 2 2 3" xfId="29539"/>
    <cellStyle name="Normal 2 3 5 2 2 4 2 3" xfId="9421"/>
    <cellStyle name="Normal 2 3 5 2 2 4 2 3 2" xfId="39746"/>
    <cellStyle name="Normal 2 3 5 2 2 4 2 3 3" xfId="24522"/>
    <cellStyle name="Normal 2 3 5 2 2 4 2 4" xfId="34733"/>
    <cellStyle name="Normal 2 3 5 2 2 4 2 5" xfId="19509"/>
    <cellStyle name="Normal 2 3 5 2 2 4 3" xfId="6060"/>
    <cellStyle name="Normal 2 3 5 2 2 4 3 2" xfId="16112"/>
    <cellStyle name="Normal 2 3 5 2 2 4 3 2 2" xfId="46434"/>
    <cellStyle name="Normal 2 3 5 2 2 4 3 2 3" xfId="31210"/>
    <cellStyle name="Normal 2 3 5 2 2 4 3 3" xfId="11092"/>
    <cellStyle name="Normal 2 3 5 2 2 4 3 3 2" xfId="41417"/>
    <cellStyle name="Normal 2 3 5 2 2 4 3 3 3" xfId="26193"/>
    <cellStyle name="Normal 2 3 5 2 2 4 3 4" xfId="36404"/>
    <cellStyle name="Normal 2 3 5 2 2 4 3 5" xfId="21180"/>
    <cellStyle name="Normal 2 3 5 2 2 4 4" xfId="12770"/>
    <cellStyle name="Normal 2 3 5 2 2 4 4 2" xfId="43092"/>
    <cellStyle name="Normal 2 3 5 2 2 4 4 3" xfId="27868"/>
    <cellStyle name="Normal 2 3 5 2 2 4 5" xfId="7749"/>
    <cellStyle name="Normal 2 3 5 2 2 4 5 2" xfId="38075"/>
    <cellStyle name="Normal 2 3 5 2 2 4 5 3" xfId="22851"/>
    <cellStyle name="Normal 2 3 5 2 2 4 6" xfId="33063"/>
    <cellStyle name="Normal 2 3 5 2 2 4 7" xfId="17838"/>
    <cellStyle name="Normal 2 3 5 2 2 5" xfId="3531"/>
    <cellStyle name="Normal 2 3 5 2 2 5 2" xfId="13605"/>
    <cellStyle name="Normal 2 3 5 2 2 5 2 2" xfId="43927"/>
    <cellStyle name="Normal 2 3 5 2 2 5 2 3" xfId="28703"/>
    <cellStyle name="Normal 2 3 5 2 2 5 3" xfId="8585"/>
    <cellStyle name="Normal 2 3 5 2 2 5 3 2" xfId="38910"/>
    <cellStyle name="Normal 2 3 5 2 2 5 3 3" xfId="23686"/>
    <cellStyle name="Normal 2 3 5 2 2 5 4" xfId="33897"/>
    <cellStyle name="Normal 2 3 5 2 2 5 5" xfId="18673"/>
    <cellStyle name="Normal 2 3 5 2 2 6" xfId="5224"/>
    <cellStyle name="Normal 2 3 5 2 2 6 2" xfId="15276"/>
    <cellStyle name="Normal 2 3 5 2 2 6 2 2" xfId="45598"/>
    <cellStyle name="Normal 2 3 5 2 2 6 2 3" xfId="30374"/>
    <cellStyle name="Normal 2 3 5 2 2 6 3" xfId="10256"/>
    <cellStyle name="Normal 2 3 5 2 2 6 3 2" xfId="40581"/>
    <cellStyle name="Normal 2 3 5 2 2 6 3 3" xfId="25357"/>
    <cellStyle name="Normal 2 3 5 2 2 6 4" xfId="35568"/>
    <cellStyle name="Normal 2 3 5 2 2 6 5" xfId="20344"/>
    <cellStyle name="Normal 2 3 5 2 2 7" xfId="11934"/>
    <cellStyle name="Normal 2 3 5 2 2 7 2" xfId="42256"/>
    <cellStyle name="Normal 2 3 5 2 2 7 3" xfId="27032"/>
    <cellStyle name="Normal 2 3 5 2 2 8" xfId="6913"/>
    <cellStyle name="Normal 2 3 5 2 2 8 2" xfId="37239"/>
    <cellStyle name="Normal 2 3 5 2 2 8 3" xfId="22015"/>
    <cellStyle name="Normal 2 3 5 2 2 9" xfId="32227"/>
    <cellStyle name="Normal 2 3 5 2 3" xfId="1940"/>
    <cellStyle name="Normal 2 3 5 2 3 2" xfId="2361"/>
    <cellStyle name="Normal 2 3 5 2 3 2 2" xfId="3200"/>
    <cellStyle name="Normal 2 3 5 2 3 2 2 2" xfId="4890"/>
    <cellStyle name="Normal 2 3 5 2 3 2 2 2 2" xfId="14963"/>
    <cellStyle name="Normal 2 3 5 2 3 2 2 2 2 2" xfId="45285"/>
    <cellStyle name="Normal 2 3 5 2 3 2 2 2 2 3" xfId="30061"/>
    <cellStyle name="Normal 2 3 5 2 3 2 2 2 3" xfId="9943"/>
    <cellStyle name="Normal 2 3 5 2 3 2 2 2 3 2" xfId="40268"/>
    <cellStyle name="Normal 2 3 5 2 3 2 2 2 3 3" xfId="25044"/>
    <cellStyle name="Normal 2 3 5 2 3 2 2 2 4" xfId="35255"/>
    <cellStyle name="Normal 2 3 5 2 3 2 2 2 5" xfId="20031"/>
    <cellStyle name="Normal 2 3 5 2 3 2 2 3" xfId="6582"/>
    <cellStyle name="Normal 2 3 5 2 3 2 2 3 2" xfId="16634"/>
    <cellStyle name="Normal 2 3 5 2 3 2 2 3 2 2" xfId="46956"/>
    <cellStyle name="Normal 2 3 5 2 3 2 2 3 2 3" xfId="31732"/>
    <cellStyle name="Normal 2 3 5 2 3 2 2 3 3" xfId="11614"/>
    <cellStyle name="Normal 2 3 5 2 3 2 2 3 3 2" xfId="41939"/>
    <cellStyle name="Normal 2 3 5 2 3 2 2 3 3 3" xfId="26715"/>
    <cellStyle name="Normal 2 3 5 2 3 2 2 3 4" xfId="36926"/>
    <cellStyle name="Normal 2 3 5 2 3 2 2 3 5" xfId="21702"/>
    <cellStyle name="Normal 2 3 5 2 3 2 2 4" xfId="13292"/>
    <cellStyle name="Normal 2 3 5 2 3 2 2 4 2" xfId="43614"/>
    <cellStyle name="Normal 2 3 5 2 3 2 2 4 3" xfId="28390"/>
    <cellStyle name="Normal 2 3 5 2 3 2 2 5" xfId="8271"/>
    <cellStyle name="Normal 2 3 5 2 3 2 2 5 2" xfId="38597"/>
    <cellStyle name="Normal 2 3 5 2 3 2 2 5 3" xfId="23373"/>
    <cellStyle name="Normal 2 3 5 2 3 2 2 6" xfId="33585"/>
    <cellStyle name="Normal 2 3 5 2 3 2 2 7" xfId="18360"/>
    <cellStyle name="Normal 2 3 5 2 3 2 3" xfId="4053"/>
    <cellStyle name="Normal 2 3 5 2 3 2 3 2" xfId="14127"/>
    <cellStyle name="Normal 2 3 5 2 3 2 3 2 2" xfId="44449"/>
    <cellStyle name="Normal 2 3 5 2 3 2 3 2 3" xfId="29225"/>
    <cellStyle name="Normal 2 3 5 2 3 2 3 3" xfId="9107"/>
    <cellStyle name="Normal 2 3 5 2 3 2 3 3 2" xfId="39432"/>
    <cellStyle name="Normal 2 3 5 2 3 2 3 3 3" xfId="24208"/>
    <cellStyle name="Normal 2 3 5 2 3 2 3 4" xfId="34419"/>
    <cellStyle name="Normal 2 3 5 2 3 2 3 5" xfId="19195"/>
    <cellStyle name="Normal 2 3 5 2 3 2 4" xfId="5746"/>
    <cellStyle name="Normal 2 3 5 2 3 2 4 2" xfId="15798"/>
    <cellStyle name="Normal 2 3 5 2 3 2 4 2 2" xfId="46120"/>
    <cellStyle name="Normal 2 3 5 2 3 2 4 2 3" xfId="30896"/>
    <cellStyle name="Normal 2 3 5 2 3 2 4 3" xfId="10778"/>
    <cellStyle name="Normal 2 3 5 2 3 2 4 3 2" xfId="41103"/>
    <cellStyle name="Normal 2 3 5 2 3 2 4 3 3" xfId="25879"/>
    <cellStyle name="Normal 2 3 5 2 3 2 4 4" xfId="36090"/>
    <cellStyle name="Normal 2 3 5 2 3 2 4 5" xfId="20866"/>
    <cellStyle name="Normal 2 3 5 2 3 2 5" xfId="12456"/>
    <cellStyle name="Normal 2 3 5 2 3 2 5 2" xfId="42778"/>
    <cellStyle name="Normal 2 3 5 2 3 2 5 3" xfId="27554"/>
    <cellStyle name="Normal 2 3 5 2 3 2 6" xfId="7435"/>
    <cellStyle name="Normal 2 3 5 2 3 2 6 2" xfId="37761"/>
    <cellStyle name="Normal 2 3 5 2 3 2 6 3" xfId="22537"/>
    <cellStyle name="Normal 2 3 5 2 3 2 7" xfId="32749"/>
    <cellStyle name="Normal 2 3 5 2 3 2 8" xfId="17524"/>
    <cellStyle name="Normal 2 3 5 2 3 3" xfId="2782"/>
    <cellStyle name="Normal 2 3 5 2 3 3 2" xfId="4472"/>
    <cellStyle name="Normal 2 3 5 2 3 3 2 2" xfId="14545"/>
    <cellStyle name="Normal 2 3 5 2 3 3 2 2 2" xfId="44867"/>
    <cellStyle name="Normal 2 3 5 2 3 3 2 2 3" xfId="29643"/>
    <cellStyle name="Normal 2 3 5 2 3 3 2 3" xfId="9525"/>
    <cellStyle name="Normal 2 3 5 2 3 3 2 3 2" xfId="39850"/>
    <cellStyle name="Normal 2 3 5 2 3 3 2 3 3" xfId="24626"/>
    <cellStyle name="Normal 2 3 5 2 3 3 2 4" xfId="34837"/>
    <cellStyle name="Normal 2 3 5 2 3 3 2 5" xfId="19613"/>
    <cellStyle name="Normal 2 3 5 2 3 3 3" xfId="6164"/>
    <cellStyle name="Normal 2 3 5 2 3 3 3 2" xfId="16216"/>
    <cellStyle name="Normal 2 3 5 2 3 3 3 2 2" xfId="46538"/>
    <cellStyle name="Normal 2 3 5 2 3 3 3 2 3" xfId="31314"/>
    <cellStyle name="Normal 2 3 5 2 3 3 3 3" xfId="11196"/>
    <cellStyle name="Normal 2 3 5 2 3 3 3 3 2" xfId="41521"/>
    <cellStyle name="Normal 2 3 5 2 3 3 3 3 3" xfId="26297"/>
    <cellStyle name="Normal 2 3 5 2 3 3 3 4" xfId="36508"/>
    <cellStyle name="Normal 2 3 5 2 3 3 3 5" xfId="21284"/>
    <cellStyle name="Normal 2 3 5 2 3 3 4" xfId="12874"/>
    <cellStyle name="Normal 2 3 5 2 3 3 4 2" xfId="43196"/>
    <cellStyle name="Normal 2 3 5 2 3 3 4 3" xfId="27972"/>
    <cellStyle name="Normal 2 3 5 2 3 3 5" xfId="7853"/>
    <cellStyle name="Normal 2 3 5 2 3 3 5 2" xfId="38179"/>
    <cellStyle name="Normal 2 3 5 2 3 3 5 3" xfId="22955"/>
    <cellStyle name="Normal 2 3 5 2 3 3 6" xfId="33167"/>
    <cellStyle name="Normal 2 3 5 2 3 3 7" xfId="17942"/>
    <cellStyle name="Normal 2 3 5 2 3 4" xfId="3635"/>
    <cellStyle name="Normal 2 3 5 2 3 4 2" xfId="13709"/>
    <cellStyle name="Normal 2 3 5 2 3 4 2 2" xfId="44031"/>
    <cellStyle name="Normal 2 3 5 2 3 4 2 3" xfId="28807"/>
    <cellStyle name="Normal 2 3 5 2 3 4 3" xfId="8689"/>
    <cellStyle name="Normal 2 3 5 2 3 4 3 2" xfId="39014"/>
    <cellStyle name="Normal 2 3 5 2 3 4 3 3" xfId="23790"/>
    <cellStyle name="Normal 2 3 5 2 3 4 4" xfId="34001"/>
    <cellStyle name="Normal 2 3 5 2 3 4 5" xfId="18777"/>
    <cellStyle name="Normal 2 3 5 2 3 5" xfId="5328"/>
    <cellStyle name="Normal 2 3 5 2 3 5 2" xfId="15380"/>
    <cellStyle name="Normal 2 3 5 2 3 5 2 2" xfId="45702"/>
    <cellStyle name="Normal 2 3 5 2 3 5 2 3" xfId="30478"/>
    <cellStyle name="Normal 2 3 5 2 3 5 3" xfId="10360"/>
    <cellStyle name="Normal 2 3 5 2 3 5 3 2" xfId="40685"/>
    <cellStyle name="Normal 2 3 5 2 3 5 3 3" xfId="25461"/>
    <cellStyle name="Normal 2 3 5 2 3 5 4" xfId="35672"/>
    <cellStyle name="Normal 2 3 5 2 3 5 5" xfId="20448"/>
    <cellStyle name="Normal 2 3 5 2 3 6" xfId="12038"/>
    <cellStyle name="Normal 2 3 5 2 3 6 2" xfId="42360"/>
    <cellStyle name="Normal 2 3 5 2 3 6 3" xfId="27136"/>
    <cellStyle name="Normal 2 3 5 2 3 7" xfId="7017"/>
    <cellStyle name="Normal 2 3 5 2 3 7 2" xfId="37343"/>
    <cellStyle name="Normal 2 3 5 2 3 7 3" xfId="22119"/>
    <cellStyle name="Normal 2 3 5 2 3 8" xfId="32331"/>
    <cellStyle name="Normal 2 3 5 2 3 9" xfId="17106"/>
    <cellStyle name="Normal 2 3 5 2 4" xfId="2153"/>
    <cellStyle name="Normal 2 3 5 2 4 2" xfId="2992"/>
    <cellStyle name="Normal 2 3 5 2 4 2 2" xfId="4682"/>
    <cellStyle name="Normal 2 3 5 2 4 2 2 2" xfId="14755"/>
    <cellStyle name="Normal 2 3 5 2 4 2 2 2 2" xfId="45077"/>
    <cellStyle name="Normal 2 3 5 2 4 2 2 2 3" xfId="29853"/>
    <cellStyle name="Normal 2 3 5 2 4 2 2 3" xfId="9735"/>
    <cellStyle name="Normal 2 3 5 2 4 2 2 3 2" xfId="40060"/>
    <cellStyle name="Normal 2 3 5 2 4 2 2 3 3" xfId="24836"/>
    <cellStyle name="Normal 2 3 5 2 4 2 2 4" xfId="35047"/>
    <cellStyle name="Normal 2 3 5 2 4 2 2 5" xfId="19823"/>
    <cellStyle name="Normal 2 3 5 2 4 2 3" xfId="6374"/>
    <cellStyle name="Normal 2 3 5 2 4 2 3 2" xfId="16426"/>
    <cellStyle name="Normal 2 3 5 2 4 2 3 2 2" xfId="46748"/>
    <cellStyle name="Normal 2 3 5 2 4 2 3 2 3" xfId="31524"/>
    <cellStyle name="Normal 2 3 5 2 4 2 3 3" xfId="11406"/>
    <cellStyle name="Normal 2 3 5 2 4 2 3 3 2" xfId="41731"/>
    <cellStyle name="Normal 2 3 5 2 4 2 3 3 3" xfId="26507"/>
    <cellStyle name="Normal 2 3 5 2 4 2 3 4" xfId="36718"/>
    <cellStyle name="Normal 2 3 5 2 4 2 3 5" xfId="21494"/>
    <cellStyle name="Normal 2 3 5 2 4 2 4" xfId="13084"/>
    <cellStyle name="Normal 2 3 5 2 4 2 4 2" xfId="43406"/>
    <cellStyle name="Normal 2 3 5 2 4 2 4 3" xfId="28182"/>
    <cellStyle name="Normal 2 3 5 2 4 2 5" xfId="8063"/>
    <cellStyle name="Normal 2 3 5 2 4 2 5 2" xfId="38389"/>
    <cellStyle name="Normal 2 3 5 2 4 2 5 3" xfId="23165"/>
    <cellStyle name="Normal 2 3 5 2 4 2 6" xfId="33377"/>
    <cellStyle name="Normal 2 3 5 2 4 2 7" xfId="18152"/>
    <cellStyle name="Normal 2 3 5 2 4 3" xfId="3845"/>
    <cellStyle name="Normal 2 3 5 2 4 3 2" xfId="13919"/>
    <cellStyle name="Normal 2 3 5 2 4 3 2 2" xfId="44241"/>
    <cellStyle name="Normal 2 3 5 2 4 3 2 3" xfId="29017"/>
    <cellStyle name="Normal 2 3 5 2 4 3 3" xfId="8899"/>
    <cellStyle name="Normal 2 3 5 2 4 3 3 2" xfId="39224"/>
    <cellStyle name="Normal 2 3 5 2 4 3 3 3" xfId="24000"/>
    <cellStyle name="Normal 2 3 5 2 4 3 4" xfId="34211"/>
    <cellStyle name="Normal 2 3 5 2 4 3 5" xfId="18987"/>
    <cellStyle name="Normal 2 3 5 2 4 4" xfId="5538"/>
    <cellStyle name="Normal 2 3 5 2 4 4 2" xfId="15590"/>
    <cellStyle name="Normal 2 3 5 2 4 4 2 2" xfId="45912"/>
    <cellStyle name="Normal 2 3 5 2 4 4 2 3" xfId="30688"/>
    <cellStyle name="Normal 2 3 5 2 4 4 3" xfId="10570"/>
    <cellStyle name="Normal 2 3 5 2 4 4 3 2" xfId="40895"/>
    <cellStyle name="Normal 2 3 5 2 4 4 3 3" xfId="25671"/>
    <cellStyle name="Normal 2 3 5 2 4 4 4" xfId="35882"/>
    <cellStyle name="Normal 2 3 5 2 4 4 5" xfId="20658"/>
    <cellStyle name="Normal 2 3 5 2 4 5" xfId="12248"/>
    <cellStyle name="Normal 2 3 5 2 4 5 2" xfId="42570"/>
    <cellStyle name="Normal 2 3 5 2 4 5 3" xfId="27346"/>
    <cellStyle name="Normal 2 3 5 2 4 6" xfId="7227"/>
    <cellStyle name="Normal 2 3 5 2 4 6 2" xfId="37553"/>
    <cellStyle name="Normal 2 3 5 2 4 6 3" xfId="22329"/>
    <cellStyle name="Normal 2 3 5 2 4 7" xfId="32541"/>
    <cellStyle name="Normal 2 3 5 2 4 8" xfId="17316"/>
    <cellStyle name="Normal 2 3 5 2 5" xfId="2574"/>
    <cellStyle name="Normal 2 3 5 2 5 2" xfId="4264"/>
    <cellStyle name="Normal 2 3 5 2 5 2 2" xfId="14337"/>
    <cellStyle name="Normal 2 3 5 2 5 2 2 2" xfId="44659"/>
    <cellStyle name="Normal 2 3 5 2 5 2 2 3" xfId="29435"/>
    <cellStyle name="Normal 2 3 5 2 5 2 3" xfId="9317"/>
    <cellStyle name="Normal 2 3 5 2 5 2 3 2" xfId="39642"/>
    <cellStyle name="Normal 2 3 5 2 5 2 3 3" xfId="24418"/>
    <cellStyle name="Normal 2 3 5 2 5 2 4" xfId="34629"/>
    <cellStyle name="Normal 2 3 5 2 5 2 5" xfId="19405"/>
    <cellStyle name="Normal 2 3 5 2 5 3" xfId="5956"/>
    <cellStyle name="Normal 2 3 5 2 5 3 2" xfId="16008"/>
    <cellStyle name="Normal 2 3 5 2 5 3 2 2" xfId="46330"/>
    <cellStyle name="Normal 2 3 5 2 5 3 2 3" xfId="31106"/>
    <cellStyle name="Normal 2 3 5 2 5 3 3" xfId="10988"/>
    <cellStyle name="Normal 2 3 5 2 5 3 3 2" xfId="41313"/>
    <cellStyle name="Normal 2 3 5 2 5 3 3 3" xfId="26089"/>
    <cellStyle name="Normal 2 3 5 2 5 3 4" xfId="36300"/>
    <cellStyle name="Normal 2 3 5 2 5 3 5" xfId="21076"/>
    <cellStyle name="Normal 2 3 5 2 5 4" xfId="12666"/>
    <cellStyle name="Normal 2 3 5 2 5 4 2" xfId="42988"/>
    <cellStyle name="Normal 2 3 5 2 5 4 3" xfId="27764"/>
    <cellStyle name="Normal 2 3 5 2 5 5" xfId="7645"/>
    <cellStyle name="Normal 2 3 5 2 5 5 2" xfId="37971"/>
    <cellStyle name="Normal 2 3 5 2 5 5 3" xfId="22747"/>
    <cellStyle name="Normal 2 3 5 2 5 6" xfId="32959"/>
    <cellStyle name="Normal 2 3 5 2 5 7" xfId="17734"/>
    <cellStyle name="Normal 2 3 5 2 6" xfId="3427"/>
    <cellStyle name="Normal 2 3 5 2 6 2" xfId="13501"/>
    <cellStyle name="Normal 2 3 5 2 6 2 2" xfId="43823"/>
    <cellStyle name="Normal 2 3 5 2 6 2 3" xfId="28599"/>
    <cellStyle name="Normal 2 3 5 2 6 3" xfId="8481"/>
    <cellStyle name="Normal 2 3 5 2 6 3 2" xfId="38806"/>
    <cellStyle name="Normal 2 3 5 2 6 3 3" xfId="23582"/>
    <cellStyle name="Normal 2 3 5 2 6 4" xfId="33793"/>
    <cellStyle name="Normal 2 3 5 2 6 5" xfId="18569"/>
    <cellStyle name="Normal 2 3 5 2 7" xfId="5120"/>
    <cellStyle name="Normal 2 3 5 2 7 2" xfId="15172"/>
    <cellStyle name="Normal 2 3 5 2 7 2 2" xfId="45494"/>
    <cellStyle name="Normal 2 3 5 2 7 2 3" xfId="30270"/>
    <cellStyle name="Normal 2 3 5 2 7 3" xfId="10152"/>
    <cellStyle name="Normal 2 3 5 2 7 3 2" xfId="40477"/>
    <cellStyle name="Normal 2 3 5 2 7 3 3" xfId="25253"/>
    <cellStyle name="Normal 2 3 5 2 7 4" xfId="35464"/>
    <cellStyle name="Normal 2 3 5 2 7 5" xfId="20240"/>
    <cellStyle name="Normal 2 3 5 2 8" xfId="11830"/>
    <cellStyle name="Normal 2 3 5 2 8 2" xfId="42152"/>
    <cellStyle name="Normal 2 3 5 2 8 3" xfId="26928"/>
    <cellStyle name="Normal 2 3 5 2 9" xfId="6809"/>
    <cellStyle name="Normal 2 3 5 2 9 2" xfId="37135"/>
    <cellStyle name="Normal 2 3 5 2 9 3" xfId="21911"/>
    <cellStyle name="Normal 2 3 5 3" xfId="1773"/>
    <cellStyle name="Normal 2 3 5 3 10" xfId="16950"/>
    <cellStyle name="Normal 2 3 5 3 2" xfId="1992"/>
    <cellStyle name="Normal 2 3 5 3 2 2" xfId="2413"/>
    <cellStyle name="Normal 2 3 5 3 2 2 2" xfId="3252"/>
    <cellStyle name="Normal 2 3 5 3 2 2 2 2" xfId="4942"/>
    <cellStyle name="Normal 2 3 5 3 2 2 2 2 2" xfId="15015"/>
    <cellStyle name="Normal 2 3 5 3 2 2 2 2 2 2" xfId="45337"/>
    <cellStyle name="Normal 2 3 5 3 2 2 2 2 2 3" xfId="30113"/>
    <cellStyle name="Normal 2 3 5 3 2 2 2 2 3" xfId="9995"/>
    <cellStyle name="Normal 2 3 5 3 2 2 2 2 3 2" xfId="40320"/>
    <cellStyle name="Normal 2 3 5 3 2 2 2 2 3 3" xfId="25096"/>
    <cellStyle name="Normal 2 3 5 3 2 2 2 2 4" xfId="35307"/>
    <cellStyle name="Normal 2 3 5 3 2 2 2 2 5" xfId="20083"/>
    <cellStyle name="Normal 2 3 5 3 2 2 2 3" xfId="6634"/>
    <cellStyle name="Normal 2 3 5 3 2 2 2 3 2" xfId="16686"/>
    <cellStyle name="Normal 2 3 5 3 2 2 2 3 2 2" xfId="47008"/>
    <cellStyle name="Normal 2 3 5 3 2 2 2 3 2 3" xfId="31784"/>
    <cellStyle name="Normal 2 3 5 3 2 2 2 3 3" xfId="11666"/>
    <cellStyle name="Normal 2 3 5 3 2 2 2 3 3 2" xfId="41991"/>
    <cellStyle name="Normal 2 3 5 3 2 2 2 3 3 3" xfId="26767"/>
    <cellStyle name="Normal 2 3 5 3 2 2 2 3 4" xfId="36978"/>
    <cellStyle name="Normal 2 3 5 3 2 2 2 3 5" xfId="21754"/>
    <cellStyle name="Normal 2 3 5 3 2 2 2 4" xfId="13344"/>
    <cellStyle name="Normal 2 3 5 3 2 2 2 4 2" xfId="43666"/>
    <cellStyle name="Normal 2 3 5 3 2 2 2 4 3" xfId="28442"/>
    <cellStyle name="Normal 2 3 5 3 2 2 2 5" xfId="8323"/>
    <cellStyle name="Normal 2 3 5 3 2 2 2 5 2" xfId="38649"/>
    <cellStyle name="Normal 2 3 5 3 2 2 2 5 3" xfId="23425"/>
    <cellStyle name="Normal 2 3 5 3 2 2 2 6" xfId="33637"/>
    <cellStyle name="Normal 2 3 5 3 2 2 2 7" xfId="18412"/>
    <cellStyle name="Normal 2 3 5 3 2 2 3" xfId="4105"/>
    <cellStyle name="Normal 2 3 5 3 2 2 3 2" xfId="14179"/>
    <cellStyle name="Normal 2 3 5 3 2 2 3 2 2" xfId="44501"/>
    <cellStyle name="Normal 2 3 5 3 2 2 3 2 3" xfId="29277"/>
    <cellStyle name="Normal 2 3 5 3 2 2 3 3" xfId="9159"/>
    <cellStyle name="Normal 2 3 5 3 2 2 3 3 2" xfId="39484"/>
    <cellStyle name="Normal 2 3 5 3 2 2 3 3 3" xfId="24260"/>
    <cellStyle name="Normal 2 3 5 3 2 2 3 4" xfId="34471"/>
    <cellStyle name="Normal 2 3 5 3 2 2 3 5" xfId="19247"/>
    <cellStyle name="Normal 2 3 5 3 2 2 4" xfId="5798"/>
    <cellStyle name="Normal 2 3 5 3 2 2 4 2" xfId="15850"/>
    <cellStyle name="Normal 2 3 5 3 2 2 4 2 2" xfId="46172"/>
    <cellStyle name="Normal 2 3 5 3 2 2 4 2 3" xfId="30948"/>
    <cellStyle name="Normal 2 3 5 3 2 2 4 3" xfId="10830"/>
    <cellStyle name="Normal 2 3 5 3 2 2 4 3 2" xfId="41155"/>
    <cellStyle name="Normal 2 3 5 3 2 2 4 3 3" xfId="25931"/>
    <cellStyle name="Normal 2 3 5 3 2 2 4 4" xfId="36142"/>
    <cellStyle name="Normal 2 3 5 3 2 2 4 5" xfId="20918"/>
    <cellStyle name="Normal 2 3 5 3 2 2 5" xfId="12508"/>
    <cellStyle name="Normal 2 3 5 3 2 2 5 2" xfId="42830"/>
    <cellStyle name="Normal 2 3 5 3 2 2 5 3" xfId="27606"/>
    <cellStyle name="Normal 2 3 5 3 2 2 6" xfId="7487"/>
    <cellStyle name="Normal 2 3 5 3 2 2 6 2" xfId="37813"/>
    <cellStyle name="Normal 2 3 5 3 2 2 6 3" xfId="22589"/>
    <cellStyle name="Normal 2 3 5 3 2 2 7" xfId="32801"/>
    <cellStyle name="Normal 2 3 5 3 2 2 8" xfId="17576"/>
    <cellStyle name="Normal 2 3 5 3 2 3" xfId="2834"/>
    <cellStyle name="Normal 2 3 5 3 2 3 2" xfId="4524"/>
    <cellStyle name="Normal 2 3 5 3 2 3 2 2" xfId="14597"/>
    <cellStyle name="Normal 2 3 5 3 2 3 2 2 2" xfId="44919"/>
    <cellStyle name="Normal 2 3 5 3 2 3 2 2 3" xfId="29695"/>
    <cellStyle name="Normal 2 3 5 3 2 3 2 3" xfId="9577"/>
    <cellStyle name="Normal 2 3 5 3 2 3 2 3 2" xfId="39902"/>
    <cellStyle name="Normal 2 3 5 3 2 3 2 3 3" xfId="24678"/>
    <cellStyle name="Normal 2 3 5 3 2 3 2 4" xfId="34889"/>
    <cellStyle name="Normal 2 3 5 3 2 3 2 5" xfId="19665"/>
    <cellStyle name="Normal 2 3 5 3 2 3 3" xfId="6216"/>
    <cellStyle name="Normal 2 3 5 3 2 3 3 2" xfId="16268"/>
    <cellStyle name="Normal 2 3 5 3 2 3 3 2 2" xfId="46590"/>
    <cellStyle name="Normal 2 3 5 3 2 3 3 2 3" xfId="31366"/>
    <cellStyle name="Normal 2 3 5 3 2 3 3 3" xfId="11248"/>
    <cellStyle name="Normal 2 3 5 3 2 3 3 3 2" xfId="41573"/>
    <cellStyle name="Normal 2 3 5 3 2 3 3 3 3" xfId="26349"/>
    <cellStyle name="Normal 2 3 5 3 2 3 3 4" xfId="36560"/>
    <cellStyle name="Normal 2 3 5 3 2 3 3 5" xfId="21336"/>
    <cellStyle name="Normal 2 3 5 3 2 3 4" xfId="12926"/>
    <cellStyle name="Normal 2 3 5 3 2 3 4 2" xfId="43248"/>
    <cellStyle name="Normal 2 3 5 3 2 3 4 3" xfId="28024"/>
    <cellStyle name="Normal 2 3 5 3 2 3 5" xfId="7905"/>
    <cellStyle name="Normal 2 3 5 3 2 3 5 2" xfId="38231"/>
    <cellStyle name="Normal 2 3 5 3 2 3 5 3" xfId="23007"/>
    <cellStyle name="Normal 2 3 5 3 2 3 6" xfId="33219"/>
    <cellStyle name="Normal 2 3 5 3 2 3 7" xfId="17994"/>
    <cellStyle name="Normal 2 3 5 3 2 4" xfId="3687"/>
    <cellStyle name="Normal 2 3 5 3 2 4 2" xfId="13761"/>
    <cellStyle name="Normal 2 3 5 3 2 4 2 2" xfId="44083"/>
    <cellStyle name="Normal 2 3 5 3 2 4 2 3" xfId="28859"/>
    <cellStyle name="Normal 2 3 5 3 2 4 3" xfId="8741"/>
    <cellStyle name="Normal 2 3 5 3 2 4 3 2" xfId="39066"/>
    <cellStyle name="Normal 2 3 5 3 2 4 3 3" xfId="23842"/>
    <cellStyle name="Normal 2 3 5 3 2 4 4" xfId="34053"/>
    <cellStyle name="Normal 2 3 5 3 2 4 5" xfId="18829"/>
    <cellStyle name="Normal 2 3 5 3 2 5" xfId="5380"/>
    <cellStyle name="Normal 2 3 5 3 2 5 2" xfId="15432"/>
    <cellStyle name="Normal 2 3 5 3 2 5 2 2" xfId="45754"/>
    <cellStyle name="Normal 2 3 5 3 2 5 2 3" xfId="30530"/>
    <cellStyle name="Normal 2 3 5 3 2 5 3" xfId="10412"/>
    <cellStyle name="Normal 2 3 5 3 2 5 3 2" xfId="40737"/>
    <cellStyle name="Normal 2 3 5 3 2 5 3 3" xfId="25513"/>
    <cellStyle name="Normal 2 3 5 3 2 5 4" xfId="35724"/>
    <cellStyle name="Normal 2 3 5 3 2 5 5" xfId="20500"/>
    <cellStyle name="Normal 2 3 5 3 2 6" xfId="12090"/>
    <cellStyle name="Normal 2 3 5 3 2 6 2" xfId="42412"/>
    <cellStyle name="Normal 2 3 5 3 2 6 3" xfId="27188"/>
    <cellStyle name="Normal 2 3 5 3 2 7" xfId="7069"/>
    <cellStyle name="Normal 2 3 5 3 2 7 2" xfId="37395"/>
    <cellStyle name="Normal 2 3 5 3 2 7 3" xfId="22171"/>
    <cellStyle name="Normal 2 3 5 3 2 8" xfId="32383"/>
    <cellStyle name="Normal 2 3 5 3 2 9" xfId="17158"/>
    <cellStyle name="Normal 2 3 5 3 3" xfId="2205"/>
    <cellStyle name="Normal 2 3 5 3 3 2" xfId="3044"/>
    <cellStyle name="Normal 2 3 5 3 3 2 2" xfId="4734"/>
    <cellStyle name="Normal 2 3 5 3 3 2 2 2" xfId="14807"/>
    <cellStyle name="Normal 2 3 5 3 3 2 2 2 2" xfId="45129"/>
    <cellStyle name="Normal 2 3 5 3 3 2 2 2 3" xfId="29905"/>
    <cellStyle name="Normal 2 3 5 3 3 2 2 3" xfId="9787"/>
    <cellStyle name="Normal 2 3 5 3 3 2 2 3 2" xfId="40112"/>
    <cellStyle name="Normal 2 3 5 3 3 2 2 3 3" xfId="24888"/>
    <cellStyle name="Normal 2 3 5 3 3 2 2 4" xfId="35099"/>
    <cellStyle name="Normal 2 3 5 3 3 2 2 5" xfId="19875"/>
    <cellStyle name="Normal 2 3 5 3 3 2 3" xfId="6426"/>
    <cellStyle name="Normal 2 3 5 3 3 2 3 2" xfId="16478"/>
    <cellStyle name="Normal 2 3 5 3 3 2 3 2 2" xfId="46800"/>
    <cellStyle name="Normal 2 3 5 3 3 2 3 2 3" xfId="31576"/>
    <cellStyle name="Normal 2 3 5 3 3 2 3 3" xfId="11458"/>
    <cellStyle name="Normal 2 3 5 3 3 2 3 3 2" xfId="41783"/>
    <cellStyle name="Normal 2 3 5 3 3 2 3 3 3" xfId="26559"/>
    <cellStyle name="Normal 2 3 5 3 3 2 3 4" xfId="36770"/>
    <cellStyle name="Normal 2 3 5 3 3 2 3 5" xfId="21546"/>
    <cellStyle name="Normal 2 3 5 3 3 2 4" xfId="13136"/>
    <cellStyle name="Normal 2 3 5 3 3 2 4 2" xfId="43458"/>
    <cellStyle name="Normal 2 3 5 3 3 2 4 3" xfId="28234"/>
    <cellStyle name="Normal 2 3 5 3 3 2 5" xfId="8115"/>
    <cellStyle name="Normal 2 3 5 3 3 2 5 2" xfId="38441"/>
    <cellStyle name="Normal 2 3 5 3 3 2 5 3" xfId="23217"/>
    <cellStyle name="Normal 2 3 5 3 3 2 6" xfId="33429"/>
    <cellStyle name="Normal 2 3 5 3 3 2 7" xfId="18204"/>
    <cellStyle name="Normal 2 3 5 3 3 3" xfId="3897"/>
    <cellStyle name="Normal 2 3 5 3 3 3 2" xfId="13971"/>
    <cellStyle name="Normal 2 3 5 3 3 3 2 2" xfId="44293"/>
    <cellStyle name="Normal 2 3 5 3 3 3 2 3" xfId="29069"/>
    <cellStyle name="Normal 2 3 5 3 3 3 3" xfId="8951"/>
    <cellStyle name="Normal 2 3 5 3 3 3 3 2" xfId="39276"/>
    <cellStyle name="Normal 2 3 5 3 3 3 3 3" xfId="24052"/>
    <cellStyle name="Normal 2 3 5 3 3 3 4" xfId="34263"/>
    <cellStyle name="Normal 2 3 5 3 3 3 5" xfId="19039"/>
    <cellStyle name="Normal 2 3 5 3 3 4" xfId="5590"/>
    <cellStyle name="Normal 2 3 5 3 3 4 2" xfId="15642"/>
    <cellStyle name="Normal 2 3 5 3 3 4 2 2" xfId="45964"/>
    <cellStyle name="Normal 2 3 5 3 3 4 2 3" xfId="30740"/>
    <cellStyle name="Normal 2 3 5 3 3 4 3" xfId="10622"/>
    <cellStyle name="Normal 2 3 5 3 3 4 3 2" xfId="40947"/>
    <cellStyle name="Normal 2 3 5 3 3 4 3 3" xfId="25723"/>
    <cellStyle name="Normal 2 3 5 3 3 4 4" xfId="35934"/>
    <cellStyle name="Normal 2 3 5 3 3 4 5" xfId="20710"/>
    <cellStyle name="Normal 2 3 5 3 3 5" xfId="12300"/>
    <cellStyle name="Normal 2 3 5 3 3 5 2" xfId="42622"/>
    <cellStyle name="Normal 2 3 5 3 3 5 3" xfId="27398"/>
    <cellStyle name="Normal 2 3 5 3 3 6" xfId="7279"/>
    <cellStyle name="Normal 2 3 5 3 3 6 2" xfId="37605"/>
    <cellStyle name="Normal 2 3 5 3 3 6 3" xfId="22381"/>
    <cellStyle name="Normal 2 3 5 3 3 7" xfId="32593"/>
    <cellStyle name="Normal 2 3 5 3 3 8" xfId="17368"/>
    <cellStyle name="Normal 2 3 5 3 4" xfId="2626"/>
    <cellStyle name="Normal 2 3 5 3 4 2" xfId="4316"/>
    <cellStyle name="Normal 2 3 5 3 4 2 2" xfId="14389"/>
    <cellStyle name="Normal 2 3 5 3 4 2 2 2" xfId="44711"/>
    <cellStyle name="Normal 2 3 5 3 4 2 2 3" xfId="29487"/>
    <cellStyle name="Normal 2 3 5 3 4 2 3" xfId="9369"/>
    <cellStyle name="Normal 2 3 5 3 4 2 3 2" xfId="39694"/>
    <cellStyle name="Normal 2 3 5 3 4 2 3 3" xfId="24470"/>
    <cellStyle name="Normal 2 3 5 3 4 2 4" xfId="34681"/>
    <cellStyle name="Normal 2 3 5 3 4 2 5" xfId="19457"/>
    <cellStyle name="Normal 2 3 5 3 4 3" xfId="6008"/>
    <cellStyle name="Normal 2 3 5 3 4 3 2" xfId="16060"/>
    <cellStyle name="Normal 2 3 5 3 4 3 2 2" xfId="46382"/>
    <cellStyle name="Normal 2 3 5 3 4 3 2 3" xfId="31158"/>
    <cellStyle name="Normal 2 3 5 3 4 3 3" xfId="11040"/>
    <cellStyle name="Normal 2 3 5 3 4 3 3 2" xfId="41365"/>
    <cellStyle name="Normal 2 3 5 3 4 3 3 3" xfId="26141"/>
    <cellStyle name="Normal 2 3 5 3 4 3 4" xfId="36352"/>
    <cellStyle name="Normal 2 3 5 3 4 3 5" xfId="21128"/>
    <cellStyle name="Normal 2 3 5 3 4 4" xfId="12718"/>
    <cellStyle name="Normal 2 3 5 3 4 4 2" xfId="43040"/>
    <cellStyle name="Normal 2 3 5 3 4 4 3" xfId="27816"/>
    <cellStyle name="Normal 2 3 5 3 4 5" xfId="7697"/>
    <cellStyle name="Normal 2 3 5 3 4 5 2" xfId="38023"/>
    <cellStyle name="Normal 2 3 5 3 4 5 3" xfId="22799"/>
    <cellStyle name="Normal 2 3 5 3 4 6" xfId="33011"/>
    <cellStyle name="Normal 2 3 5 3 4 7" xfId="17786"/>
    <cellStyle name="Normal 2 3 5 3 5" xfId="3479"/>
    <cellStyle name="Normal 2 3 5 3 5 2" xfId="13553"/>
    <cellStyle name="Normal 2 3 5 3 5 2 2" xfId="43875"/>
    <cellStyle name="Normal 2 3 5 3 5 2 3" xfId="28651"/>
    <cellStyle name="Normal 2 3 5 3 5 3" xfId="8533"/>
    <cellStyle name="Normal 2 3 5 3 5 3 2" xfId="38858"/>
    <cellStyle name="Normal 2 3 5 3 5 3 3" xfId="23634"/>
    <cellStyle name="Normal 2 3 5 3 5 4" xfId="33845"/>
    <cellStyle name="Normal 2 3 5 3 5 5" xfId="18621"/>
    <cellStyle name="Normal 2 3 5 3 6" xfId="5172"/>
    <cellStyle name="Normal 2 3 5 3 6 2" xfId="15224"/>
    <cellStyle name="Normal 2 3 5 3 6 2 2" xfId="45546"/>
    <cellStyle name="Normal 2 3 5 3 6 2 3" xfId="30322"/>
    <cellStyle name="Normal 2 3 5 3 6 3" xfId="10204"/>
    <cellStyle name="Normal 2 3 5 3 6 3 2" xfId="40529"/>
    <cellStyle name="Normal 2 3 5 3 6 3 3" xfId="25305"/>
    <cellStyle name="Normal 2 3 5 3 6 4" xfId="35516"/>
    <cellStyle name="Normal 2 3 5 3 6 5" xfId="20292"/>
    <cellStyle name="Normal 2 3 5 3 7" xfId="11882"/>
    <cellStyle name="Normal 2 3 5 3 7 2" xfId="42204"/>
    <cellStyle name="Normal 2 3 5 3 7 3" xfId="26980"/>
    <cellStyle name="Normal 2 3 5 3 8" xfId="6861"/>
    <cellStyle name="Normal 2 3 5 3 8 2" xfId="37187"/>
    <cellStyle name="Normal 2 3 5 3 8 3" xfId="21963"/>
    <cellStyle name="Normal 2 3 5 3 9" xfId="32176"/>
    <cellStyle name="Normal 2 3 5 4" xfId="1886"/>
    <cellStyle name="Normal 2 3 5 4 2" xfId="2309"/>
    <cellStyle name="Normal 2 3 5 4 2 2" xfId="3148"/>
    <cellStyle name="Normal 2 3 5 4 2 2 2" xfId="4838"/>
    <cellStyle name="Normal 2 3 5 4 2 2 2 2" xfId="14911"/>
    <cellStyle name="Normal 2 3 5 4 2 2 2 2 2" xfId="45233"/>
    <cellStyle name="Normal 2 3 5 4 2 2 2 2 3" xfId="30009"/>
    <cellStyle name="Normal 2 3 5 4 2 2 2 3" xfId="9891"/>
    <cellStyle name="Normal 2 3 5 4 2 2 2 3 2" xfId="40216"/>
    <cellStyle name="Normal 2 3 5 4 2 2 2 3 3" xfId="24992"/>
    <cellStyle name="Normal 2 3 5 4 2 2 2 4" xfId="35203"/>
    <cellStyle name="Normal 2 3 5 4 2 2 2 5" xfId="19979"/>
    <cellStyle name="Normal 2 3 5 4 2 2 3" xfId="6530"/>
    <cellStyle name="Normal 2 3 5 4 2 2 3 2" xfId="16582"/>
    <cellStyle name="Normal 2 3 5 4 2 2 3 2 2" xfId="46904"/>
    <cellStyle name="Normal 2 3 5 4 2 2 3 2 3" xfId="31680"/>
    <cellStyle name="Normal 2 3 5 4 2 2 3 3" xfId="11562"/>
    <cellStyle name="Normal 2 3 5 4 2 2 3 3 2" xfId="41887"/>
    <cellStyle name="Normal 2 3 5 4 2 2 3 3 3" xfId="26663"/>
    <cellStyle name="Normal 2 3 5 4 2 2 3 4" xfId="36874"/>
    <cellStyle name="Normal 2 3 5 4 2 2 3 5" xfId="21650"/>
    <cellStyle name="Normal 2 3 5 4 2 2 4" xfId="13240"/>
    <cellStyle name="Normal 2 3 5 4 2 2 4 2" xfId="43562"/>
    <cellStyle name="Normal 2 3 5 4 2 2 4 3" xfId="28338"/>
    <cellStyle name="Normal 2 3 5 4 2 2 5" xfId="8219"/>
    <cellStyle name="Normal 2 3 5 4 2 2 5 2" xfId="38545"/>
    <cellStyle name="Normal 2 3 5 4 2 2 5 3" xfId="23321"/>
    <cellStyle name="Normal 2 3 5 4 2 2 6" xfId="33533"/>
    <cellStyle name="Normal 2 3 5 4 2 2 7" xfId="18308"/>
    <cellStyle name="Normal 2 3 5 4 2 3" xfId="4001"/>
    <cellStyle name="Normal 2 3 5 4 2 3 2" xfId="14075"/>
    <cellStyle name="Normal 2 3 5 4 2 3 2 2" xfId="44397"/>
    <cellStyle name="Normal 2 3 5 4 2 3 2 3" xfId="29173"/>
    <cellStyle name="Normal 2 3 5 4 2 3 3" xfId="9055"/>
    <cellStyle name="Normal 2 3 5 4 2 3 3 2" xfId="39380"/>
    <cellStyle name="Normal 2 3 5 4 2 3 3 3" xfId="24156"/>
    <cellStyle name="Normal 2 3 5 4 2 3 4" xfId="34367"/>
    <cellStyle name="Normal 2 3 5 4 2 3 5" xfId="19143"/>
    <cellStyle name="Normal 2 3 5 4 2 4" xfId="5694"/>
    <cellStyle name="Normal 2 3 5 4 2 4 2" xfId="15746"/>
    <cellStyle name="Normal 2 3 5 4 2 4 2 2" xfId="46068"/>
    <cellStyle name="Normal 2 3 5 4 2 4 2 3" xfId="30844"/>
    <cellStyle name="Normal 2 3 5 4 2 4 3" xfId="10726"/>
    <cellStyle name="Normal 2 3 5 4 2 4 3 2" xfId="41051"/>
    <cellStyle name="Normal 2 3 5 4 2 4 3 3" xfId="25827"/>
    <cellStyle name="Normal 2 3 5 4 2 4 4" xfId="36038"/>
    <cellStyle name="Normal 2 3 5 4 2 4 5" xfId="20814"/>
    <cellStyle name="Normal 2 3 5 4 2 5" xfId="12404"/>
    <cellStyle name="Normal 2 3 5 4 2 5 2" xfId="42726"/>
    <cellStyle name="Normal 2 3 5 4 2 5 3" xfId="27502"/>
    <cellStyle name="Normal 2 3 5 4 2 6" xfId="7383"/>
    <cellStyle name="Normal 2 3 5 4 2 6 2" xfId="37709"/>
    <cellStyle name="Normal 2 3 5 4 2 6 3" xfId="22485"/>
    <cellStyle name="Normal 2 3 5 4 2 7" xfId="32697"/>
    <cellStyle name="Normal 2 3 5 4 2 8" xfId="17472"/>
    <cellStyle name="Normal 2 3 5 4 3" xfId="2730"/>
    <cellStyle name="Normal 2 3 5 4 3 2" xfId="4420"/>
    <cellStyle name="Normal 2 3 5 4 3 2 2" xfId="14493"/>
    <cellStyle name="Normal 2 3 5 4 3 2 2 2" xfId="44815"/>
    <cellStyle name="Normal 2 3 5 4 3 2 2 3" xfId="29591"/>
    <cellStyle name="Normal 2 3 5 4 3 2 3" xfId="9473"/>
    <cellStyle name="Normal 2 3 5 4 3 2 3 2" xfId="39798"/>
    <cellStyle name="Normal 2 3 5 4 3 2 3 3" xfId="24574"/>
    <cellStyle name="Normal 2 3 5 4 3 2 4" xfId="34785"/>
    <cellStyle name="Normal 2 3 5 4 3 2 5" xfId="19561"/>
    <cellStyle name="Normal 2 3 5 4 3 3" xfId="6112"/>
    <cellStyle name="Normal 2 3 5 4 3 3 2" xfId="16164"/>
    <cellStyle name="Normal 2 3 5 4 3 3 2 2" xfId="46486"/>
    <cellStyle name="Normal 2 3 5 4 3 3 2 3" xfId="31262"/>
    <cellStyle name="Normal 2 3 5 4 3 3 3" xfId="11144"/>
    <cellStyle name="Normal 2 3 5 4 3 3 3 2" xfId="41469"/>
    <cellStyle name="Normal 2 3 5 4 3 3 3 3" xfId="26245"/>
    <cellStyle name="Normal 2 3 5 4 3 3 4" xfId="36456"/>
    <cellStyle name="Normal 2 3 5 4 3 3 5" xfId="21232"/>
    <cellStyle name="Normal 2 3 5 4 3 4" xfId="12822"/>
    <cellStyle name="Normal 2 3 5 4 3 4 2" xfId="43144"/>
    <cellStyle name="Normal 2 3 5 4 3 4 3" xfId="27920"/>
    <cellStyle name="Normal 2 3 5 4 3 5" xfId="7801"/>
    <cellStyle name="Normal 2 3 5 4 3 5 2" xfId="38127"/>
    <cellStyle name="Normal 2 3 5 4 3 5 3" xfId="22903"/>
    <cellStyle name="Normal 2 3 5 4 3 6" xfId="33115"/>
    <cellStyle name="Normal 2 3 5 4 3 7" xfId="17890"/>
    <cellStyle name="Normal 2 3 5 4 4" xfId="3583"/>
    <cellStyle name="Normal 2 3 5 4 4 2" xfId="13657"/>
    <cellStyle name="Normal 2 3 5 4 4 2 2" xfId="43979"/>
    <cellStyle name="Normal 2 3 5 4 4 2 3" xfId="28755"/>
    <cellStyle name="Normal 2 3 5 4 4 3" xfId="8637"/>
    <cellStyle name="Normal 2 3 5 4 4 3 2" xfId="38962"/>
    <cellStyle name="Normal 2 3 5 4 4 3 3" xfId="23738"/>
    <cellStyle name="Normal 2 3 5 4 4 4" xfId="33949"/>
    <cellStyle name="Normal 2 3 5 4 4 5" xfId="18725"/>
    <cellStyle name="Normal 2 3 5 4 5" xfId="5276"/>
    <cellStyle name="Normal 2 3 5 4 5 2" xfId="15328"/>
    <cellStyle name="Normal 2 3 5 4 5 2 2" xfId="45650"/>
    <cellStyle name="Normal 2 3 5 4 5 2 3" xfId="30426"/>
    <cellStyle name="Normal 2 3 5 4 5 3" xfId="10308"/>
    <cellStyle name="Normal 2 3 5 4 5 3 2" xfId="40633"/>
    <cellStyle name="Normal 2 3 5 4 5 3 3" xfId="25409"/>
    <cellStyle name="Normal 2 3 5 4 5 4" xfId="35620"/>
    <cellStyle name="Normal 2 3 5 4 5 5" xfId="20396"/>
    <cellStyle name="Normal 2 3 5 4 6" xfId="11986"/>
    <cellStyle name="Normal 2 3 5 4 6 2" xfId="42308"/>
    <cellStyle name="Normal 2 3 5 4 6 3" xfId="27084"/>
    <cellStyle name="Normal 2 3 5 4 7" xfId="6965"/>
    <cellStyle name="Normal 2 3 5 4 7 2" xfId="37291"/>
    <cellStyle name="Normal 2 3 5 4 7 3" xfId="22067"/>
    <cellStyle name="Normal 2 3 5 4 8" xfId="32279"/>
    <cellStyle name="Normal 2 3 5 4 9" xfId="17054"/>
    <cellStyle name="Normal 2 3 5 5" xfId="2099"/>
    <cellStyle name="Normal 2 3 5 5 2" xfId="2940"/>
    <cellStyle name="Normal 2 3 5 5 2 2" xfId="4630"/>
    <cellStyle name="Normal 2 3 5 5 2 2 2" xfId="14703"/>
    <cellStyle name="Normal 2 3 5 5 2 2 2 2" xfId="45025"/>
    <cellStyle name="Normal 2 3 5 5 2 2 2 3" xfId="29801"/>
    <cellStyle name="Normal 2 3 5 5 2 2 3" xfId="9683"/>
    <cellStyle name="Normal 2 3 5 5 2 2 3 2" xfId="40008"/>
    <cellStyle name="Normal 2 3 5 5 2 2 3 3" xfId="24784"/>
    <cellStyle name="Normal 2 3 5 5 2 2 4" xfId="34995"/>
    <cellStyle name="Normal 2 3 5 5 2 2 5" xfId="19771"/>
    <cellStyle name="Normal 2 3 5 5 2 3" xfId="6322"/>
    <cellStyle name="Normal 2 3 5 5 2 3 2" xfId="16374"/>
    <cellStyle name="Normal 2 3 5 5 2 3 2 2" xfId="46696"/>
    <cellStyle name="Normal 2 3 5 5 2 3 2 3" xfId="31472"/>
    <cellStyle name="Normal 2 3 5 5 2 3 3" xfId="11354"/>
    <cellStyle name="Normal 2 3 5 5 2 3 3 2" xfId="41679"/>
    <cellStyle name="Normal 2 3 5 5 2 3 3 3" xfId="26455"/>
    <cellStyle name="Normal 2 3 5 5 2 3 4" xfId="36666"/>
    <cellStyle name="Normal 2 3 5 5 2 3 5" xfId="21442"/>
    <cellStyle name="Normal 2 3 5 5 2 4" xfId="13032"/>
    <cellStyle name="Normal 2 3 5 5 2 4 2" xfId="43354"/>
    <cellStyle name="Normal 2 3 5 5 2 4 3" xfId="28130"/>
    <cellStyle name="Normal 2 3 5 5 2 5" xfId="8011"/>
    <cellStyle name="Normal 2 3 5 5 2 5 2" xfId="38337"/>
    <cellStyle name="Normal 2 3 5 5 2 5 3" xfId="23113"/>
    <cellStyle name="Normal 2 3 5 5 2 6" xfId="33325"/>
    <cellStyle name="Normal 2 3 5 5 2 7" xfId="18100"/>
    <cellStyle name="Normal 2 3 5 5 3" xfId="3793"/>
    <cellStyle name="Normal 2 3 5 5 3 2" xfId="13867"/>
    <cellStyle name="Normal 2 3 5 5 3 2 2" xfId="44189"/>
    <cellStyle name="Normal 2 3 5 5 3 2 3" xfId="28965"/>
    <cellStyle name="Normal 2 3 5 5 3 3" xfId="8847"/>
    <cellStyle name="Normal 2 3 5 5 3 3 2" xfId="39172"/>
    <cellStyle name="Normal 2 3 5 5 3 3 3" xfId="23948"/>
    <cellStyle name="Normal 2 3 5 5 3 4" xfId="34159"/>
    <cellStyle name="Normal 2 3 5 5 3 5" xfId="18935"/>
    <cellStyle name="Normal 2 3 5 5 4" xfId="5486"/>
    <cellStyle name="Normal 2 3 5 5 4 2" xfId="15538"/>
    <cellStyle name="Normal 2 3 5 5 4 2 2" xfId="45860"/>
    <cellStyle name="Normal 2 3 5 5 4 2 3" xfId="30636"/>
    <cellStyle name="Normal 2 3 5 5 4 3" xfId="10518"/>
    <cellStyle name="Normal 2 3 5 5 4 3 2" xfId="40843"/>
    <cellStyle name="Normal 2 3 5 5 4 3 3" xfId="25619"/>
    <cellStyle name="Normal 2 3 5 5 4 4" xfId="35830"/>
    <cellStyle name="Normal 2 3 5 5 4 5" xfId="20606"/>
    <cellStyle name="Normal 2 3 5 5 5" xfId="12196"/>
    <cellStyle name="Normal 2 3 5 5 5 2" xfId="42518"/>
    <cellStyle name="Normal 2 3 5 5 5 3" xfId="27294"/>
    <cellStyle name="Normal 2 3 5 5 6" xfId="7175"/>
    <cellStyle name="Normal 2 3 5 5 6 2" xfId="37501"/>
    <cellStyle name="Normal 2 3 5 5 6 3" xfId="22277"/>
    <cellStyle name="Normal 2 3 5 5 7" xfId="32489"/>
    <cellStyle name="Normal 2 3 5 5 8" xfId="17264"/>
    <cellStyle name="Normal 2 3 5 6" xfId="2520"/>
    <cellStyle name="Normal 2 3 5 6 2" xfId="4212"/>
    <cellStyle name="Normal 2 3 5 6 2 2" xfId="14285"/>
    <cellStyle name="Normal 2 3 5 6 2 2 2" xfId="44607"/>
    <cellStyle name="Normal 2 3 5 6 2 2 3" xfId="29383"/>
    <cellStyle name="Normal 2 3 5 6 2 3" xfId="9265"/>
    <cellStyle name="Normal 2 3 5 6 2 3 2" xfId="39590"/>
    <cellStyle name="Normal 2 3 5 6 2 3 3" xfId="24366"/>
    <cellStyle name="Normal 2 3 5 6 2 4" xfId="34577"/>
    <cellStyle name="Normal 2 3 5 6 2 5" xfId="19353"/>
    <cellStyle name="Normal 2 3 5 6 3" xfId="5904"/>
    <cellStyle name="Normal 2 3 5 6 3 2" xfId="15956"/>
    <cellStyle name="Normal 2 3 5 6 3 2 2" xfId="46278"/>
    <cellStyle name="Normal 2 3 5 6 3 2 3" xfId="31054"/>
    <cellStyle name="Normal 2 3 5 6 3 3" xfId="10936"/>
    <cellStyle name="Normal 2 3 5 6 3 3 2" xfId="41261"/>
    <cellStyle name="Normal 2 3 5 6 3 3 3" xfId="26037"/>
    <cellStyle name="Normal 2 3 5 6 3 4" xfId="36248"/>
    <cellStyle name="Normal 2 3 5 6 3 5" xfId="21024"/>
    <cellStyle name="Normal 2 3 5 6 4" xfId="12614"/>
    <cellStyle name="Normal 2 3 5 6 4 2" xfId="42936"/>
    <cellStyle name="Normal 2 3 5 6 4 3" xfId="27712"/>
    <cellStyle name="Normal 2 3 5 6 5" xfId="7593"/>
    <cellStyle name="Normal 2 3 5 6 5 2" xfId="37919"/>
    <cellStyle name="Normal 2 3 5 6 5 3" xfId="22695"/>
    <cellStyle name="Normal 2 3 5 6 6" xfId="32907"/>
    <cellStyle name="Normal 2 3 5 6 7" xfId="17682"/>
    <cellStyle name="Normal 2 3 5 7" xfId="3371"/>
    <cellStyle name="Normal 2 3 5 7 2" xfId="13449"/>
    <cellStyle name="Normal 2 3 5 7 2 2" xfId="43771"/>
    <cellStyle name="Normal 2 3 5 7 2 3" xfId="28547"/>
    <cellStyle name="Normal 2 3 5 7 3" xfId="8429"/>
    <cellStyle name="Normal 2 3 5 7 3 2" xfId="38754"/>
    <cellStyle name="Normal 2 3 5 7 3 3" xfId="23530"/>
    <cellStyle name="Normal 2 3 5 7 4" xfId="33741"/>
    <cellStyle name="Normal 2 3 5 7 5" xfId="18517"/>
    <cellStyle name="Normal 2 3 5 8" xfId="5065"/>
    <cellStyle name="Normal 2 3 5 8 2" xfId="15120"/>
    <cellStyle name="Normal 2 3 5 8 2 2" xfId="45442"/>
    <cellStyle name="Normal 2 3 5 8 2 3" xfId="30218"/>
    <cellStyle name="Normal 2 3 5 8 3" xfId="10100"/>
    <cellStyle name="Normal 2 3 5 8 3 2" xfId="40425"/>
    <cellStyle name="Normal 2 3 5 8 3 3" xfId="25201"/>
    <cellStyle name="Normal 2 3 5 8 4" xfId="35412"/>
    <cellStyle name="Normal 2 3 5 8 5" xfId="20188"/>
    <cellStyle name="Normal 2 3 5 9" xfId="11776"/>
    <cellStyle name="Normal 2 3 5 9 2" xfId="42100"/>
    <cellStyle name="Normal 2 3 5 9 3" xfId="26876"/>
    <cellStyle name="Normal 2 3 6" xfId="1422"/>
    <cellStyle name="Normal 2 3 6 10" xfId="6752"/>
    <cellStyle name="Normal 2 3 6 10 2" xfId="37080"/>
    <cellStyle name="Normal 2 3 6 10 3" xfId="21856"/>
    <cellStyle name="Normal 2 3 6 11" xfId="32071"/>
    <cellStyle name="Normal 2 3 6 12" xfId="16841"/>
    <cellStyle name="Normal 2 3 6 2" xfId="1716"/>
    <cellStyle name="Normal 2 3 6 2 10" xfId="32123"/>
    <cellStyle name="Normal 2 3 6 2 11" xfId="16895"/>
    <cellStyle name="Normal 2 3 6 2 2" xfId="1824"/>
    <cellStyle name="Normal 2 3 6 2 2 10" xfId="16999"/>
    <cellStyle name="Normal 2 3 6 2 2 2" xfId="2041"/>
    <cellStyle name="Normal 2 3 6 2 2 2 2" xfId="2462"/>
    <cellStyle name="Normal 2 3 6 2 2 2 2 2" xfId="3301"/>
    <cellStyle name="Normal 2 3 6 2 2 2 2 2 2" xfId="4991"/>
    <cellStyle name="Normal 2 3 6 2 2 2 2 2 2 2" xfId="15064"/>
    <cellStyle name="Normal 2 3 6 2 2 2 2 2 2 2 2" xfId="45386"/>
    <cellStyle name="Normal 2 3 6 2 2 2 2 2 2 2 3" xfId="30162"/>
    <cellStyle name="Normal 2 3 6 2 2 2 2 2 2 3" xfId="10044"/>
    <cellStyle name="Normal 2 3 6 2 2 2 2 2 2 3 2" xfId="40369"/>
    <cellStyle name="Normal 2 3 6 2 2 2 2 2 2 3 3" xfId="25145"/>
    <cellStyle name="Normal 2 3 6 2 2 2 2 2 2 4" xfId="35356"/>
    <cellStyle name="Normal 2 3 6 2 2 2 2 2 2 5" xfId="20132"/>
    <cellStyle name="Normal 2 3 6 2 2 2 2 2 3" xfId="6683"/>
    <cellStyle name="Normal 2 3 6 2 2 2 2 2 3 2" xfId="16735"/>
    <cellStyle name="Normal 2 3 6 2 2 2 2 2 3 2 2" xfId="47057"/>
    <cellStyle name="Normal 2 3 6 2 2 2 2 2 3 2 3" xfId="31833"/>
    <cellStyle name="Normal 2 3 6 2 2 2 2 2 3 3" xfId="11715"/>
    <cellStyle name="Normal 2 3 6 2 2 2 2 2 3 3 2" xfId="42040"/>
    <cellStyle name="Normal 2 3 6 2 2 2 2 2 3 3 3" xfId="26816"/>
    <cellStyle name="Normal 2 3 6 2 2 2 2 2 3 4" xfId="37027"/>
    <cellStyle name="Normal 2 3 6 2 2 2 2 2 3 5" xfId="21803"/>
    <cellStyle name="Normal 2 3 6 2 2 2 2 2 4" xfId="13393"/>
    <cellStyle name="Normal 2 3 6 2 2 2 2 2 4 2" xfId="43715"/>
    <cellStyle name="Normal 2 3 6 2 2 2 2 2 4 3" xfId="28491"/>
    <cellStyle name="Normal 2 3 6 2 2 2 2 2 5" xfId="8372"/>
    <cellStyle name="Normal 2 3 6 2 2 2 2 2 5 2" xfId="38698"/>
    <cellStyle name="Normal 2 3 6 2 2 2 2 2 5 3" xfId="23474"/>
    <cellStyle name="Normal 2 3 6 2 2 2 2 2 6" xfId="33686"/>
    <cellStyle name="Normal 2 3 6 2 2 2 2 2 7" xfId="18461"/>
    <cellStyle name="Normal 2 3 6 2 2 2 2 3" xfId="4154"/>
    <cellStyle name="Normal 2 3 6 2 2 2 2 3 2" xfId="14228"/>
    <cellStyle name="Normal 2 3 6 2 2 2 2 3 2 2" xfId="44550"/>
    <cellStyle name="Normal 2 3 6 2 2 2 2 3 2 3" xfId="29326"/>
    <cellStyle name="Normal 2 3 6 2 2 2 2 3 3" xfId="9208"/>
    <cellStyle name="Normal 2 3 6 2 2 2 2 3 3 2" xfId="39533"/>
    <cellStyle name="Normal 2 3 6 2 2 2 2 3 3 3" xfId="24309"/>
    <cellStyle name="Normal 2 3 6 2 2 2 2 3 4" xfId="34520"/>
    <cellStyle name="Normal 2 3 6 2 2 2 2 3 5" xfId="19296"/>
    <cellStyle name="Normal 2 3 6 2 2 2 2 4" xfId="5847"/>
    <cellStyle name="Normal 2 3 6 2 2 2 2 4 2" xfId="15899"/>
    <cellStyle name="Normal 2 3 6 2 2 2 2 4 2 2" xfId="46221"/>
    <cellStyle name="Normal 2 3 6 2 2 2 2 4 2 3" xfId="30997"/>
    <cellStyle name="Normal 2 3 6 2 2 2 2 4 3" xfId="10879"/>
    <cellStyle name="Normal 2 3 6 2 2 2 2 4 3 2" xfId="41204"/>
    <cellStyle name="Normal 2 3 6 2 2 2 2 4 3 3" xfId="25980"/>
    <cellStyle name="Normal 2 3 6 2 2 2 2 4 4" xfId="36191"/>
    <cellStyle name="Normal 2 3 6 2 2 2 2 4 5" xfId="20967"/>
    <cellStyle name="Normal 2 3 6 2 2 2 2 5" xfId="12557"/>
    <cellStyle name="Normal 2 3 6 2 2 2 2 5 2" xfId="42879"/>
    <cellStyle name="Normal 2 3 6 2 2 2 2 5 3" xfId="27655"/>
    <cellStyle name="Normal 2 3 6 2 2 2 2 6" xfId="7536"/>
    <cellStyle name="Normal 2 3 6 2 2 2 2 6 2" xfId="37862"/>
    <cellStyle name="Normal 2 3 6 2 2 2 2 6 3" xfId="22638"/>
    <cellStyle name="Normal 2 3 6 2 2 2 2 7" xfId="32850"/>
    <cellStyle name="Normal 2 3 6 2 2 2 2 8" xfId="17625"/>
    <cellStyle name="Normal 2 3 6 2 2 2 3" xfId="2883"/>
    <cellStyle name="Normal 2 3 6 2 2 2 3 2" xfId="4573"/>
    <cellStyle name="Normal 2 3 6 2 2 2 3 2 2" xfId="14646"/>
    <cellStyle name="Normal 2 3 6 2 2 2 3 2 2 2" xfId="44968"/>
    <cellStyle name="Normal 2 3 6 2 2 2 3 2 2 3" xfId="29744"/>
    <cellStyle name="Normal 2 3 6 2 2 2 3 2 3" xfId="9626"/>
    <cellStyle name="Normal 2 3 6 2 2 2 3 2 3 2" xfId="39951"/>
    <cellStyle name="Normal 2 3 6 2 2 2 3 2 3 3" xfId="24727"/>
    <cellStyle name="Normal 2 3 6 2 2 2 3 2 4" xfId="34938"/>
    <cellStyle name="Normal 2 3 6 2 2 2 3 2 5" xfId="19714"/>
    <cellStyle name="Normal 2 3 6 2 2 2 3 3" xfId="6265"/>
    <cellStyle name="Normal 2 3 6 2 2 2 3 3 2" xfId="16317"/>
    <cellStyle name="Normal 2 3 6 2 2 2 3 3 2 2" xfId="46639"/>
    <cellStyle name="Normal 2 3 6 2 2 2 3 3 2 3" xfId="31415"/>
    <cellStyle name="Normal 2 3 6 2 2 2 3 3 3" xfId="11297"/>
    <cellStyle name="Normal 2 3 6 2 2 2 3 3 3 2" xfId="41622"/>
    <cellStyle name="Normal 2 3 6 2 2 2 3 3 3 3" xfId="26398"/>
    <cellStyle name="Normal 2 3 6 2 2 2 3 3 4" xfId="36609"/>
    <cellStyle name="Normal 2 3 6 2 2 2 3 3 5" xfId="21385"/>
    <cellStyle name="Normal 2 3 6 2 2 2 3 4" xfId="12975"/>
    <cellStyle name="Normal 2 3 6 2 2 2 3 4 2" xfId="43297"/>
    <cellStyle name="Normal 2 3 6 2 2 2 3 4 3" xfId="28073"/>
    <cellStyle name="Normal 2 3 6 2 2 2 3 5" xfId="7954"/>
    <cellStyle name="Normal 2 3 6 2 2 2 3 5 2" xfId="38280"/>
    <cellStyle name="Normal 2 3 6 2 2 2 3 5 3" xfId="23056"/>
    <cellStyle name="Normal 2 3 6 2 2 2 3 6" xfId="33268"/>
    <cellStyle name="Normal 2 3 6 2 2 2 3 7" xfId="18043"/>
    <cellStyle name="Normal 2 3 6 2 2 2 4" xfId="3736"/>
    <cellStyle name="Normal 2 3 6 2 2 2 4 2" xfId="13810"/>
    <cellStyle name="Normal 2 3 6 2 2 2 4 2 2" xfId="44132"/>
    <cellStyle name="Normal 2 3 6 2 2 2 4 2 3" xfId="28908"/>
    <cellStyle name="Normal 2 3 6 2 2 2 4 3" xfId="8790"/>
    <cellStyle name="Normal 2 3 6 2 2 2 4 3 2" xfId="39115"/>
    <cellStyle name="Normal 2 3 6 2 2 2 4 3 3" xfId="23891"/>
    <cellStyle name="Normal 2 3 6 2 2 2 4 4" xfId="34102"/>
    <cellStyle name="Normal 2 3 6 2 2 2 4 5" xfId="18878"/>
    <cellStyle name="Normal 2 3 6 2 2 2 5" xfId="5429"/>
    <cellStyle name="Normal 2 3 6 2 2 2 5 2" xfId="15481"/>
    <cellStyle name="Normal 2 3 6 2 2 2 5 2 2" xfId="45803"/>
    <cellStyle name="Normal 2 3 6 2 2 2 5 2 3" xfId="30579"/>
    <cellStyle name="Normal 2 3 6 2 2 2 5 3" xfId="10461"/>
    <cellStyle name="Normal 2 3 6 2 2 2 5 3 2" xfId="40786"/>
    <cellStyle name="Normal 2 3 6 2 2 2 5 3 3" xfId="25562"/>
    <cellStyle name="Normal 2 3 6 2 2 2 5 4" xfId="35773"/>
    <cellStyle name="Normal 2 3 6 2 2 2 5 5" xfId="20549"/>
    <cellStyle name="Normal 2 3 6 2 2 2 6" xfId="12139"/>
    <cellStyle name="Normal 2 3 6 2 2 2 6 2" xfId="42461"/>
    <cellStyle name="Normal 2 3 6 2 2 2 6 3" xfId="27237"/>
    <cellStyle name="Normal 2 3 6 2 2 2 7" xfId="7118"/>
    <cellStyle name="Normal 2 3 6 2 2 2 7 2" xfId="37444"/>
    <cellStyle name="Normal 2 3 6 2 2 2 7 3" xfId="22220"/>
    <cellStyle name="Normal 2 3 6 2 2 2 8" xfId="32432"/>
    <cellStyle name="Normal 2 3 6 2 2 2 9" xfId="17207"/>
    <cellStyle name="Normal 2 3 6 2 2 3" xfId="2254"/>
    <cellStyle name="Normal 2 3 6 2 2 3 2" xfId="3093"/>
    <cellStyle name="Normal 2 3 6 2 2 3 2 2" xfId="4783"/>
    <cellStyle name="Normal 2 3 6 2 2 3 2 2 2" xfId="14856"/>
    <cellStyle name="Normal 2 3 6 2 2 3 2 2 2 2" xfId="45178"/>
    <cellStyle name="Normal 2 3 6 2 2 3 2 2 2 3" xfId="29954"/>
    <cellStyle name="Normal 2 3 6 2 2 3 2 2 3" xfId="9836"/>
    <cellStyle name="Normal 2 3 6 2 2 3 2 2 3 2" xfId="40161"/>
    <cellStyle name="Normal 2 3 6 2 2 3 2 2 3 3" xfId="24937"/>
    <cellStyle name="Normal 2 3 6 2 2 3 2 2 4" xfId="35148"/>
    <cellStyle name="Normal 2 3 6 2 2 3 2 2 5" xfId="19924"/>
    <cellStyle name="Normal 2 3 6 2 2 3 2 3" xfId="6475"/>
    <cellStyle name="Normal 2 3 6 2 2 3 2 3 2" xfId="16527"/>
    <cellStyle name="Normal 2 3 6 2 2 3 2 3 2 2" xfId="46849"/>
    <cellStyle name="Normal 2 3 6 2 2 3 2 3 2 3" xfId="31625"/>
    <cellStyle name="Normal 2 3 6 2 2 3 2 3 3" xfId="11507"/>
    <cellStyle name="Normal 2 3 6 2 2 3 2 3 3 2" xfId="41832"/>
    <cellStyle name="Normal 2 3 6 2 2 3 2 3 3 3" xfId="26608"/>
    <cellStyle name="Normal 2 3 6 2 2 3 2 3 4" xfId="36819"/>
    <cellStyle name="Normal 2 3 6 2 2 3 2 3 5" xfId="21595"/>
    <cellStyle name="Normal 2 3 6 2 2 3 2 4" xfId="13185"/>
    <cellStyle name="Normal 2 3 6 2 2 3 2 4 2" xfId="43507"/>
    <cellStyle name="Normal 2 3 6 2 2 3 2 4 3" xfId="28283"/>
    <cellStyle name="Normal 2 3 6 2 2 3 2 5" xfId="8164"/>
    <cellStyle name="Normal 2 3 6 2 2 3 2 5 2" xfId="38490"/>
    <cellStyle name="Normal 2 3 6 2 2 3 2 5 3" xfId="23266"/>
    <cellStyle name="Normal 2 3 6 2 2 3 2 6" xfId="33478"/>
    <cellStyle name="Normal 2 3 6 2 2 3 2 7" xfId="18253"/>
    <cellStyle name="Normal 2 3 6 2 2 3 3" xfId="3946"/>
    <cellStyle name="Normal 2 3 6 2 2 3 3 2" xfId="14020"/>
    <cellStyle name="Normal 2 3 6 2 2 3 3 2 2" xfId="44342"/>
    <cellStyle name="Normal 2 3 6 2 2 3 3 2 3" xfId="29118"/>
    <cellStyle name="Normal 2 3 6 2 2 3 3 3" xfId="9000"/>
    <cellStyle name="Normal 2 3 6 2 2 3 3 3 2" xfId="39325"/>
    <cellStyle name="Normal 2 3 6 2 2 3 3 3 3" xfId="24101"/>
    <cellStyle name="Normal 2 3 6 2 2 3 3 4" xfId="34312"/>
    <cellStyle name="Normal 2 3 6 2 2 3 3 5" xfId="19088"/>
    <cellStyle name="Normal 2 3 6 2 2 3 4" xfId="5639"/>
    <cellStyle name="Normal 2 3 6 2 2 3 4 2" xfId="15691"/>
    <cellStyle name="Normal 2 3 6 2 2 3 4 2 2" xfId="46013"/>
    <cellStyle name="Normal 2 3 6 2 2 3 4 2 3" xfId="30789"/>
    <cellStyle name="Normal 2 3 6 2 2 3 4 3" xfId="10671"/>
    <cellStyle name="Normal 2 3 6 2 2 3 4 3 2" xfId="40996"/>
    <cellStyle name="Normal 2 3 6 2 2 3 4 3 3" xfId="25772"/>
    <cellStyle name="Normal 2 3 6 2 2 3 4 4" xfId="35983"/>
    <cellStyle name="Normal 2 3 6 2 2 3 4 5" xfId="20759"/>
    <cellStyle name="Normal 2 3 6 2 2 3 5" xfId="12349"/>
    <cellStyle name="Normal 2 3 6 2 2 3 5 2" xfId="42671"/>
    <cellStyle name="Normal 2 3 6 2 2 3 5 3" xfId="27447"/>
    <cellStyle name="Normal 2 3 6 2 2 3 6" xfId="7328"/>
    <cellStyle name="Normal 2 3 6 2 2 3 6 2" xfId="37654"/>
    <cellStyle name="Normal 2 3 6 2 2 3 6 3" xfId="22430"/>
    <cellStyle name="Normal 2 3 6 2 2 3 7" xfId="32642"/>
    <cellStyle name="Normal 2 3 6 2 2 3 8" xfId="17417"/>
    <cellStyle name="Normal 2 3 6 2 2 4" xfId="2675"/>
    <cellStyle name="Normal 2 3 6 2 2 4 2" xfId="4365"/>
    <cellStyle name="Normal 2 3 6 2 2 4 2 2" xfId="14438"/>
    <cellStyle name="Normal 2 3 6 2 2 4 2 2 2" xfId="44760"/>
    <cellStyle name="Normal 2 3 6 2 2 4 2 2 3" xfId="29536"/>
    <cellStyle name="Normal 2 3 6 2 2 4 2 3" xfId="9418"/>
    <cellStyle name="Normal 2 3 6 2 2 4 2 3 2" xfId="39743"/>
    <cellStyle name="Normal 2 3 6 2 2 4 2 3 3" xfId="24519"/>
    <cellStyle name="Normal 2 3 6 2 2 4 2 4" xfId="34730"/>
    <cellStyle name="Normal 2 3 6 2 2 4 2 5" xfId="19506"/>
    <cellStyle name="Normal 2 3 6 2 2 4 3" xfId="6057"/>
    <cellStyle name="Normal 2 3 6 2 2 4 3 2" xfId="16109"/>
    <cellStyle name="Normal 2 3 6 2 2 4 3 2 2" xfId="46431"/>
    <cellStyle name="Normal 2 3 6 2 2 4 3 2 3" xfId="31207"/>
    <cellStyle name="Normal 2 3 6 2 2 4 3 3" xfId="11089"/>
    <cellStyle name="Normal 2 3 6 2 2 4 3 3 2" xfId="41414"/>
    <cellStyle name="Normal 2 3 6 2 2 4 3 3 3" xfId="26190"/>
    <cellStyle name="Normal 2 3 6 2 2 4 3 4" xfId="36401"/>
    <cellStyle name="Normal 2 3 6 2 2 4 3 5" xfId="21177"/>
    <cellStyle name="Normal 2 3 6 2 2 4 4" xfId="12767"/>
    <cellStyle name="Normal 2 3 6 2 2 4 4 2" xfId="43089"/>
    <cellStyle name="Normal 2 3 6 2 2 4 4 3" xfId="27865"/>
    <cellStyle name="Normal 2 3 6 2 2 4 5" xfId="7746"/>
    <cellStyle name="Normal 2 3 6 2 2 4 5 2" xfId="38072"/>
    <cellStyle name="Normal 2 3 6 2 2 4 5 3" xfId="22848"/>
    <cellStyle name="Normal 2 3 6 2 2 4 6" xfId="33060"/>
    <cellStyle name="Normal 2 3 6 2 2 4 7" xfId="17835"/>
    <cellStyle name="Normal 2 3 6 2 2 5" xfId="3528"/>
    <cellStyle name="Normal 2 3 6 2 2 5 2" xfId="13602"/>
    <cellStyle name="Normal 2 3 6 2 2 5 2 2" xfId="43924"/>
    <cellStyle name="Normal 2 3 6 2 2 5 2 3" xfId="28700"/>
    <cellStyle name="Normal 2 3 6 2 2 5 3" xfId="8582"/>
    <cellStyle name="Normal 2 3 6 2 2 5 3 2" xfId="38907"/>
    <cellStyle name="Normal 2 3 6 2 2 5 3 3" xfId="23683"/>
    <cellStyle name="Normal 2 3 6 2 2 5 4" xfId="33894"/>
    <cellStyle name="Normal 2 3 6 2 2 5 5" xfId="18670"/>
    <cellStyle name="Normal 2 3 6 2 2 6" xfId="5221"/>
    <cellStyle name="Normal 2 3 6 2 2 6 2" xfId="15273"/>
    <cellStyle name="Normal 2 3 6 2 2 6 2 2" xfId="45595"/>
    <cellStyle name="Normal 2 3 6 2 2 6 2 3" xfId="30371"/>
    <cellStyle name="Normal 2 3 6 2 2 6 3" xfId="10253"/>
    <cellStyle name="Normal 2 3 6 2 2 6 3 2" xfId="40578"/>
    <cellStyle name="Normal 2 3 6 2 2 6 3 3" xfId="25354"/>
    <cellStyle name="Normal 2 3 6 2 2 6 4" xfId="35565"/>
    <cellStyle name="Normal 2 3 6 2 2 6 5" xfId="20341"/>
    <cellStyle name="Normal 2 3 6 2 2 7" xfId="11931"/>
    <cellStyle name="Normal 2 3 6 2 2 7 2" xfId="42253"/>
    <cellStyle name="Normal 2 3 6 2 2 7 3" xfId="27029"/>
    <cellStyle name="Normal 2 3 6 2 2 8" xfId="6910"/>
    <cellStyle name="Normal 2 3 6 2 2 8 2" xfId="37236"/>
    <cellStyle name="Normal 2 3 6 2 2 8 3" xfId="22012"/>
    <cellStyle name="Normal 2 3 6 2 2 9" xfId="32224"/>
    <cellStyle name="Normal 2 3 6 2 3" xfId="1937"/>
    <cellStyle name="Normal 2 3 6 2 3 2" xfId="2358"/>
    <cellStyle name="Normal 2 3 6 2 3 2 2" xfId="3197"/>
    <cellStyle name="Normal 2 3 6 2 3 2 2 2" xfId="4887"/>
    <cellStyle name="Normal 2 3 6 2 3 2 2 2 2" xfId="14960"/>
    <cellStyle name="Normal 2 3 6 2 3 2 2 2 2 2" xfId="45282"/>
    <cellStyle name="Normal 2 3 6 2 3 2 2 2 2 3" xfId="30058"/>
    <cellStyle name="Normal 2 3 6 2 3 2 2 2 3" xfId="9940"/>
    <cellStyle name="Normal 2 3 6 2 3 2 2 2 3 2" xfId="40265"/>
    <cellStyle name="Normal 2 3 6 2 3 2 2 2 3 3" xfId="25041"/>
    <cellStyle name="Normal 2 3 6 2 3 2 2 2 4" xfId="35252"/>
    <cellStyle name="Normal 2 3 6 2 3 2 2 2 5" xfId="20028"/>
    <cellStyle name="Normal 2 3 6 2 3 2 2 3" xfId="6579"/>
    <cellStyle name="Normal 2 3 6 2 3 2 2 3 2" xfId="16631"/>
    <cellStyle name="Normal 2 3 6 2 3 2 2 3 2 2" xfId="46953"/>
    <cellStyle name="Normal 2 3 6 2 3 2 2 3 2 3" xfId="31729"/>
    <cellStyle name="Normal 2 3 6 2 3 2 2 3 3" xfId="11611"/>
    <cellStyle name="Normal 2 3 6 2 3 2 2 3 3 2" xfId="41936"/>
    <cellStyle name="Normal 2 3 6 2 3 2 2 3 3 3" xfId="26712"/>
    <cellStyle name="Normal 2 3 6 2 3 2 2 3 4" xfId="36923"/>
    <cellStyle name="Normal 2 3 6 2 3 2 2 3 5" xfId="21699"/>
    <cellStyle name="Normal 2 3 6 2 3 2 2 4" xfId="13289"/>
    <cellStyle name="Normal 2 3 6 2 3 2 2 4 2" xfId="43611"/>
    <cellStyle name="Normal 2 3 6 2 3 2 2 4 3" xfId="28387"/>
    <cellStyle name="Normal 2 3 6 2 3 2 2 5" xfId="8268"/>
    <cellStyle name="Normal 2 3 6 2 3 2 2 5 2" xfId="38594"/>
    <cellStyle name="Normal 2 3 6 2 3 2 2 5 3" xfId="23370"/>
    <cellStyle name="Normal 2 3 6 2 3 2 2 6" xfId="33582"/>
    <cellStyle name="Normal 2 3 6 2 3 2 2 7" xfId="18357"/>
    <cellStyle name="Normal 2 3 6 2 3 2 3" xfId="4050"/>
    <cellStyle name="Normal 2 3 6 2 3 2 3 2" xfId="14124"/>
    <cellStyle name="Normal 2 3 6 2 3 2 3 2 2" xfId="44446"/>
    <cellStyle name="Normal 2 3 6 2 3 2 3 2 3" xfId="29222"/>
    <cellStyle name="Normal 2 3 6 2 3 2 3 3" xfId="9104"/>
    <cellStyle name="Normal 2 3 6 2 3 2 3 3 2" xfId="39429"/>
    <cellStyle name="Normal 2 3 6 2 3 2 3 3 3" xfId="24205"/>
    <cellStyle name="Normal 2 3 6 2 3 2 3 4" xfId="34416"/>
    <cellStyle name="Normal 2 3 6 2 3 2 3 5" xfId="19192"/>
    <cellStyle name="Normal 2 3 6 2 3 2 4" xfId="5743"/>
    <cellStyle name="Normal 2 3 6 2 3 2 4 2" xfId="15795"/>
    <cellStyle name="Normal 2 3 6 2 3 2 4 2 2" xfId="46117"/>
    <cellStyle name="Normal 2 3 6 2 3 2 4 2 3" xfId="30893"/>
    <cellStyle name="Normal 2 3 6 2 3 2 4 3" xfId="10775"/>
    <cellStyle name="Normal 2 3 6 2 3 2 4 3 2" xfId="41100"/>
    <cellStyle name="Normal 2 3 6 2 3 2 4 3 3" xfId="25876"/>
    <cellStyle name="Normal 2 3 6 2 3 2 4 4" xfId="36087"/>
    <cellStyle name="Normal 2 3 6 2 3 2 4 5" xfId="20863"/>
    <cellStyle name="Normal 2 3 6 2 3 2 5" xfId="12453"/>
    <cellStyle name="Normal 2 3 6 2 3 2 5 2" xfId="42775"/>
    <cellStyle name="Normal 2 3 6 2 3 2 5 3" xfId="27551"/>
    <cellStyle name="Normal 2 3 6 2 3 2 6" xfId="7432"/>
    <cellStyle name="Normal 2 3 6 2 3 2 6 2" xfId="37758"/>
    <cellStyle name="Normal 2 3 6 2 3 2 6 3" xfId="22534"/>
    <cellStyle name="Normal 2 3 6 2 3 2 7" xfId="32746"/>
    <cellStyle name="Normal 2 3 6 2 3 2 8" xfId="17521"/>
    <cellStyle name="Normal 2 3 6 2 3 3" xfId="2779"/>
    <cellStyle name="Normal 2 3 6 2 3 3 2" xfId="4469"/>
    <cellStyle name="Normal 2 3 6 2 3 3 2 2" xfId="14542"/>
    <cellStyle name="Normal 2 3 6 2 3 3 2 2 2" xfId="44864"/>
    <cellStyle name="Normal 2 3 6 2 3 3 2 2 3" xfId="29640"/>
    <cellStyle name="Normal 2 3 6 2 3 3 2 3" xfId="9522"/>
    <cellStyle name="Normal 2 3 6 2 3 3 2 3 2" xfId="39847"/>
    <cellStyle name="Normal 2 3 6 2 3 3 2 3 3" xfId="24623"/>
    <cellStyle name="Normal 2 3 6 2 3 3 2 4" xfId="34834"/>
    <cellStyle name="Normal 2 3 6 2 3 3 2 5" xfId="19610"/>
    <cellStyle name="Normal 2 3 6 2 3 3 3" xfId="6161"/>
    <cellStyle name="Normal 2 3 6 2 3 3 3 2" xfId="16213"/>
    <cellStyle name="Normal 2 3 6 2 3 3 3 2 2" xfId="46535"/>
    <cellStyle name="Normal 2 3 6 2 3 3 3 2 3" xfId="31311"/>
    <cellStyle name="Normal 2 3 6 2 3 3 3 3" xfId="11193"/>
    <cellStyle name="Normal 2 3 6 2 3 3 3 3 2" xfId="41518"/>
    <cellStyle name="Normal 2 3 6 2 3 3 3 3 3" xfId="26294"/>
    <cellStyle name="Normal 2 3 6 2 3 3 3 4" xfId="36505"/>
    <cellStyle name="Normal 2 3 6 2 3 3 3 5" xfId="21281"/>
    <cellStyle name="Normal 2 3 6 2 3 3 4" xfId="12871"/>
    <cellStyle name="Normal 2 3 6 2 3 3 4 2" xfId="43193"/>
    <cellStyle name="Normal 2 3 6 2 3 3 4 3" xfId="27969"/>
    <cellStyle name="Normal 2 3 6 2 3 3 5" xfId="7850"/>
    <cellStyle name="Normal 2 3 6 2 3 3 5 2" xfId="38176"/>
    <cellStyle name="Normal 2 3 6 2 3 3 5 3" xfId="22952"/>
    <cellStyle name="Normal 2 3 6 2 3 3 6" xfId="33164"/>
    <cellStyle name="Normal 2 3 6 2 3 3 7" xfId="17939"/>
    <cellStyle name="Normal 2 3 6 2 3 4" xfId="3632"/>
    <cellStyle name="Normal 2 3 6 2 3 4 2" xfId="13706"/>
    <cellStyle name="Normal 2 3 6 2 3 4 2 2" xfId="44028"/>
    <cellStyle name="Normal 2 3 6 2 3 4 2 3" xfId="28804"/>
    <cellStyle name="Normal 2 3 6 2 3 4 3" xfId="8686"/>
    <cellStyle name="Normal 2 3 6 2 3 4 3 2" xfId="39011"/>
    <cellStyle name="Normal 2 3 6 2 3 4 3 3" xfId="23787"/>
    <cellStyle name="Normal 2 3 6 2 3 4 4" xfId="33998"/>
    <cellStyle name="Normal 2 3 6 2 3 4 5" xfId="18774"/>
    <cellStyle name="Normal 2 3 6 2 3 5" xfId="5325"/>
    <cellStyle name="Normal 2 3 6 2 3 5 2" xfId="15377"/>
    <cellStyle name="Normal 2 3 6 2 3 5 2 2" xfId="45699"/>
    <cellStyle name="Normal 2 3 6 2 3 5 2 3" xfId="30475"/>
    <cellStyle name="Normal 2 3 6 2 3 5 3" xfId="10357"/>
    <cellStyle name="Normal 2 3 6 2 3 5 3 2" xfId="40682"/>
    <cellStyle name="Normal 2 3 6 2 3 5 3 3" xfId="25458"/>
    <cellStyle name="Normal 2 3 6 2 3 5 4" xfId="35669"/>
    <cellStyle name="Normal 2 3 6 2 3 5 5" xfId="20445"/>
    <cellStyle name="Normal 2 3 6 2 3 6" xfId="12035"/>
    <cellStyle name="Normal 2 3 6 2 3 6 2" xfId="42357"/>
    <cellStyle name="Normal 2 3 6 2 3 6 3" xfId="27133"/>
    <cellStyle name="Normal 2 3 6 2 3 7" xfId="7014"/>
    <cellStyle name="Normal 2 3 6 2 3 7 2" xfId="37340"/>
    <cellStyle name="Normal 2 3 6 2 3 7 3" xfId="22116"/>
    <cellStyle name="Normal 2 3 6 2 3 8" xfId="32328"/>
    <cellStyle name="Normal 2 3 6 2 3 9" xfId="17103"/>
    <cellStyle name="Normal 2 3 6 2 4" xfId="2150"/>
    <cellStyle name="Normal 2 3 6 2 4 2" xfId="2989"/>
    <cellStyle name="Normal 2 3 6 2 4 2 2" xfId="4679"/>
    <cellStyle name="Normal 2 3 6 2 4 2 2 2" xfId="14752"/>
    <cellStyle name="Normal 2 3 6 2 4 2 2 2 2" xfId="45074"/>
    <cellStyle name="Normal 2 3 6 2 4 2 2 2 3" xfId="29850"/>
    <cellStyle name="Normal 2 3 6 2 4 2 2 3" xfId="9732"/>
    <cellStyle name="Normal 2 3 6 2 4 2 2 3 2" xfId="40057"/>
    <cellStyle name="Normal 2 3 6 2 4 2 2 3 3" xfId="24833"/>
    <cellStyle name="Normal 2 3 6 2 4 2 2 4" xfId="35044"/>
    <cellStyle name="Normal 2 3 6 2 4 2 2 5" xfId="19820"/>
    <cellStyle name="Normal 2 3 6 2 4 2 3" xfId="6371"/>
    <cellStyle name="Normal 2 3 6 2 4 2 3 2" xfId="16423"/>
    <cellStyle name="Normal 2 3 6 2 4 2 3 2 2" xfId="46745"/>
    <cellStyle name="Normal 2 3 6 2 4 2 3 2 3" xfId="31521"/>
    <cellStyle name="Normal 2 3 6 2 4 2 3 3" xfId="11403"/>
    <cellStyle name="Normal 2 3 6 2 4 2 3 3 2" xfId="41728"/>
    <cellStyle name="Normal 2 3 6 2 4 2 3 3 3" xfId="26504"/>
    <cellStyle name="Normal 2 3 6 2 4 2 3 4" xfId="36715"/>
    <cellStyle name="Normal 2 3 6 2 4 2 3 5" xfId="21491"/>
    <cellStyle name="Normal 2 3 6 2 4 2 4" xfId="13081"/>
    <cellStyle name="Normal 2 3 6 2 4 2 4 2" xfId="43403"/>
    <cellStyle name="Normal 2 3 6 2 4 2 4 3" xfId="28179"/>
    <cellStyle name="Normal 2 3 6 2 4 2 5" xfId="8060"/>
    <cellStyle name="Normal 2 3 6 2 4 2 5 2" xfId="38386"/>
    <cellStyle name="Normal 2 3 6 2 4 2 5 3" xfId="23162"/>
    <cellStyle name="Normal 2 3 6 2 4 2 6" xfId="33374"/>
    <cellStyle name="Normal 2 3 6 2 4 2 7" xfId="18149"/>
    <cellStyle name="Normal 2 3 6 2 4 3" xfId="3842"/>
    <cellStyle name="Normal 2 3 6 2 4 3 2" xfId="13916"/>
    <cellStyle name="Normal 2 3 6 2 4 3 2 2" xfId="44238"/>
    <cellStyle name="Normal 2 3 6 2 4 3 2 3" xfId="29014"/>
    <cellStyle name="Normal 2 3 6 2 4 3 3" xfId="8896"/>
    <cellStyle name="Normal 2 3 6 2 4 3 3 2" xfId="39221"/>
    <cellStyle name="Normal 2 3 6 2 4 3 3 3" xfId="23997"/>
    <cellStyle name="Normal 2 3 6 2 4 3 4" xfId="34208"/>
    <cellStyle name="Normal 2 3 6 2 4 3 5" xfId="18984"/>
    <cellStyle name="Normal 2 3 6 2 4 4" xfId="5535"/>
    <cellStyle name="Normal 2 3 6 2 4 4 2" xfId="15587"/>
    <cellStyle name="Normal 2 3 6 2 4 4 2 2" xfId="45909"/>
    <cellStyle name="Normal 2 3 6 2 4 4 2 3" xfId="30685"/>
    <cellStyle name="Normal 2 3 6 2 4 4 3" xfId="10567"/>
    <cellStyle name="Normal 2 3 6 2 4 4 3 2" xfId="40892"/>
    <cellStyle name="Normal 2 3 6 2 4 4 3 3" xfId="25668"/>
    <cellStyle name="Normal 2 3 6 2 4 4 4" xfId="35879"/>
    <cellStyle name="Normal 2 3 6 2 4 4 5" xfId="20655"/>
    <cellStyle name="Normal 2 3 6 2 4 5" xfId="12245"/>
    <cellStyle name="Normal 2 3 6 2 4 5 2" xfId="42567"/>
    <cellStyle name="Normal 2 3 6 2 4 5 3" xfId="27343"/>
    <cellStyle name="Normal 2 3 6 2 4 6" xfId="7224"/>
    <cellStyle name="Normal 2 3 6 2 4 6 2" xfId="37550"/>
    <cellStyle name="Normal 2 3 6 2 4 6 3" xfId="22326"/>
    <cellStyle name="Normal 2 3 6 2 4 7" xfId="32538"/>
    <cellStyle name="Normal 2 3 6 2 4 8" xfId="17313"/>
    <cellStyle name="Normal 2 3 6 2 5" xfId="2571"/>
    <cellStyle name="Normal 2 3 6 2 5 2" xfId="4261"/>
    <cellStyle name="Normal 2 3 6 2 5 2 2" xfId="14334"/>
    <cellStyle name="Normal 2 3 6 2 5 2 2 2" xfId="44656"/>
    <cellStyle name="Normal 2 3 6 2 5 2 2 3" xfId="29432"/>
    <cellStyle name="Normal 2 3 6 2 5 2 3" xfId="9314"/>
    <cellStyle name="Normal 2 3 6 2 5 2 3 2" xfId="39639"/>
    <cellStyle name="Normal 2 3 6 2 5 2 3 3" xfId="24415"/>
    <cellStyle name="Normal 2 3 6 2 5 2 4" xfId="34626"/>
    <cellStyle name="Normal 2 3 6 2 5 2 5" xfId="19402"/>
    <cellStyle name="Normal 2 3 6 2 5 3" xfId="5953"/>
    <cellStyle name="Normal 2 3 6 2 5 3 2" xfId="16005"/>
    <cellStyle name="Normal 2 3 6 2 5 3 2 2" xfId="46327"/>
    <cellStyle name="Normal 2 3 6 2 5 3 2 3" xfId="31103"/>
    <cellStyle name="Normal 2 3 6 2 5 3 3" xfId="10985"/>
    <cellStyle name="Normal 2 3 6 2 5 3 3 2" xfId="41310"/>
    <cellStyle name="Normal 2 3 6 2 5 3 3 3" xfId="26086"/>
    <cellStyle name="Normal 2 3 6 2 5 3 4" xfId="36297"/>
    <cellStyle name="Normal 2 3 6 2 5 3 5" xfId="21073"/>
    <cellStyle name="Normal 2 3 6 2 5 4" xfId="12663"/>
    <cellStyle name="Normal 2 3 6 2 5 4 2" xfId="42985"/>
    <cellStyle name="Normal 2 3 6 2 5 4 3" xfId="27761"/>
    <cellStyle name="Normal 2 3 6 2 5 5" xfId="7642"/>
    <cellStyle name="Normal 2 3 6 2 5 5 2" xfId="37968"/>
    <cellStyle name="Normal 2 3 6 2 5 5 3" xfId="22744"/>
    <cellStyle name="Normal 2 3 6 2 5 6" xfId="32956"/>
    <cellStyle name="Normal 2 3 6 2 5 7" xfId="17731"/>
    <cellStyle name="Normal 2 3 6 2 6" xfId="3424"/>
    <cellStyle name="Normal 2 3 6 2 6 2" xfId="13498"/>
    <cellStyle name="Normal 2 3 6 2 6 2 2" xfId="43820"/>
    <cellStyle name="Normal 2 3 6 2 6 2 3" xfId="28596"/>
    <cellStyle name="Normal 2 3 6 2 6 3" xfId="8478"/>
    <cellStyle name="Normal 2 3 6 2 6 3 2" xfId="38803"/>
    <cellStyle name="Normal 2 3 6 2 6 3 3" xfId="23579"/>
    <cellStyle name="Normal 2 3 6 2 6 4" xfId="33790"/>
    <cellStyle name="Normal 2 3 6 2 6 5" xfId="18566"/>
    <cellStyle name="Normal 2 3 6 2 7" xfId="5117"/>
    <cellStyle name="Normal 2 3 6 2 7 2" xfId="15169"/>
    <cellStyle name="Normal 2 3 6 2 7 2 2" xfId="45491"/>
    <cellStyle name="Normal 2 3 6 2 7 2 3" xfId="30267"/>
    <cellStyle name="Normal 2 3 6 2 7 3" xfId="10149"/>
    <cellStyle name="Normal 2 3 6 2 7 3 2" xfId="40474"/>
    <cellStyle name="Normal 2 3 6 2 7 3 3" xfId="25250"/>
    <cellStyle name="Normal 2 3 6 2 7 4" xfId="35461"/>
    <cellStyle name="Normal 2 3 6 2 7 5" xfId="20237"/>
    <cellStyle name="Normal 2 3 6 2 8" xfId="11827"/>
    <cellStyle name="Normal 2 3 6 2 8 2" xfId="42149"/>
    <cellStyle name="Normal 2 3 6 2 8 3" xfId="26925"/>
    <cellStyle name="Normal 2 3 6 2 9" xfId="6806"/>
    <cellStyle name="Normal 2 3 6 2 9 2" xfId="37132"/>
    <cellStyle name="Normal 2 3 6 2 9 3" xfId="21908"/>
    <cellStyle name="Normal 2 3 6 3" xfId="1770"/>
    <cellStyle name="Normal 2 3 6 3 10" xfId="16947"/>
    <cellStyle name="Normal 2 3 6 3 2" xfId="1989"/>
    <cellStyle name="Normal 2 3 6 3 2 2" xfId="2410"/>
    <cellStyle name="Normal 2 3 6 3 2 2 2" xfId="3249"/>
    <cellStyle name="Normal 2 3 6 3 2 2 2 2" xfId="4939"/>
    <cellStyle name="Normal 2 3 6 3 2 2 2 2 2" xfId="15012"/>
    <cellStyle name="Normal 2 3 6 3 2 2 2 2 2 2" xfId="45334"/>
    <cellStyle name="Normal 2 3 6 3 2 2 2 2 2 3" xfId="30110"/>
    <cellStyle name="Normal 2 3 6 3 2 2 2 2 3" xfId="9992"/>
    <cellStyle name="Normal 2 3 6 3 2 2 2 2 3 2" xfId="40317"/>
    <cellStyle name="Normal 2 3 6 3 2 2 2 2 3 3" xfId="25093"/>
    <cellStyle name="Normal 2 3 6 3 2 2 2 2 4" xfId="35304"/>
    <cellStyle name="Normal 2 3 6 3 2 2 2 2 5" xfId="20080"/>
    <cellStyle name="Normal 2 3 6 3 2 2 2 3" xfId="6631"/>
    <cellStyle name="Normal 2 3 6 3 2 2 2 3 2" xfId="16683"/>
    <cellStyle name="Normal 2 3 6 3 2 2 2 3 2 2" xfId="47005"/>
    <cellStyle name="Normal 2 3 6 3 2 2 2 3 2 3" xfId="31781"/>
    <cellStyle name="Normal 2 3 6 3 2 2 2 3 3" xfId="11663"/>
    <cellStyle name="Normal 2 3 6 3 2 2 2 3 3 2" xfId="41988"/>
    <cellStyle name="Normal 2 3 6 3 2 2 2 3 3 3" xfId="26764"/>
    <cellStyle name="Normal 2 3 6 3 2 2 2 3 4" xfId="36975"/>
    <cellStyle name="Normal 2 3 6 3 2 2 2 3 5" xfId="21751"/>
    <cellStyle name="Normal 2 3 6 3 2 2 2 4" xfId="13341"/>
    <cellStyle name="Normal 2 3 6 3 2 2 2 4 2" xfId="43663"/>
    <cellStyle name="Normal 2 3 6 3 2 2 2 4 3" xfId="28439"/>
    <cellStyle name="Normal 2 3 6 3 2 2 2 5" xfId="8320"/>
    <cellStyle name="Normal 2 3 6 3 2 2 2 5 2" xfId="38646"/>
    <cellStyle name="Normal 2 3 6 3 2 2 2 5 3" xfId="23422"/>
    <cellStyle name="Normal 2 3 6 3 2 2 2 6" xfId="33634"/>
    <cellStyle name="Normal 2 3 6 3 2 2 2 7" xfId="18409"/>
    <cellStyle name="Normal 2 3 6 3 2 2 3" xfId="4102"/>
    <cellStyle name="Normal 2 3 6 3 2 2 3 2" xfId="14176"/>
    <cellStyle name="Normal 2 3 6 3 2 2 3 2 2" xfId="44498"/>
    <cellStyle name="Normal 2 3 6 3 2 2 3 2 3" xfId="29274"/>
    <cellStyle name="Normal 2 3 6 3 2 2 3 3" xfId="9156"/>
    <cellStyle name="Normal 2 3 6 3 2 2 3 3 2" xfId="39481"/>
    <cellStyle name="Normal 2 3 6 3 2 2 3 3 3" xfId="24257"/>
    <cellStyle name="Normal 2 3 6 3 2 2 3 4" xfId="34468"/>
    <cellStyle name="Normal 2 3 6 3 2 2 3 5" xfId="19244"/>
    <cellStyle name="Normal 2 3 6 3 2 2 4" xfId="5795"/>
    <cellStyle name="Normal 2 3 6 3 2 2 4 2" xfId="15847"/>
    <cellStyle name="Normal 2 3 6 3 2 2 4 2 2" xfId="46169"/>
    <cellStyle name="Normal 2 3 6 3 2 2 4 2 3" xfId="30945"/>
    <cellStyle name="Normal 2 3 6 3 2 2 4 3" xfId="10827"/>
    <cellStyle name="Normal 2 3 6 3 2 2 4 3 2" xfId="41152"/>
    <cellStyle name="Normal 2 3 6 3 2 2 4 3 3" xfId="25928"/>
    <cellStyle name="Normal 2 3 6 3 2 2 4 4" xfId="36139"/>
    <cellStyle name="Normal 2 3 6 3 2 2 4 5" xfId="20915"/>
    <cellStyle name="Normal 2 3 6 3 2 2 5" xfId="12505"/>
    <cellStyle name="Normal 2 3 6 3 2 2 5 2" xfId="42827"/>
    <cellStyle name="Normal 2 3 6 3 2 2 5 3" xfId="27603"/>
    <cellStyle name="Normal 2 3 6 3 2 2 6" xfId="7484"/>
    <cellStyle name="Normal 2 3 6 3 2 2 6 2" xfId="37810"/>
    <cellStyle name="Normal 2 3 6 3 2 2 6 3" xfId="22586"/>
    <cellStyle name="Normal 2 3 6 3 2 2 7" xfId="32798"/>
    <cellStyle name="Normal 2 3 6 3 2 2 8" xfId="17573"/>
    <cellStyle name="Normal 2 3 6 3 2 3" xfId="2831"/>
    <cellStyle name="Normal 2 3 6 3 2 3 2" xfId="4521"/>
    <cellStyle name="Normal 2 3 6 3 2 3 2 2" xfId="14594"/>
    <cellStyle name="Normal 2 3 6 3 2 3 2 2 2" xfId="44916"/>
    <cellStyle name="Normal 2 3 6 3 2 3 2 2 3" xfId="29692"/>
    <cellStyle name="Normal 2 3 6 3 2 3 2 3" xfId="9574"/>
    <cellStyle name="Normal 2 3 6 3 2 3 2 3 2" xfId="39899"/>
    <cellStyle name="Normal 2 3 6 3 2 3 2 3 3" xfId="24675"/>
    <cellStyle name="Normal 2 3 6 3 2 3 2 4" xfId="34886"/>
    <cellStyle name="Normal 2 3 6 3 2 3 2 5" xfId="19662"/>
    <cellStyle name="Normal 2 3 6 3 2 3 3" xfId="6213"/>
    <cellStyle name="Normal 2 3 6 3 2 3 3 2" xfId="16265"/>
    <cellStyle name="Normal 2 3 6 3 2 3 3 2 2" xfId="46587"/>
    <cellStyle name="Normal 2 3 6 3 2 3 3 2 3" xfId="31363"/>
    <cellStyle name="Normal 2 3 6 3 2 3 3 3" xfId="11245"/>
    <cellStyle name="Normal 2 3 6 3 2 3 3 3 2" xfId="41570"/>
    <cellStyle name="Normal 2 3 6 3 2 3 3 3 3" xfId="26346"/>
    <cellStyle name="Normal 2 3 6 3 2 3 3 4" xfId="36557"/>
    <cellStyle name="Normal 2 3 6 3 2 3 3 5" xfId="21333"/>
    <cellStyle name="Normal 2 3 6 3 2 3 4" xfId="12923"/>
    <cellStyle name="Normal 2 3 6 3 2 3 4 2" xfId="43245"/>
    <cellStyle name="Normal 2 3 6 3 2 3 4 3" xfId="28021"/>
    <cellStyle name="Normal 2 3 6 3 2 3 5" xfId="7902"/>
    <cellStyle name="Normal 2 3 6 3 2 3 5 2" xfId="38228"/>
    <cellStyle name="Normal 2 3 6 3 2 3 5 3" xfId="23004"/>
    <cellStyle name="Normal 2 3 6 3 2 3 6" xfId="33216"/>
    <cellStyle name="Normal 2 3 6 3 2 3 7" xfId="17991"/>
    <cellStyle name="Normal 2 3 6 3 2 4" xfId="3684"/>
    <cellStyle name="Normal 2 3 6 3 2 4 2" xfId="13758"/>
    <cellStyle name="Normal 2 3 6 3 2 4 2 2" xfId="44080"/>
    <cellStyle name="Normal 2 3 6 3 2 4 2 3" xfId="28856"/>
    <cellStyle name="Normal 2 3 6 3 2 4 3" xfId="8738"/>
    <cellStyle name="Normal 2 3 6 3 2 4 3 2" xfId="39063"/>
    <cellStyle name="Normal 2 3 6 3 2 4 3 3" xfId="23839"/>
    <cellStyle name="Normal 2 3 6 3 2 4 4" xfId="34050"/>
    <cellStyle name="Normal 2 3 6 3 2 4 5" xfId="18826"/>
    <cellStyle name="Normal 2 3 6 3 2 5" xfId="5377"/>
    <cellStyle name="Normal 2 3 6 3 2 5 2" xfId="15429"/>
    <cellStyle name="Normal 2 3 6 3 2 5 2 2" xfId="45751"/>
    <cellStyle name="Normal 2 3 6 3 2 5 2 3" xfId="30527"/>
    <cellStyle name="Normal 2 3 6 3 2 5 3" xfId="10409"/>
    <cellStyle name="Normal 2 3 6 3 2 5 3 2" xfId="40734"/>
    <cellStyle name="Normal 2 3 6 3 2 5 3 3" xfId="25510"/>
    <cellStyle name="Normal 2 3 6 3 2 5 4" xfId="35721"/>
    <cellStyle name="Normal 2 3 6 3 2 5 5" xfId="20497"/>
    <cellStyle name="Normal 2 3 6 3 2 6" xfId="12087"/>
    <cellStyle name="Normal 2 3 6 3 2 6 2" xfId="42409"/>
    <cellStyle name="Normal 2 3 6 3 2 6 3" xfId="27185"/>
    <cellStyle name="Normal 2 3 6 3 2 7" xfId="7066"/>
    <cellStyle name="Normal 2 3 6 3 2 7 2" xfId="37392"/>
    <cellStyle name="Normal 2 3 6 3 2 7 3" xfId="22168"/>
    <cellStyle name="Normal 2 3 6 3 2 8" xfId="32380"/>
    <cellStyle name="Normal 2 3 6 3 2 9" xfId="17155"/>
    <cellStyle name="Normal 2 3 6 3 3" xfId="2202"/>
    <cellStyle name="Normal 2 3 6 3 3 2" xfId="3041"/>
    <cellStyle name="Normal 2 3 6 3 3 2 2" xfId="4731"/>
    <cellStyle name="Normal 2 3 6 3 3 2 2 2" xfId="14804"/>
    <cellStyle name="Normal 2 3 6 3 3 2 2 2 2" xfId="45126"/>
    <cellStyle name="Normal 2 3 6 3 3 2 2 2 3" xfId="29902"/>
    <cellStyle name="Normal 2 3 6 3 3 2 2 3" xfId="9784"/>
    <cellStyle name="Normal 2 3 6 3 3 2 2 3 2" xfId="40109"/>
    <cellStyle name="Normal 2 3 6 3 3 2 2 3 3" xfId="24885"/>
    <cellStyle name="Normal 2 3 6 3 3 2 2 4" xfId="35096"/>
    <cellStyle name="Normal 2 3 6 3 3 2 2 5" xfId="19872"/>
    <cellStyle name="Normal 2 3 6 3 3 2 3" xfId="6423"/>
    <cellStyle name="Normal 2 3 6 3 3 2 3 2" xfId="16475"/>
    <cellStyle name="Normal 2 3 6 3 3 2 3 2 2" xfId="46797"/>
    <cellStyle name="Normal 2 3 6 3 3 2 3 2 3" xfId="31573"/>
    <cellStyle name="Normal 2 3 6 3 3 2 3 3" xfId="11455"/>
    <cellStyle name="Normal 2 3 6 3 3 2 3 3 2" xfId="41780"/>
    <cellStyle name="Normal 2 3 6 3 3 2 3 3 3" xfId="26556"/>
    <cellStyle name="Normal 2 3 6 3 3 2 3 4" xfId="36767"/>
    <cellStyle name="Normal 2 3 6 3 3 2 3 5" xfId="21543"/>
    <cellStyle name="Normal 2 3 6 3 3 2 4" xfId="13133"/>
    <cellStyle name="Normal 2 3 6 3 3 2 4 2" xfId="43455"/>
    <cellStyle name="Normal 2 3 6 3 3 2 4 3" xfId="28231"/>
    <cellStyle name="Normal 2 3 6 3 3 2 5" xfId="8112"/>
    <cellStyle name="Normal 2 3 6 3 3 2 5 2" xfId="38438"/>
    <cellStyle name="Normal 2 3 6 3 3 2 5 3" xfId="23214"/>
    <cellStyle name="Normal 2 3 6 3 3 2 6" xfId="33426"/>
    <cellStyle name="Normal 2 3 6 3 3 2 7" xfId="18201"/>
    <cellStyle name="Normal 2 3 6 3 3 3" xfId="3894"/>
    <cellStyle name="Normal 2 3 6 3 3 3 2" xfId="13968"/>
    <cellStyle name="Normal 2 3 6 3 3 3 2 2" xfId="44290"/>
    <cellStyle name="Normal 2 3 6 3 3 3 2 3" xfId="29066"/>
    <cellStyle name="Normal 2 3 6 3 3 3 3" xfId="8948"/>
    <cellStyle name="Normal 2 3 6 3 3 3 3 2" xfId="39273"/>
    <cellStyle name="Normal 2 3 6 3 3 3 3 3" xfId="24049"/>
    <cellStyle name="Normal 2 3 6 3 3 3 4" xfId="34260"/>
    <cellStyle name="Normal 2 3 6 3 3 3 5" xfId="19036"/>
    <cellStyle name="Normal 2 3 6 3 3 4" xfId="5587"/>
    <cellStyle name="Normal 2 3 6 3 3 4 2" xfId="15639"/>
    <cellStyle name="Normal 2 3 6 3 3 4 2 2" xfId="45961"/>
    <cellStyle name="Normal 2 3 6 3 3 4 2 3" xfId="30737"/>
    <cellStyle name="Normal 2 3 6 3 3 4 3" xfId="10619"/>
    <cellStyle name="Normal 2 3 6 3 3 4 3 2" xfId="40944"/>
    <cellStyle name="Normal 2 3 6 3 3 4 3 3" xfId="25720"/>
    <cellStyle name="Normal 2 3 6 3 3 4 4" xfId="35931"/>
    <cellStyle name="Normal 2 3 6 3 3 4 5" xfId="20707"/>
    <cellStyle name="Normal 2 3 6 3 3 5" xfId="12297"/>
    <cellStyle name="Normal 2 3 6 3 3 5 2" xfId="42619"/>
    <cellStyle name="Normal 2 3 6 3 3 5 3" xfId="27395"/>
    <cellStyle name="Normal 2 3 6 3 3 6" xfId="7276"/>
    <cellStyle name="Normal 2 3 6 3 3 6 2" xfId="37602"/>
    <cellStyle name="Normal 2 3 6 3 3 6 3" xfId="22378"/>
    <cellStyle name="Normal 2 3 6 3 3 7" xfId="32590"/>
    <cellStyle name="Normal 2 3 6 3 3 8" xfId="17365"/>
    <cellStyle name="Normal 2 3 6 3 4" xfId="2623"/>
    <cellStyle name="Normal 2 3 6 3 4 2" xfId="4313"/>
    <cellStyle name="Normal 2 3 6 3 4 2 2" xfId="14386"/>
    <cellStyle name="Normal 2 3 6 3 4 2 2 2" xfId="44708"/>
    <cellStyle name="Normal 2 3 6 3 4 2 2 3" xfId="29484"/>
    <cellStyle name="Normal 2 3 6 3 4 2 3" xfId="9366"/>
    <cellStyle name="Normal 2 3 6 3 4 2 3 2" xfId="39691"/>
    <cellStyle name="Normal 2 3 6 3 4 2 3 3" xfId="24467"/>
    <cellStyle name="Normal 2 3 6 3 4 2 4" xfId="34678"/>
    <cellStyle name="Normal 2 3 6 3 4 2 5" xfId="19454"/>
    <cellStyle name="Normal 2 3 6 3 4 3" xfId="6005"/>
    <cellStyle name="Normal 2 3 6 3 4 3 2" xfId="16057"/>
    <cellStyle name="Normal 2 3 6 3 4 3 2 2" xfId="46379"/>
    <cellStyle name="Normal 2 3 6 3 4 3 2 3" xfId="31155"/>
    <cellStyle name="Normal 2 3 6 3 4 3 3" xfId="11037"/>
    <cellStyle name="Normal 2 3 6 3 4 3 3 2" xfId="41362"/>
    <cellStyle name="Normal 2 3 6 3 4 3 3 3" xfId="26138"/>
    <cellStyle name="Normal 2 3 6 3 4 3 4" xfId="36349"/>
    <cellStyle name="Normal 2 3 6 3 4 3 5" xfId="21125"/>
    <cellStyle name="Normal 2 3 6 3 4 4" xfId="12715"/>
    <cellStyle name="Normal 2 3 6 3 4 4 2" xfId="43037"/>
    <cellStyle name="Normal 2 3 6 3 4 4 3" xfId="27813"/>
    <cellStyle name="Normal 2 3 6 3 4 5" xfId="7694"/>
    <cellStyle name="Normal 2 3 6 3 4 5 2" xfId="38020"/>
    <cellStyle name="Normal 2 3 6 3 4 5 3" xfId="22796"/>
    <cellStyle name="Normal 2 3 6 3 4 6" xfId="33008"/>
    <cellStyle name="Normal 2 3 6 3 4 7" xfId="17783"/>
    <cellStyle name="Normal 2 3 6 3 5" xfId="3476"/>
    <cellStyle name="Normal 2 3 6 3 5 2" xfId="13550"/>
    <cellStyle name="Normal 2 3 6 3 5 2 2" xfId="43872"/>
    <cellStyle name="Normal 2 3 6 3 5 2 3" xfId="28648"/>
    <cellStyle name="Normal 2 3 6 3 5 3" xfId="8530"/>
    <cellStyle name="Normal 2 3 6 3 5 3 2" xfId="38855"/>
    <cellStyle name="Normal 2 3 6 3 5 3 3" xfId="23631"/>
    <cellStyle name="Normal 2 3 6 3 5 4" xfId="33842"/>
    <cellStyle name="Normal 2 3 6 3 5 5" xfId="18618"/>
    <cellStyle name="Normal 2 3 6 3 6" xfId="5169"/>
    <cellStyle name="Normal 2 3 6 3 6 2" xfId="15221"/>
    <cellStyle name="Normal 2 3 6 3 6 2 2" xfId="45543"/>
    <cellStyle name="Normal 2 3 6 3 6 2 3" xfId="30319"/>
    <cellStyle name="Normal 2 3 6 3 6 3" xfId="10201"/>
    <cellStyle name="Normal 2 3 6 3 6 3 2" xfId="40526"/>
    <cellStyle name="Normal 2 3 6 3 6 3 3" xfId="25302"/>
    <cellStyle name="Normal 2 3 6 3 6 4" xfId="35513"/>
    <cellStyle name="Normal 2 3 6 3 6 5" xfId="20289"/>
    <cellStyle name="Normal 2 3 6 3 7" xfId="11879"/>
    <cellStyle name="Normal 2 3 6 3 7 2" xfId="42201"/>
    <cellStyle name="Normal 2 3 6 3 7 3" xfId="26977"/>
    <cellStyle name="Normal 2 3 6 3 8" xfId="6858"/>
    <cellStyle name="Normal 2 3 6 3 8 2" xfId="37184"/>
    <cellStyle name="Normal 2 3 6 3 8 3" xfId="21960"/>
    <cellStyle name="Normal 2 3 6 3 9" xfId="32173"/>
    <cellStyle name="Normal 2 3 6 4" xfId="1883"/>
    <cellStyle name="Normal 2 3 6 4 2" xfId="2306"/>
    <cellStyle name="Normal 2 3 6 4 2 2" xfId="3145"/>
    <cellStyle name="Normal 2 3 6 4 2 2 2" xfId="4835"/>
    <cellStyle name="Normal 2 3 6 4 2 2 2 2" xfId="14908"/>
    <cellStyle name="Normal 2 3 6 4 2 2 2 2 2" xfId="45230"/>
    <cellStyle name="Normal 2 3 6 4 2 2 2 2 3" xfId="30006"/>
    <cellStyle name="Normal 2 3 6 4 2 2 2 3" xfId="9888"/>
    <cellStyle name="Normal 2 3 6 4 2 2 2 3 2" xfId="40213"/>
    <cellStyle name="Normal 2 3 6 4 2 2 2 3 3" xfId="24989"/>
    <cellStyle name="Normal 2 3 6 4 2 2 2 4" xfId="35200"/>
    <cellStyle name="Normal 2 3 6 4 2 2 2 5" xfId="19976"/>
    <cellStyle name="Normal 2 3 6 4 2 2 3" xfId="6527"/>
    <cellStyle name="Normal 2 3 6 4 2 2 3 2" xfId="16579"/>
    <cellStyle name="Normal 2 3 6 4 2 2 3 2 2" xfId="46901"/>
    <cellStyle name="Normal 2 3 6 4 2 2 3 2 3" xfId="31677"/>
    <cellStyle name="Normal 2 3 6 4 2 2 3 3" xfId="11559"/>
    <cellStyle name="Normal 2 3 6 4 2 2 3 3 2" xfId="41884"/>
    <cellStyle name="Normal 2 3 6 4 2 2 3 3 3" xfId="26660"/>
    <cellStyle name="Normal 2 3 6 4 2 2 3 4" xfId="36871"/>
    <cellStyle name="Normal 2 3 6 4 2 2 3 5" xfId="21647"/>
    <cellStyle name="Normal 2 3 6 4 2 2 4" xfId="13237"/>
    <cellStyle name="Normal 2 3 6 4 2 2 4 2" xfId="43559"/>
    <cellStyle name="Normal 2 3 6 4 2 2 4 3" xfId="28335"/>
    <cellStyle name="Normal 2 3 6 4 2 2 5" xfId="8216"/>
    <cellStyle name="Normal 2 3 6 4 2 2 5 2" xfId="38542"/>
    <cellStyle name="Normal 2 3 6 4 2 2 5 3" xfId="23318"/>
    <cellStyle name="Normal 2 3 6 4 2 2 6" xfId="33530"/>
    <cellStyle name="Normal 2 3 6 4 2 2 7" xfId="18305"/>
    <cellStyle name="Normal 2 3 6 4 2 3" xfId="3998"/>
    <cellStyle name="Normal 2 3 6 4 2 3 2" xfId="14072"/>
    <cellStyle name="Normal 2 3 6 4 2 3 2 2" xfId="44394"/>
    <cellStyle name="Normal 2 3 6 4 2 3 2 3" xfId="29170"/>
    <cellStyle name="Normal 2 3 6 4 2 3 3" xfId="9052"/>
    <cellStyle name="Normal 2 3 6 4 2 3 3 2" xfId="39377"/>
    <cellStyle name="Normal 2 3 6 4 2 3 3 3" xfId="24153"/>
    <cellStyle name="Normal 2 3 6 4 2 3 4" xfId="34364"/>
    <cellStyle name="Normal 2 3 6 4 2 3 5" xfId="19140"/>
    <cellStyle name="Normal 2 3 6 4 2 4" xfId="5691"/>
    <cellStyle name="Normal 2 3 6 4 2 4 2" xfId="15743"/>
    <cellStyle name="Normal 2 3 6 4 2 4 2 2" xfId="46065"/>
    <cellStyle name="Normal 2 3 6 4 2 4 2 3" xfId="30841"/>
    <cellStyle name="Normal 2 3 6 4 2 4 3" xfId="10723"/>
    <cellStyle name="Normal 2 3 6 4 2 4 3 2" xfId="41048"/>
    <cellStyle name="Normal 2 3 6 4 2 4 3 3" xfId="25824"/>
    <cellStyle name="Normal 2 3 6 4 2 4 4" xfId="36035"/>
    <cellStyle name="Normal 2 3 6 4 2 4 5" xfId="20811"/>
    <cellStyle name="Normal 2 3 6 4 2 5" xfId="12401"/>
    <cellStyle name="Normal 2 3 6 4 2 5 2" xfId="42723"/>
    <cellStyle name="Normal 2 3 6 4 2 5 3" xfId="27499"/>
    <cellStyle name="Normal 2 3 6 4 2 6" xfId="7380"/>
    <cellStyle name="Normal 2 3 6 4 2 6 2" xfId="37706"/>
    <cellStyle name="Normal 2 3 6 4 2 6 3" xfId="22482"/>
    <cellStyle name="Normal 2 3 6 4 2 7" xfId="32694"/>
    <cellStyle name="Normal 2 3 6 4 2 8" xfId="17469"/>
    <cellStyle name="Normal 2 3 6 4 3" xfId="2727"/>
    <cellStyle name="Normal 2 3 6 4 3 2" xfId="4417"/>
    <cellStyle name="Normal 2 3 6 4 3 2 2" xfId="14490"/>
    <cellStyle name="Normal 2 3 6 4 3 2 2 2" xfId="44812"/>
    <cellStyle name="Normal 2 3 6 4 3 2 2 3" xfId="29588"/>
    <cellStyle name="Normal 2 3 6 4 3 2 3" xfId="9470"/>
    <cellStyle name="Normal 2 3 6 4 3 2 3 2" xfId="39795"/>
    <cellStyle name="Normal 2 3 6 4 3 2 3 3" xfId="24571"/>
    <cellStyle name="Normal 2 3 6 4 3 2 4" xfId="34782"/>
    <cellStyle name="Normal 2 3 6 4 3 2 5" xfId="19558"/>
    <cellStyle name="Normal 2 3 6 4 3 3" xfId="6109"/>
    <cellStyle name="Normal 2 3 6 4 3 3 2" xfId="16161"/>
    <cellStyle name="Normal 2 3 6 4 3 3 2 2" xfId="46483"/>
    <cellStyle name="Normal 2 3 6 4 3 3 2 3" xfId="31259"/>
    <cellStyle name="Normal 2 3 6 4 3 3 3" xfId="11141"/>
    <cellStyle name="Normal 2 3 6 4 3 3 3 2" xfId="41466"/>
    <cellStyle name="Normal 2 3 6 4 3 3 3 3" xfId="26242"/>
    <cellStyle name="Normal 2 3 6 4 3 3 4" xfId="36453"/>
    <cellStyle name="Normal 2 3 6 4 3 3 5" xfId="21229"/>
    <cellStyle name="Normal 2 3 6 4 3 4" xfId="12819"/>
    <cellStyle name="Normal 2 3 6 4 3 4 2" xfId="43141"/>
    <cellStyle name="Normal 2 3 6 4 3 4 3" xfId="27917"/>
    <cellStyle name="Normal 2 3 6 4 3 5" xfId="7798"/>
    <cellStyle name="Normal 2 3 6 4 3 5 2" xfId="38124"/>
    <cellStyle name="Normal 2 3 6 4 3 5 3" xfId="22900"/>
    <cellStyle name="Normal 2 3 6 4 3 6" xfId="33112"/>
    <cellStyle name="Normal 2 3 6 4 3 7" xfId="17887"/>
    <cellStyle name="Normal 2 3 6 4 4" xfId="3580"/>
    <cellStyle name="Normal 2 3 6 4 4 2" xfId="13654"/>
    <cellStyle name="Normal 2 3 6 4 4 2 2" xfId="43976"/>
    <cellStyle name="Normal 2 3 6 4 4 2 3" xfId="28752"/>
    <cellStyle name="Normal 2 3 6 4 4 3" xfId="8634"/>
    <cellStyle name="Normal 2 3 6 4 4 3 2" xfId="38959"/>
    <cellStyle name="Normal 2 3 6 4 4 3 3" xfId="23735"/>
    <cellStyle name="Normal 2 3 6 4 4 4" xfId="33946"/>
    <cellStyle name="Normal 2 3 6 4 4 5" xfId="18722"/>
    <cellStyle name="Normal 2 3 6 4 5" xfId="5273"/>
    <cellStyle name="Normal 2 3 6 4 5 2" xfId="15325"/>
    <cellStyle name="Normal 2 3 6 4 5 2 2" xfId="45647"/>
    <cellStyle name="Normal 2 3 6 4 5 2 3" xfId="30423"/>
    <cellStyle name="Normal 2 3 6 4 5 3" xfId="10305"/>
    <cellStyle name="Normal 2 3 6 4 5 3 2" xfId="40630"/>
    <cellStyle name="Normal 2 3 6 4 5 3 3" xfId="25406"/>
    <cellStyle name="Normal 2 3 6 4 5 4" xfId="35617"/>
    <cellStyle name="Normal 2 3 6 4 5 5" xfId="20393"/>
    <cellStyle name="Normal 2 3 6 4 6" xfId="11983"/>
    <cellStyle name="Normal 2 3 6 4 6 2" xfId="42305"/>
    <cellStyle name="Normal 2 3 6 4 6 3" xfId="27081"/>
    <cellStyle name="Normal 2 3 6 4 7" xfId="6962"/>
    <cellStyle name="Normal 2 3 6 4 7 2" xfId="37288"/>
    <cellStyle name="Normal 2 3 6 4 7 3" xfId="22064"/>
    <cellStyle name="Normal 2 3 6 4 8" xfId="32276"/>
    <cellStyle name="Normal 2 3 6 4 9" xfId="17051"/>
    <cellStyle name="Normal 2 3 6 5" xfId="2096"/>
    <cellStyle name="Normal 2 3 6 5 2" xfId="2937"/>
    <cellStyle name="Normal 2 3 6 5 2 2" xfId="4627"/>
    <cellStyle name="Normal 2 3 6 5 2 2 2" xfId="14700"/>
    <cellStyle name="Normal 2 3 6 5 2 2 2 2" xfId="45022"/>
    <cellStyle name="Normal 2 3 6 5 2 2 2 3" xfId="29798"/>
    <cellStyle name="Normal 2 3 6 5 2 2 3" xfId="9680"/>
    <cellStyle name="Normal 2 3 6 5 2 2 3 2" xfId="40005"/>
    <cellStyle name="Normal 2 3 6 5 2 2 3 3" xfId="24781"/>
    <cellStyle name="Normal 2 3 6 5 2 2 4" xfId="34992"/>
    <cellStyle name="Normal 2 3 6 5 2 2 5" xfId="19768"/>
    <cellStyle name="Normal 2 3 6 5 2 3" xfId="6319"/>
    <cellStyle name="Normal 2 3 6 5 2 3 2" xfId="16371"/>
    <cellStyle name="Normal 2 3 6 5 2 3 2 2" xfId="46693"/>
    <cellStyle name="Normal 2 3 6 5 2 3 2 3" xfId="31469"/>
    <cellStyle name="Normal 2 3 6 5 2 3 3" xfId="11351"/>
    <cellStyle name="Normal 2 3 6 5 2 3 3 2" xfId="41676"/>
    <cellStyle name="Normal 2 3 6 5 2 3 3 3" xfId="26452"/>
    <cellStyle name="Normal 2 3 6 5 2 3 4" xfId="36663"/>
    <cellStyle name="Normal 2 3 6 5 2 3 5" xfId="21439"/>
    <cellStyle name="Normal 2 3 6 5 2 4" xfId="13029"/>
    <cellStyle name="Normal 2 3 6 5 2 4 2" xfId="43351"/>
    <cellStyle name="Normal 2 3 6 5 2 4 3" xfId="28127"/>
    <cellStyle name="Normal 2 3 6 5 2 5" xfId="8008"/>
    <cellStyle name="Normal 2 3 6 5 2 5 2" xfId="38334"/>
    <cellStyle name="Normal 2 3 6 5 2 5 3" xfId="23110"/>
    <cellStyle name="Normal 2 3 6 5 2 6" xfId="33322"/>
    <cellStyle name="Normal 2 3 6 5 2 7" xfId="18097"/>
    <cellStyle name="Normal 2 3 6 5 3" xfId="3790"/>
    <cellStyle name="Normal 2 3 6 5 3 2" xfId="13864"/>
    <cellStyle name="Normal 2 3 6 5 3 2 2" xfId="44186"/>
    <cellStyle name="Normal 2 3 6 5 3 2 3" xfId="28962"/>
    <cellStyle name="Normal 2 3 6 5 3 3" xfId="8844"/>
    <cellStyle name="Normal 2 3 6 5 3 3 2" xfId="39169"/>
    <cellStyle name="Normal 2 3 6 5 3 3 3" xfId="23945"/>
    <cellStyle name="Normal 2 3 6 5 3 4" xfId="34156"/>
    <cellStyle name="Normal 2 3 6 5 3 5" xfId="18932"/>
    <cellStyle name="Normal 2 3 6 5 4" xfId="5483"/>
    <cellStyle name="Normal 2 3 6 5 4 2" xfId="15535"/>
    <cellStyle name="Normal 2 3 6 5 4 2 2" xfId="45857"/>
    <cellStyle name="Normal 2 3 6 5 4 2 3" xfId="30633"/>
    <cellStyle name="Normal 2 3 6 5 4 3" xfId="10515"/>
    <cellStyle name="Normal 2 3 6 5 4 3 2" xfId="40840"/>
    <cellStyle name="Normal 2 3 6 5 4 3 3" xfId="25616"/>
    <cellStyle name="Normal 2 3 6 5 4 4" xfId="35827"/>
    <cellStyle name="Normal 2 3 6 5 4 5" xfId="20603"/>
    <cellStyle name="Normal 2 3 6 5 5" xfId="12193"/>
    <cellStyle name="Normal 2 3 6 5 5 2" xfId="42515"/>
    <cellStyle name="Normal 2 3 6 5 5 3" xfId="27291"/>
    <cellStyle name="Normal 2 3 6 5 6" xfId="7172"/>
    <cellStyle name="Normal 2 3 6 5 6 2" xfId="37498"/>
    <cellStyle name="Normal 2 3 6 5 6 3" xfId="22274"/>
    <cellStyle name="Normal 2 3 6 5 7" xfId="32486"/>
    <cellStyle name="Normal 2 3 6 5 8" xfId="17261"/>
    <cellStyle name="Normal 2 3 6 6" xfId="2517"/>
    <cellStyle name="Normal 2 3 6 6 2" xfId="4209"/>
    <cellStyle name="Normal 2 3 6 6 2 2" xfId="14282"/>
    <cellStyle name="Normal 2 3 6 6 2 2 2" xfId="44604"/>
    <cellStyle name="Normal 2 3 6 6 2 2 3" xfId="29380"/>
    <cellStyle name="Normal 2 3 6 6 2 3" xfId="9262"/>
    <cellStyle name="Normal 2 3 6 6 2 3 2" xfId="39587"/>
    <cellStyle name="Normal 2 3 6 6 2 3 3" xfId="24363"/>
    <cellStyle name="Normal 2 3 6 6 2 4" xfId="34574"/>
    <cellStyle name="Normal 2 3 6 6 2 5" xfId="19350"/>
    <cellStyle name="Normal 2 3 6 6 3" xfId="5901"/>
    <cellStyle name="Normal 2 3 6 6 3 2" xfId="15953"/>
    <cellStyle name="Normal 2 3 6 6 3 2 2" xfId="46275"/>
    <cellStyle name="Normal 2 3 6 6 3 2 3" xfId="31051"/>
    <cellStyle name="Normal 2 3 6 6 3 3" xfId="10933"/>
    <cellStyle name="Normal 2 3 6 6 3 3 2" xfId="41258"/>
    <cellStyle name="Normal 2 3 6 6 3 3 3" xfId="26034"/>
    <cellStyle name="Normal 2 3 6 6 3 4" xfId="36245"/>
    <cellStyle name="Normal 2 3 6 6 3 5" xfId="21021"/>
    <cellStyle name="Normal 2 3 6 6 4" xfId="12611"/>
    <cellStyle name="Normal 2 3 6 6 4 2" xfId="42933"/>
    <cellStyle name="Normal 2 3 6 6 4 3" xfId="27709"/>
    <cellStyle name="Normal 2 3 6 6 5" xfId="7590"/>
    <cellStyle name="Normal 2 3 6 6 5 2" xfId="37916"/>
    <cellStyle name="Normal 2 3 6 6 5 3" xfId="22692"/>
    <cellStyle name="Normal 2 3 6 6 6" xfId="32904"/>
    <cellStyle name="Normal 2 3 6 6 7" xfId="17679"/>
    <cellStyle name="Normal 2 3 6 7" xfId="3368"/>
    <cellStyle name="Normal 2 3 6 7 2" xfId="13446"/>
    <cellStyle name="Normal 2 3 6 7 2 2" xfId="43768"/>
    <cellStyle name="Normal 2 3 6 7 2 3" xfId="28544"/>
    <cellStyle name="Normal 2 3 6 7 3" xfId="8426"/>
    <cellStyle name="Normal 2 3 6 7 3 2" xfId="38751"/>
    <cellStyle name="Normal 2 3 6 7 3 3" xfId="23527"/>
    <cellStyle name="Normal 2 3 6 7 4" xfId="33738"/>
    <cellStyle name="Normal 2 3 6 7 5" xfId="18514"/>
    <cellStyle name="Normal 2 3 6 8" xfId="5062"/>
    <cellStyle name="Normal 2 3 6 8 2" xfId="15117"/>
    <cellStyle name="Normal 2 3 6 8 2 2" xfId="45439"/>
    <cellStyle name="Normal 2 3 6 8 2 3" xfId="30215"/>
    <cellStyle name="Normal 2 3 6 8 3" xfId="10097"/>
    <cellStyle name="Normal 2 3 6 8 3 2" xfId="40422"/>
    <cellStyle name="Normal 2 3 6 8 3 3" xfId="25198"/>
    <cellStyle name="Normal 2 3 6 8 4" xfId="35409"/>
    <cellStyle name="Normal 2 3 6 8 5" xfId="20185"/>
    <cellStyle name="Normal 2 3 6 9" xfId="11773"/>
    <cellStyle name="Normal 2 3 6 9 2" xfId="42097"/>
    <cellStyle name="Normal 2 3 6 9 3" xfId="26873"/>
    <cellStyle name="Normal 2 3 7" xfId="1156"/>
    <cellStyle name="Normal 2 3 8" xfId="32018"/>
    <cellStyle name="Normal 2 3 9" xfId="935"/>
    <cellStyle name="Normal 2 4" xfId="776"/>
    <cellStyle name="Normal 2 4 2" xfId="1427"/>
    <cellStyle name="Normal 2 4 2 10" xfId="6756"/>
    <cellStyle name="Normal 2 4 2 10 2" xfId="37084"/>
    <cellStyle name="Normal 2 4 2 10 3" xfId="21860"/>
    <cellStyle name="Normal 2 4 2 11" xfId="32075"/>
    <cellStyle name="Normal 2 4 2 12" xfId="16845"/>
    <cellStyle name="Normal 2 4 2 2" xfId="1720"/>
    <cellStyle name="Normal 2 4 2 2 10" xfId="32127"/>
    <cellStyle name="Normal 2 4 2 2 11" xfId="16899"/>
    <cellStyle name="Normal 2 4 2 2 2" xfId="1828"/>
    <cellStyle name="Normal 2 4 2 2 2 10" xfId="17003"/>
    <cellStyle name="Normal 2 4 2 2 2 2" xfId="2045"/>
    <cellStyle name="Normal 2 4 2 2 2 2 2" xfId="2466"/>
    <cellStyle name="Normal 2 4 2 2 2 2 2 2" xfId="3305"/>
    <cellStyle name="Normal 2 4 2 2 2 2 2 2 2" xfId="4995"/>
    <cellStyle name="Normal 2 4 2 2 2 2 2 2 2 2" xfId="15068"/>
    <cellStyle name="Normal 2 4 2 2 2 2 2 2 2 2 2" xfId="45390"/>
    <cellStyle name="Normal 2 4 2 2 2 2 2 2 2 2 3" xfId="30166"/>
    <cellStyle name="Normal 2 4 2 2 2 2 2 2 2 3" xfId="10048"/>
    <cellStyle name="Normal 2 4 2 2 2 2 2 2 2 3 2" xfId="40373"/>
    <cellStyle name="Normal 2 4 2 2 2 2 2 2 2 3 3" xfId="25149"/>
    <cellStyle name="Normal 2 4 2 2 2 2 2 2 2 4" xfId="35360"/>
    <cellStyle name="Normal 2 4 2 2 2 2 2 2 2 5" xfId="20136"/>
    <cellStyle name="Normal 2 4 2 2 2 2 2 2 3" xfId="6687"/>
    <cellStyle name="Normal 2 4 2 2 2 2 2 2 3 2" xfId="16739"/>
    <cellStyle name="Normal 2 4 2 2 2 2 2 2 3 2 2" xfId="47061"/>
    <cellStyle name="Normal 2 4 2 2 2 2 2 2 3 2 3" xfId="31837"/>
    <cellStyle name="Normal 2 4 2 2 2 2 2 2 3 3" xfId="11719"/>
    <cellStyle name="Normal 2 4 2 2 2 2 2 2 3 3 2" xfId="42044"/>
    <cellStyle name="Normal 2 4 2 2 2 2 2 2 3 3 3" xfId="26820"/>
    <cellStyle name="Normal 2 4 2 2 2 2 2 2 3 4" xfId="37031"/>
    <cellStyle name="Normal 2 4 2 2 2 2 2 2 3 5" xfId="21807"/>
    <cellStyle name="Normal 2 4 2 2 2 2 2 2 4" xfId="13397"/>
    <cellStyle name="Normal 2 4 2 2 2 2 2 2 4 2" xfId="43719"/>
    <cellStyle name="Normal 2 4 2 2 2 2 2 2 4 3" xfId="28495"/>
    <cellStyle name="Normal 2 4 2 2 2 2 2 2 5" xfId="8376"/>
    <cellStyle name="Normal 2 4 2 2 2 2 2 2 5 2" xfId="38702"/>
    <cellStyle name="Normal 2 4 2 2 2 2 2 2 5 3" xfId="23478"/>
    <cellStyle name="Normal 2 4 2 2 2 2 2 2 6" xfId="33690"/>
    <cellStyle name="Normal 2 4 2 2 2 2 2 2 7" xfId="18465"/>
    <cellStyle name="Normal 2 4 2 2 2 2 2 3" xfId="4158"/>
    <cellStyle name="Normal 2 4 2 2 2 2 2 3 2" xfId="14232"/>
    <cellStyle name="Normal 2 4 2 2 2 2 2 3 2 2" xfId="44554"/>
    <cellStyle name="Normal 2 4 2 2 2 2 2 3 2 3" xfId="29330"/>
    <cellStyle name="Normal 2 4 2 2 2 2 2 3 3" xfId="9212"/>
    <cellStyle name="Normal 2 4 2 2 2 2 2 3 3 2" xfId="39537"/>
    <cellStyle name="Normal 2 4 2 2 2 2 2 3 3 3" xfId="24313"/>
    <cellStyle name="Normal 2 4 2 2 2 2 2 3 4" xfId="34524"/>
    <cellStyle name="Normal 2 4 2 2 2 2 2 3 5" xfId="19300"/>
    <cellStyle name="Normal 2 4 2 2 2 2 2 4" xfId="5851"/>
    <cellStyle name="Normal 2 4 2 2 2 2 2 4 2" xfId="15903"/>
    <cellStyle name="Normal 2 4 2 2 2 2 2 4 2 2" xfId="46225"/>
    <cellStyle name="Normal 2 4 2 2 2 2 2 4 2 3" xfId="31001"/>
    <cellStyle name="Normal 2 4 2 2 2 2 2 4 3" xfId="10883"/>
    <cellStyle name="Normal 2 4 2 2 2 2 2 4 3 2" xfId="41208"/>
    <cellStyle name="Normal 2 4 2 2 2 2 2 4 3 3" xfId="25984"/>
    <cellStyle name="Normal 2 4 2 2 2 2 2 4 4" xfId="36195"/>
    <cellStyle name="Normal 2 4 2 2 2 2 2 4 5" xfId="20971"/>
    <cellStyle name="Normal 2 4 2 2 2 2 2 5" xfId="12561"/>
    <cellStyle name="Normal 2 4 2 2 2 2 2 5 2" xfId="42883"/>
    <cellStyle name="Normal 2 4 2 2 2 2 2 5 3" xfId="27659"/>
    <cellStyle name="Normal 2 4 2 2 2 2 2 6" xfId="7540"/>
    <cellStyle name="Normal 2 4 2 2 2 2 2 6 2" xfId="37866"/>
    <cellStyle name="Normal 2 4 2 2 2 2 2 6 3" xfId="22642"/>
    <cellStyle name="Normal 2 4 2 2 2 2 2 7" xfId="32854"/>
    <cellStyle name="Normal 2 4 2 2 2 2 2 8" xfId="17629"/>
    <cellStyle name="Normal 2 4 2 2 2 2 3" xfId="2887"/>
    <cellStyle name="Normal 2 4 2 2 2 2 3 2" xfId="4577"/>
    <cellStyle name="Normal 2 4 2 2 2 2 3 2 2" xfId="14650"/>
    <cellStyle name="Normal 2 4 2 2 2 2 3 2 2 2" xfId="44972"/>
    <cellStyle name="Normal 2 4 2 2 2 2 3 2 2 3" xfId="29748"/>
    <cellStyle name="Normal 2 4 2 2 2 2 3 2 3" xfId="9630"/>
    <cellStyle name="Normal 2 4 2 2 2 2 3 2 3 2" xfId="39955"/>
    <cellStyle name="Normal 2 4 2 2 2 2 3 2 3 3" xfId="24731"/>
    <cellStyle name="Normal 2 4 2 2 2 2 3 2 4" xfId="34942"/>
    <cellStyle name="Normal 2 4 2 2 2 2 3 2 5" xfId="19718"/>
    <cellStyle name="Normal 2 4 2 2 2 2 3 3" xfId="6269"/>
    <cellStyle name="Normal 2 4 2 2 2 2 3 3 2" xfId="16321"/>
    <cellStyle name="Normal 2 4 2 2 2 2 3 3 2 2" xfId="46643"/>
    <cellStyle name="Normal 2 4 2 2 2 2 3 3 2 3" xfId="31419"/>
    <cellStyle name="Normal 2 4 2 2 2 2 3 3 3" xfId="11301"/>
    <cellStyle name="Normal 2 4 2 2 2 2 3 3 3 2" xfId="41626"/>
    <cellStyle name="Normal 2 4 2 2 2 2 3 3 3 3" xfId="26402"/>
    <cellStyle name="Normal 2 4 2 2 2 2 3 3 4" xfId="36613"/>
    <cellStyle name="Normal 2 4 2 2 2 2 3 3 5" xfId="21389"/>
    <cellStyle name="Normal 2 4 2 2 2 2 3 4" xfId="12979"/>
    <cellStyle name="Normal 2 4 2 2 2 2 3 4 2" xfId="43301"/>
    <cellStyle name="Normal 2 4 2 2 2 2 3 4 3" xfId="28077"/>
    <cellStyle name="Normal 2 4 2 2 2 2 3 5" xfId="7958"/>
    <cellStyle name="Normal 2 4 2 2 2 2 3 5 2" xfId="38284"/>
    <cellStyle name="Normal 2 4 2 2 2 2 3 5 3" xfId="23060"/>
    <cellStyle name="Normal 2 4 2 2 2 2 3 6" xfId="33272"/>
    <cellStyle name="Normal 2 4 2 2 2 2 3 7" xfId="18047"/>
    <cellStyle name="Normal 2 4 2 2 2 2 4" xfId="3740"/>
    <cellStyle name="Normal 2 4 2 2 2 2 4 2" xfId="13814"/>
    <cellStyle name="Normal 2 4 2 2 2 2 4 2 2" xfId="44136"/>
    <cellStyle name="Normal 2 4 2 2 2 2 4 2 3" xfId="28912"/>
    <cellStyle name="Normal 2 4 2 2 2 2 4 3" xfId="8794"/>
    <cellStyle name="Normal 2 4 2 2 2 2 4 3 2" xfId="39119"/>
    <cellStyle name="Normal 2 4 2 2 2 2 4 3 3" xfId="23895"/>
    <cellStyle name="Normal 2 4 2 2 2 2 4 4" xfId="34106"/>
    <cellStyle name="Normal 2 4 2 2 2 2 4 5" xfId="18882"/>
    <cellStyle name="Normal 2 4 2 2 2 2 5" xfId="5433"/>
    <cellStyle name="Normal 2 4 2 2 2 2 5 2" xfId="15485"/>
    <cellStyle name="Normal 2 4 2 2 2 2 5 2 2" xfId="45807"/>
    <cellStyle name="Normal 2 4 2 2 2 2 5 2 3" xfId="30583"/>
    <cellStyle name="Normal 2 4 2 2 2 2 5 3" xfId="10465"/>
    <cellStyle name="Normal 2 4 2 2 2 2 5 3 2" xfId="40790"/>
    <cellStyle name="Normal 2 4 2 2 2 2 5 3 3" xfId="25566"/>
    <cellStyle name="Normal 2 4 2 2 2 2 5 4" xfId="35777"/>
    <cellStyle name="Normal 2 4 2 2 2 2 5 5" xfId="20553"/>
    <cellStyle name="Normal 2 4 2 2 2 2 6" xfId="12143"/>
    <cellStyle name="Normal 2 4 2 2 2 2 6 2" xfId="42465"/>
    <cellStyle name="Normal 2 4 2 2 2 2 6 3" xfId="27241"/>
    <cellStyle name="Normal 2 4 2 2 2 2 7" xfId="7122"/>
    <cellStyle name="Normal 2 4 2 2 2 2 7 2" xfId="37448"/>
    <cellStyle name="Normal 2 4 2 2 2 2 7 3" xfId="22224"/>
    <cellStyle name="Normal 2 4 2 2 2 2 8" xfId="32436"/>
    <cellStyle name="Normal 2 4 2 2 2 2 9" xfId="17211"/>
    <cellStyle name="Normal 2 4 2 2 2 3" xfId="2258"/>
    <cellStyle name="Normal 2 4 2 2 2 3 2" xfId="3097"/>
    <cellStyle name="Normal 2 4 2 2 2 3 2 2" xfId="4787"/>
    <cellStyle name="Normal 2 4 2 2 2 3 2 2 2" xfId="14860"/>
    <cellStyle name="Normal 2 4 2 2 2 3 2 2 2 2" xfId="45182"/>
    <cellStyle name="Normal 2 4 2 2 2 3 2 2 2 3" xfId="29958"/>
    <cellStyle name="Normal 2 4 2 2 2 3 2 2 3" xfId="9840"/>
    <cellStyle name="Normal 2 4 2 2 2 3 2 2 3 2" xfId="40165"/>
    <cellStyle name="Normal 2 4 2 2 2 3 2 2 3 3" xfId="24941"/>
    <cellStyle name="Normal 2 4 2 2 2 3 2 2 4" xfId="35152"/>
    <cellStyle name="Normal 2 4 2 2 2 3 2 2 5" xfId="19928"/>
    <cellStyle name="Normal 2 4 2 2 2 3 2 3" xfId="6479"/>
    <cellStyle name="Normal 2 4 2 2 2 3 2 3 2" xfId="16531"/>
    <cellStyle name="Normal 2 4 2 2 2 3 2 3 2 2" xfId="46853"/>
    <cellStyle name="Normal 2 4 2 2 2 3 2 3 2 3" xfId="31629"/>
    <cellStyle name="Normal 2 4 2 2 2 3 2 3 3" xfId="11511"/>
    <cellStyle name="Normal 2 4 2 2 2 3 2 3 3 2" xfId="41836"/>
    <cellStyle name="Normal 2 4 2 2 2 3 2 3 3 3" xfId="26612"/>
    <cellStyle name="Normal 2 4 2 2 2 3 2 3 4" xfId="36823"/>
    <cellStyle name="Normal 2 4 2 2 2 3 2 3 5" xfId="21599"/>
    <cellStyle name="Normal 2 4 2 2 2 3 2 4" xfId="13189"/>
    <cellStyle name="Normal 2 4 2 2 2 3 2 4 2" xfId="43511"/>
    <cellStyle name="Normal 2 4 2 2 2 3 2 4 3" xfId="28287"/>
    <cellStyle name="Normal 2 4 2 2 2 3 2 5" xfId="8168"/>
    <cellStyle name="Normal 2 4 2 2 2 3 2 5 2" xfId="38494"/>
    <cellStyle name="Normal 2 4 2 2 2 3 2 5 3" xfId="23270"/>
    <cellStyle name="Normal 2 4 2 2 2 3 2 6" xfId="33482"/>
    <cellStyle name="Normal 2 4 2 2 2 3 2 7" xfId="18257"/>
    <cellStyle name="Normal 2 4 2 2 2 3 3" xfId="3950"/>
    <cellStyle name="Normal 2 4 2 2 2 3 3 2" xfId="14024"/>
    <cellStyle name="Normal 2 4 2 2 2 3 3 2 2" xfId="44346"/>
    <cellStyle name="Normal 2 4 2 2 2 3 3 2 3" xfId="29122"/>
    <cellStyle name="Normal 2 4 2 2 2 3 3 3" xfId="9004"/>
    <cellStyle name="Normal 2 4 2 2 2 3 3 3 2" xfId="39329"/>
    <cellStyle name="Normal 2 4 2 2 2 3 3 3 3" xfId="24105"/>
    <cellStyle name="Normal 2 4 2 2 2 3 3 4" xfId="34316"/>
    <cellStyle name="Normal 2 4 2 2 2 3 3 5" xfId="19092"/>
    <cellStyle name="Normal 2 4 2 2 2 3 4" xfId="5643"/>
    <cellStyle name="Normal 2 4 2 2 2 3 4 2" xfId="15695"/>
    <cellStyle name="Normal 2 4 2 2 2 3 4 2 2" xfId="46017"/>
    <cellStyle name="Normal 2 4 2 2 2 3 4 2 3" xfId="30793"/>
    <cellStyle name="Normal 2 4 2 2 2 3 4 3" xfId="10675"/>
    <cellStyle name="Normal 2 4 2 2 2 3 4 3 2" xfId="41000"/>
    <cellStyle name="Normal 2 4 2 2 2 3 4 3 3" xfId="25776"/>
    <cellStyle name="Normal 2 4 2 2 2 3 4 4" xfId="35987"/>
    <cellStyle name="Normal 2 4 2 2 2 3 4 5" xfId="20763"/>
    <cellStyle name="Normal 2 4 2 2 2 3 5" xfId="12353"/>
    <cellStyle name="Normal 2 4 2 2 2 3 5 2" xfId="42675"/>
    <cellStyle name="Normal 2 4 2 2 2 3 5 3" xfId="27451"/>
    <cellStyle name="Normal 2 4 2 2 2 3 6" xfId="7332"/>
    <cellStyle name="Normal 2 4 2 2 2 3 6 2" xfId="37658"/>
    <cellStyle name="Normal 2 4 2 2 2 3 6 3" xfId="22434"/>
    <cellStyle name="Normal 2 4 2 2 2 3 7" xfId="32646"/>
    <cellStyle name="Normal 2 4 2 2 2 3 8" xfId="17421"/>
    <cellStyle name="Normal 2 4 2 2 2 4" xfId="2679"/>
    <cellStyle name="Normal 2 4 2 2 2 4 2" xfId="4369"/>
    <cellStyle name="Normal 2 4 2 2 2 4 2 2" xfId="14442"/>
    <cellStyle name="Normal 2 4 2 2 2 4 2 2 2" xfId="44764"/>
    <cellStyle name="Normal 2 4 2 2 2 4 2 2 3" xfId="29540"/>
    <cellStyle name="Normal 2 4 2 2 2 4 2 3" xfId="9422"/>
    <cellStyle name="Normal 2 4 2 2 2 4 2 3 2" xfId="39747"/>
    <cellStyle name="Normal 2 4 2 2 2 4 2 3 3" xfId="24523"/>
    <cellStyle name="Normal 2 4 2 2 2 4 2 4" xfId="34734"/>
    <cellStyle name="Normal 2 4 2 2 2 4 2 5" xfId="19510"/>
    <cellStyle name="Normal 2 4 2 2 2 4 3" xfId="6061"/>
    <cellStyle name="Normal 2 4 2 2 2 4 3 2" xfId="16113"/>
    <cellStyle name="Normal 2 4 2 2 2 4 3 2 2" xfId="46435"/>
    <cellStyle name="Normal 2 4 2 2 2 4 3 2 3" xfId="31211"/>
    <cellStyle name="Normal 2 4 2 2 2 4 3 3" xfId="11093"/>
    <cellStyle name="Normal 2 4 2 2 2 4 3 3 2" xfId="41418"/>
    <cellStyle name="Normal 2 4 2 2 2 4 3 3 3" xfId="26194"/>
    <cellStyle name="Normal 2 4 2 2 2 4 3 4" xfId="36405"/>
    <cellStyle name="Normal 2 4 2 2 2 4 3 5" xfId="21181"/>
    <cellStyle name="Normal 2 4 2 2 2 4 4" xfId="12771"/>
    <cellStyle name="Normal 2 4 2 2 2 4 4 2" xfId="43093"/>
    <cellStyle name="Normal 2 4 2 2 2 4 4 3" xfId="27869"/>
    <cellStyle name="Normal 2 4 2 2 2 4 5" xfId="7750"/>
    <cellStyle name="Normal 2 4 2 2 2 4 5 2" xfId="38076"/>
    <cellStyle name="Normal 2 4 2 2 2 4 5 3" xfId="22852"/>
    <cellStyle name="Normal 2 4 2 2 2 4 6" xfId="33064"/>
    <cellStyle name="Normal 2 4 2 2 2 4 7" xfId="17839"/>
    <cellStyle name="Normal 2 4 2 2 2 5" xfId="3532"/>
    <cellStyle name="Normal 2 4 2 2 2 5 2" xfId="13606"/>
    <cellStyle name="Normal 2 4 2 2 2 5 2 2" xfId="43928"/>
    <cellStyle name="Normal 2 4 2 2 2 5 2 3" xfId="28704"/>
    <cellStyle name="Normal 2 4 2 2 2 5 3" xfId="8586"/>
    <cellStyle name="Normal 2 4 2 2 2 5 3 2" xfId="38911"/>
    <cellStyle name="Normal 2 4 2 2 2 5 3 3" xfId="23687"/>
    <cellStyle name="Normal 2 4 2 2 2 5 4" xfId="33898"/>
    <cellStyle name="Normal 2 4 2 2 2 5 5" xfId="18674"/>
    <cellStyle name="Normal 2 4 2 2 2 6" xfId="5225"/>
    <cellStyle name="Normal 2 4 2 2 2 6 2" xfId="15277"/>
    <cellStyle name="Normal 2 4 2 2 2 6 2 2" xfId="45599"/>
    <cellStyle name="Normal 2 4 2 2 2 6 2 3" xfId="30375"/>
    <cellStyle name="Normal 2 4 2 2 2 6 3" xfId="10257"/>
    <cellStyle name="Normal 2 4 2 2 2 6 3 2" xfId="40582"/>
    <cellStyle name="Normal 2 4 2 2 2 6 3 3" xfId="25358"/>
    <cellStyle name="Normal 2 4 2 2 2 6 4" xfId="35569"/>
    <cellStyle name="Normal 2 4 2 2 2 6 5" xfId="20345"/>
    <cellStyle name="Normal 2 4 2 2 2 7" xfId="11935"/>
    <cellStyle name="Normal 2 4 2 2 2 7 2" xfId="42257"/>
    <cellStyle name="Normal 2 4 2 2 2 7 3" xfId="27033"/>
    <cellStyle name="Normal 2 4 2 2 2 8" xfId="6914"/>
    <cellStyle name="Normal 2 4 2 2 2 8 2" xfId="37240"/>
    <cellStyle name="Normal 2 4 2 2 2 8 3" xfId="22016"/>
    <cellStyle name="Normal 2 4 2 2 2 9" xfId="32228"/>
    <cellStyle name="Normal 2 4 2 2 3" xfId="1941"/>
    <cellStyle name="Normal 2 4 2 2 3 2" xfId="2362"/>
    <cellStyle name="Normal 2 4 2 2 3 2 2" xfId="3201"/>
    <cellStyle name="Normal 2 4 2 2 3 2 2 2" xfId="4891"/>
    <cellStyle name="Normal 2 4 2 2 3 2 2 2 2" xfId="14964"/>
    <cellStyle name="Normal 2 4 2 2 3 2 2 2 2 2" xfId="45286"/>
    <cellStyle name="Normal 2 4 2 2 3 2 2 2 2 3" xfId="30062"/>
    <cellStyle name="Normal 2 4 2 2 3 2 2 2 3" xfId="9944"/>
    <cellStyle name="Normal 2 4 2 2 3 2 2 2 3 2" xfId="40269"/>
    <cellStyle name="Normal 2 4 2 2 3 2 2 2 3 3" xfId="25045"/>
    <cellStyle name="Normal 2 4 2 2 3 2 2 2 4" xfId="35256"/>
    <cellStyle name="Normal 2 4 2 2 3 2 2 2 5" xfId="20032"/>
    <cellStyle name="Normal 2 4 2 2 3 2 2 3" xfId="6583"/>
    <cellStyle name="Normal 2 4 2 2 3 2 2 3 2" xfId="16635"/>
    <cellStyle name="Normal 2 4 2 2 3 2 2 3 2 2" xfId="46957"/>
    <cellStyle name="Normal 2 4 2 2 3 2 2 3 2 3" xfId="31733"/>
    <cellStyle name="Normal 2 4 2 2 3 2 2 3 3" xfId="11615"/>
    <cellStyle name="Normal 2 4 2 2 3 2 2 3 3 2" xfId="41940"/>
    <cellStyle name="Normal 2 4 2 2 3 2 2 3 3 3" xfId="26716"/>
    <cellStyle name="Normal 2 4 2 2 3 2 2 3 4" xfId="36927"/>
    <cellStyle name="Normal 2 4 2 2 3 2 2 3 5" xfId="21703"/>
    <cellStyle name="Normal 2 4 2 2 3 2 2 4" xfId="13293"/>
    <cellStyle name="Normal 2 4 2 2 3 2 2 4 2" xfId="43615"/>
    <cellStyle name="Normal 2 4 2 2 3 2 2 4 3" xfId="28391"/>
    <cellStyle name="Normal 2 4 2 2 3 2 2 5" xfId="8272"/>
    <cellStyle name="Normal 2 4 2 2 3 2 2 5 2" xfId="38598"/>
    <cellStyle name="Normal 2 4 2 2 3 2 2 5 3" xfId="23374"/>
    <cellStyle name="Normal 2 4 2 2 3 2 2 6" xfId="33586"/>
    <cellStyle name="Normal 2 4 2 2 3 2 2 7" xfId="18361"/>
    <cellStyle name="Normal 2 4 2 2 3 2 3" xfId="4054"/>
    <cellStyle name="Normal 2 4 2 2 3 2 3 2" xfId="14128"/>
    <cellStyle name="Normal 2 4 2 2 3 2 3 2 2" xfId="44450"/>
    <cellStyle name="Normal 2 4 2 2 3 2 3 2 3" xfId="29226"/>
    <cellStyle name="Normal 2 4 2 2 3 2 3 3" xfId="9108"/>
    <cellStyle name="Normal 2 4 2 2 3 2 3 3 2" xfId="39433"/>
    <cellStyle name="Normal 2 4 2 2 3 2 3 3 3" xfId="24209"/>
    <cellStyle name="Normal 2 4 2 2 3 2 3 4" xfId="34420"/>
    <cellStyle name="Normal 2 4 2 2 3 2 3 5" xfId="19196"/>
    <cellStyle name="Normal 2 4 2 2 3 2 4" xfId="5747"/>
    <cellStyle name="Normal 2 4 2 2 3 2 4 2" xfId="15799"/>
    <cellStyle name="Normal 2 4 2 2 3 2 4 2 2" xfId="46121"/>
    <cellStyle name="Normal 2 4 2 2 3 2 4 2 3" xfId="30897"/>
    <cellStyle name="Normal 2 4 2 2 3 2 4 3" xfId="10779"/>
    <cellStyle name="Normal 2 4 2 2 3 2 4 3 2" xfId="41104"/>
    <cellStyle name="Normal 2 4 2 2 3 2 4 3 3" xfId="25880"/>
    <cellStyle name="Normal 2 4 2 2 3 2 4 4" xfId="36091"/>
    <cellStyle name="Normal 2 4 2 2 3 2 4 5" xfId="20867"/>
    <cellStyle name="Normal 2 4 2 2 3 2 5" xfId="12457"/>
    <cellStyle name="Normal 2 4 2 2 3 2 5 2" xfId="42779"/>
    <cellStyle name="Normal 2 4 2 2 3 2 5 3" xfId="27555"/>
    <cellStyle name="Normal 2 4 2 2 3 2 6" xfId="7436"/>
    <cellStyle name="Normal 2 4 2 2 3 2 6 2" xfId="37762"/>
    <cellStyle name="Normal 2 4 2 2 3 2 6 3" xfId="22538"/>
    <cellStyle name="Normal 2 4 2 2 3 2 7" xfId="32750"/>
    <cellStyle name="Normal 2 4 2 2 3 2 8" xfId="17525"/>
    <cellStyle name="Normal 2 4 2 2 3 3" xfId="2783"/>
    <cellStyle name="Normal 2 4 2 2 3 3 2" xfId="4473"/>
    <cellStyle name="Normal 2 4 2 2 3 3 2 2" xfId="14546"/>
    <cellStyle name="Normal 2 4 2 2 3 3 2 2 2" xfId="44868"/>
    <cellStyle name="Normal 2 4 2 2 3 3 2 2 3" xfId="29644"/>
    <cellStyle name="Normal 2 4 2 2 3 3 2 3" xfId="9526"/>
    <cellStyle name="Normal 2 4 2 2 3 3 2 3 2" xfId="39851"/>
    <cellStyle name="Normal 2 4 2 2 3 3 2 3 3" xfId="24627"/>
    <cellStyle name="Normal 2 4 2 2 3 3 2 4" xfId="34838"/>
    <cellStyle name="Normal 2 4 2 2 3 3 2 5" xfId="19614"/>
    <cellStyle name="Normal 2 4 2 2 3 3 3" xfId="6165"/>
    <cellStyle name="Normal 2 4 2 2 3 3 3 2" xfId="16217"/>
    <cellStyle name="Normal 2 4 2 2 3 3 3 2 2" xfId="46539"/>
    <cellStyle name="Normal 2 4 2 2 3 3 3 2 3" xfId="31315"/>
    <cellStyle name="Normal 2 4 2 2 3 3 3 3" xfId="11197"/>
    <cellStyle name="Normal 2 4 2 2 3 3 3 3 2" xfId="41522"/>
    <cellStyle name="Normal 2 4 2 2 3 3 3 3 3" xfId="26298"/>
    <cellStyle name="Normal 2 4 2 2 3 3 3 4" xfId="36509"/>
    <cellStyle name="Normal 2 4 2 2 3 3 3 5" xfId="21285"/>
    <cellStyle name="Normal 2 4 2 2 3 3 4" xfId="12875"/>
    <cellStyle name="Normal 2 4 2 2 3 3 4 2" xfId="43197"/>
    <cellStyle name="Normal 2 4 2 2 3 3 4 3" xfId="27973"/>
    <cellStyle name="Normal 2 4 2 2 3 3 5" xfId="7854"/>
    <cellStyle name="Normal 2 4 2 2 3 3 5 2" xfId="38180"/>
    <cellStyle name="Normal 2 4 2 2 3 3 5 3" xfId="22956"/>
    <cellStyle name="Normal 2 4 2 2 3 3 6" xfId="33168"/>
    <cellStyle name="Normal 2 4 2 2 3 3 7" xfId="17943"/>
    <cellStyle name="Normal 2 4 2 2 3 4" xfId="3636"/>
    <cellStyle name="Normal 2 4 2 2 3 4 2" xfId="13710"/>
    <cellStyle name="Normal 2 4 2 2 3 4 2 2" xfId="44032"/>
    <cellStyle name="Normal 2 4 2 2 3 4 2 3" xfId="28808"/>
    <cellStyle name="Normal 2 4 2 2 3 4 3" xfId="8690"/>
    <cellStyle name="Normal 2 4 2 2 3 4 3 2" xfId="39015"/>
    <cellStyle name="Normal 2 4 2 2 3 4 3 3" xfId="23791"/>
    <cellStyle name="Normal 2 4 2 2 3 4 4" xfId="34002"/>
    <cellStyle name="Normal 2 4 2 2 3 4 5" xfId="18778"/>
    <cellStyle name="Normal 2 4 2 2 3 5" xfId="5329"/>
    <cellStyle name="Normal 2 4 2 2 3 5 2" xfId="15381"/>
    <cellStyle name="Normal 2 4 2 2 3 5 2 2" xfId="45703"/>
    <cellStyle name="Normal 2 4 2 2 3 5 2 3" xfId="30479"/>
    <cellStyle name="Normal 2 4 2 2 3 5 3" xfId="10361"/>
    <cellStyle name="Normal 2 4 2 2 3 5 3 2" xfId="40686"/>
    <cellStyle name="Normal 2 4 2 2 3 5 3 3" xfId="25462"/>
    <cellStyle name="Normal 2 4 2 2 3 5 4" xfId="35673"/>
    <cellStyle name="Normal 2 4 2 2 3 5 5" xfId="20449"/>
    <cellStyle name="Normal 2 4 2 2 3 6" xfId="12039"/>
    <cellStyle name="Normal 2 4 2 2 3 6 2" xfId="42361"/>
    <cellStyle name="Normal 2 4 2 2 3 6 3" xfId="27137"/>
    <cellStyle name="Normal 2 4 2 2 3 7" xfId="7018"/>
    <cellStyle name="Normal 2 4 2 2 3 7 2" xfId="37344"/>
    <cellStyle name="Normal 2 4 2 2 3 7 3" xfId="22120"/>
    <cellStyle name="Normal 2 4 2 2 3 8" xfId="32332"/>
    <cellStyle name="Normal 2 4 2 2 3 9" xfId="17107"/>
    <cellStyle name="Normal 2 4 2 2 4" xfId="2154"/>
    <cellStyle name="Normal 2 4 2 2 4 2" xfId="2993"/>
    <cellStyle name="Normal 2 4 2 2 4 2 2" xfId="4683"/>
    <cellStyle name="Normal 2 4 2 2 4 2 2 2" xfId="14756"/>
    <cellStyle name="Normal 2 4 2 2 4 2 2 2 2" xfId="45078"/>
    <cellStyle name="Normal 2 4 2 2 4 2 2 2 3" xfId="29854"/>
    <cellStyle name="Normal 2 4 2 2 4 2 2 3" xfId="9736"/>
    <cellStyle name="Normal 2 4 2 2 4 2 2 3 2" xfId="40061"/>
    <cellStyle name="Normal 2 4 2 2 4 2 2 3 3" xfId="24837"/>
    <cellStyle name="Normal 2 4 2 2 4 2 2 4" xfId="35048"/>
    <cellStyle name="Normal 2 4 2 2 4 2 2 5" xfId="19824"/>
    <cellStyle name="Normal 2 4 2 2 4 2 3" xfId="6375"/>
    <cellStyle name="Normal 2 4 2 2 4 2 3 2" xfId="16427"/>
    <cellStyle name="Normal 2 4 2 2 4 2 3 2 2" xfId="46749"/>
    <cellStyle name="Normal 2 4 2 2 4 2 3 2 3" xfId="31525"/>
    <cellStyle name="Normal 2 4 2 2 4 2 3 3" xfId="11407"/>
    <cellStyle name="Normal 2 4 2 2 4 2 3 3 2" xfId="41732"/>
    <cellStyle name="Normal 2 4 2 2 4 2 3 3 3" xfId="26508"/>
    <cellStyle name="Normal 2 4 2 2 4 2 3 4" xfId="36719"/>
    <cellStyle name="Normal 2 4 2 2 4 2 3 5" xfId="21495"/>
    <cellStyle name="Normal 2 4 2 2 4 2 4" xfId="13085"/>
    <cellStyle name="Normal 2 4 2 2 4 2 4 2" xfId="43407"/>
    <cellStyle name="Normal 2 4 2 2 4 2 4 3" xfId="28183"/>
    <cellStyle name="Normal 2 4 2 2 4 2 5" xfId="8064"/>
    <cellStyle name="Normal 2 4 2 2 4 2 5 2" xfId="38390"/>
    <cellStyle name="Normal 2 4 2 2 4 2 5 3" xfId="23166"/>
    <cellStyle name="Normal 2 4 2 2 4 2 6" xfId="33378"/>
    <cellStyle name="Normal 2 4 2 2 4 2 7" xfId="18153"/>
    <cellStyle name="Normal 2 4 2 2 4 3" xfId="3846"/>
    <cellStyle name="Normal 2 4 2 2 4 3 2" xfId="13920"/>
    <cellStyle name="Normal 2 4 2 2 4 3 2 2" xfId="44242"/>
    <cellStyle name="Normal 2 4 2 2 4 3 2 3" xfId="29018"/>
    <cellStyle name="Normal 2 4 2 2 4 3 3" xfId="8900"/>
    <cellStyle name="Normal 2 4 2 2 4 3 3 2" xfId="39225"/>
    <cellStyle name="Normal 2 4 2 2 4 3 3 3" xfId="24001"/>
    <cellStyle name="Normal 2 4 2 2 4 3 4" xfId="34212"/>
    <cellStyle name="Normal 2 4 2 2 4 3 5" xfId="18988"/>
    <cellStyle name="Normal 2 4 2 2 4 4" xfId="5539"/>
    <cellStyle name="Normal 2 4 2 2 4 4 2" xfId="15591"/>
    <cellStyle name="Normal 2 4 2 2 4 4 2 2" xfId="45913"/>
    <cellStyle name="Normal 2 4 2 2 4 4 2 3" xfId="30689"/>
    <cellStyle name="Normal 2 4 2 2 4 4 3" xfId="10571"/>
    <cellStyle name="Normal 2 4 2 2 4 4 3 2" xfId="40896"/>
    <cellStyle name="Normal 2 4 2 2 4 4 3 3" xfId="25672"/>
    <cellStyle name="Normal 2 4 2 2 4 4 4" xfId="35883"/>
    <cellStyle name="Normal 2 4 2 2 4 4 5" xfId="20659"/>
    <cellStyle name="Normal 2 4 2 2 4 5" xfId="12249"/>
    <cellStyle name="Normal 2 4 2 2 4 5 2" xfId="42571"/>
    <cellStyle name="Normal 2 4 2 2 4 5 3" xfId="27347"/>
    <cellStyle name="Normal 2 4 2 2 4 6" xfId="7228"/>
    <cellStyle name="Normal 2 4 2 2 4 6 2" xfId="37554"/>
    <cellStyle name="Normal 2 4 2 2 4 6 3" xfId="22330"/>
    <cellStyle name="Normal 2 4 2 2 4 7" xfId="32542"/>
    <cellStyle name="Normal 2 4 2 2 4 8" xfId="17317"/>
    <cellStyle name="Normal 2 4 2 2 5" xfId="2575"/>
    <cellStyle name="Normal 2 4 2 2 5 2" xfId="4265"/>
    <cellStyle name="Normal 2 4 2 2 5 2 2" xfId="14338"/>
    <cellStyle name="Normal 2 4 2 2 5 2 2 2" xfId="44660"/>
    <cellStyle name="Normal 2 4 2 2 5 2 2 3" xfId="29436"/>
    <cellStyle name="Normal 2 4 2 2 5 2 3" xfId="9318"/>
    <cellStyle name="Normal 2 4 2 2 5 2 3 2" xfId="39643"/>
    <cellStyle name="Normal 2 4 2 2 5 2 3 3" xfId="24419"/>
    <cellStyle name="Normal 2 4 2 2 5 2 4" xfId="34630"/>
    <cellStyle name="Normal 2 4 2 2 5 2 5" xfId="19406"/>
    <cellStyle name="Normal 2 4 2 2 5 3" xfId="5957"/>
    <cellStyle name="Normal 2 4 2 2 5 3 2" xfId="16009"/>
    <cellStyle name="Normal 2 4 2 2 5 3 2 2" xfId="46331"/>
    <cellStyle name="Normal 2 4 2 2 5 3 2 3" xfId="31107"/>
    <cellStyle name="Normal 2 4 2 2 5 3 3" xfId="10989"/>
    <cellStyle name="Normal 2 4 2 2 5 3 3 2" xfId="41314"/>
    <cellStyle name="Normal 2 4 2 2 5 3 3 3" xfId="26090"/>
    <cellStyle name="Normal 2 4 2 2 5 3 4" xfId="36301"/>
    <cellStyle name="Normal 2 4 2 2 5 3 5" xfId="21077"/>
    <cellStyle name="Normal 2 4 2 2 5 4" xfId="12667"/>
    <cellStyle name="Normal 2 4 2 2 5 4 2" xfId="42989"/>
    <cellStyle name="Normal 2 4 2 2 5 4 3" xfId="27765"/>
    <cellStyle name="Normal 2 4 2 2 5 5" xfId="7646"/>
    <cellStyle name="Normal 2 4 2 2 5 5 2" xfId="37972"/>
    <cellStyle name="Normal 2 4 2 2 5 5 3" xfId="22748"/>
    <cellStyle name="Normal 2 4 2 2 5 6" xfId="32960"/>
    <cellStyle name="Normal 2 4 2 2 5 7" xfId="17735"/>
    <cellStyle name="Normal 2 4 2 2 6" xfId="3428"/>
    <cellStyle name="Normal 2 4 2 2 6 2" xfId="13502"/>
    <cellStyle name="Normal 2 4 2 2 6 2 2" xfId="43824"/>
    <cellStyle name="Normal 2 4 2 2 6 2 3" xfId="28600"/>
    <cellStyle name="Normal 2 4 2 2 6 3" xfId="8482"/>
    <cellStyle name="Normal 2 4 2 2 6 3 2" xfId="38807"/>
    <cellStyle name="Normal 2 4 2 2 6 3 3" xfId="23583"/>
    <cellStyle name="Normal 2 4 2 2 6 4" xfId="33794"/>
    <cellStyle name="Normal 2 4 2 2 6 5" xfId="18570"/>
    <cellStyle name="Normal 2 4 2 2 7" xfId="5121"/>
    <cellStyle name="Normal 2 4 2 2 7 2" xfId="15173"/>
    <cellStyle name="Normal 2 4 2 2 7 2 2" xfId="45495"/>
    <cellStyle name="Normal 2 4 2 2 7 2 3" xfId="30271"/>
    <cellStyle name="Normal 2 4 2 2 7 3" xfId="10153"/>
    <cellStyle name="Normal 2 4 2 2 7 3 2" xfId="40478"/>
    <cellStyle name="Normal 2 4 2 2 7 3 3" xfId="25254"/>
    <cellStyle name="Normal 2 4 2 2 7 4" xfId="35465"/>
    <cellStyle name="Normal 2 4 2 2 7 5" xfId="20241"/>
    <cellStyle name="Normal 2 4 2 2 8" xfId="11831"/>
    <cellStyle name="Normal 2 4 2 2 8 2" xfId="42153"/>
    <cellStyle name="Normal 2 4 2 2 8 3" xfId="26929"/>
    <cellStyle name="Normal 2 4 2 2 9" xfId="6810"/>
    <cellStyle name="Normal 2 4 2 2 9 2" xfId="37136"/>
    <cellStyle name="Normal 2 4 2 2 9 3" xfId="21912"/>
    <cellStyle name="Normal 2 4 2 3" xfId="1774"/>
    <cellStyle name="Normal 2 4 2 3 10" xfId="16951"/>
    <cellStyle name="Normal 2 4 2 3 2" xfId="1993"/>
    <cellStyle name="Normal 2 4 2 3 2 2" xfId="2414"/>
    <cellStyle name="Normal 2 4 2 3 2 2 2" xfId="3253"/>
    <cellStyle name="Normal 2 4 2 3 2 2 2 2" xfId="4943"/>
    <cellStyle name="Normal 2 4 2 3 2 2 2 2 2" xfId="15016"/>
    <cellStyle name="Normal 2 4 2 3 2 2 2 2 2 2" xfId="45338"/>
    <cellStyle name="Normal 2 4 2 3 2 2 2 2 2 3" xfId="30114"/>
    <cellStyle name="Normal 2 4 2 3 2 2 2 2 3" xfId="9996"/>
    <cellStyle name="Normal 2 4 2 3 2 2 2 2 3 2" xfId="40321"/>
    <cellStyle name="Normal 2 4 2 3 2 2 2 2 3 3" xfId="25097"/>
    <cellStyle name="Normal 2 4 2 3 2 2 2 2 4" xfId="35308"/>
    <cellStyle name="Normal 2 4 2 3 2 2 2 2 5" xfId="20084"/>
    <cellStyle name="Normal 2 4 2 3 2 2 2 3" xfId="6635"/>
    <cellStyle name="Normal 2 4 2 3 2 2 2 3 2" xfId="16687"/>
    <cellStyle name="Normal 2 4 2 3 2 2 2 3 2 2" xfId="47009"/>
    <cellStyle name="Normal 2 4 2 3 2 2 2 3 2 3" xfId="31785"/>
    <cellStyle name="Normal 2 4 2 3 2 2 2 3 3" xfId="11667"/>
    <cellStyle name="Normal 2 4 2 3 2 2 2 3 3 2" xfId="41992"/>
    <cellStyle name="Normal 2 4 2 3 2 2 2 3 3 3" xfId="26768"/>
    <cellStyle name="Normal 2 4 2 3 2 2 2 3 4" xfId="36979"/>
    <cellStyle name="Normal 2 4 2 3 2 2 2 3 5" xfId="21755"/>
    <cellStyle name="Normal 2 4 2 3 2 2 2 4" xfId="13345"/>
    <cellStyle name="Normal 2 4 2 3 2 2 2 4 2" xfId="43667"/>
    <cellStyle name="Normal 2 4 2 3 2 2 2 4 3" xfId="28443"/>
    <cellStyle name="Normal 2 4 2 3 2 2 2 5" xfId="8324"/>
    <cellStyle name="Normal 2 4 2 3 2 2 2 5 2" xfId="38650"/>
    <cellStyle name="Normal 2 4 2 3 2 2 2 5 3" xfId="23426"/>
    <cellStyle name="Normal 2 4 2 3 2 2 2 6" xfId="33638"/>
    <cellStyle name="Normal 2 4 2 3 2 2 2 7" xfId="18413"/>
    <cellStyle name="Normal 2 4 2 3 2 2 3" xfId="4106"/>
    <cellStyle name="Normal 2 4 2 3 2 2 3 2" xfId="14180"/>
    <cellStyle name="Normal 2 4 2 3 2 2 3 2 2" xfId="44502"/>
    <cellStyle name="Normal 2 4 2 3 2 2 3 2 3" xfId="29278"/>
    <cellStyle name="Normal 2 4 2 3 2 2 3 3" xfId="9160"/>
    <cellStyle name="Normal 2 4 2 3 2 2 3 3 2" xfId="39485"/>
    <cellStyle name="Normal 2 4 2 3 2 2 3 3 3" xfId="24261"/>
    <cellStyle name="Normal 2 4 2 3 2 2 3 4" xfId="34472"/>
    <cellStyle name="Normal 2 4 2 3 2 2 3 5" xfId="19248"/>
    <cellStyle name="Normal 2 4 2 3 2 2 4" xfId="5799"/>
    <cellStyle name="Normal 2 4 2 3 2 2 4 2" xfId="15851"/>
    <cellStyle name="Normal 2 4 2 3 2 2 4 2 2" xfId="46173"/>
    <cellStyle name="Normal 2 4 2 3 2 2 4 2 3" xfId="30949"/>
    <cellStyle name="Normal 2 4 2 3 2 2 4 3" xfId="10831"/>
    <cellStyle name="Normal 2 4 2 3 2 2 4 3 2" xfId="41156"/>
    <cellStyle name="Normal 2 4 2 3 2 2 4 3 3" xfId="25932"/>
    <cellStyle name="Normal 2 4 2 3 2 2 4 4" xfId="36143"/>
    <cellStyle name="Normal 2 4 2 3 2 2 4 5" xfId="20919"/>
    <cellStyle name="Normal 2 4 2 3 2 2 5" xfId="12509"/>
    <cellStyle name="Normal 2 4 2 3 2 2 5 2" xfId="42831"/>
    <cellStyle name="Normal 2 4 2 3 2 2 5 3" xfId="27607"/>
    <cellStyle name="Normal 2 4 2 3 2 2 6" xfId="7488"/>
    <cellStyle name="Normal 2 4 2 3 2 2 6 2" xfId="37814"/>
    <cellStyle name="Normal 2 4 2 3 2 2 6 3" xfId="22590"/>
    <cellStyle name="Normal 2 4 2 3 2 2 7" xfId="32802"/>
    <cellStyle name="Normal 2 4 2 3 2 2 8" xfId="17577"/>
    <cellStyle name="Normal 2 4 2 3 2 3" xfId="2835"/>
    <cellStyle name="Normal 2 4 2 3 2 3 2" xfId="4525"/>
    <cellStyle name="Normal 2 4 2 3 2 3 2 2" xfId="14598"/>
    <cellStyle name="Normal 2 4 2 3 2 3 2 2 2" xfId="44920"/>
    <cellStyle name="Normal 2 4 2 3 2 3 2 2 3" xfId="29696"/>
    <cellStyle name="Normal 2 4 2 3 2 3 2 3" xfId="9578"/>
    <cellStyle name="Normal 2 4 2 3 2 3 2 3 2" xfId="39903"/>
    <cellStyle name="Normal 2 4 2 3 2 3 2 3 3" xfId="24679"/>
    <cellStyle name="Normal 2 4 2 3 2 3 2 4" xfId="34890"/>
    <cellStyle name="Normal 2 4 2 3 2 3 2 5" xfId="19666"/>
    <cellStyle name="Normal 2 4 2 3 2 3 3" xfId="6217"/>
    <cellStyle name="Normal 2 4 2 3 2 3 3 2" xfId="16269"/>
    <cellStyle name="Normal 2 4 2 3 2 3 3 2 2" xfId="46591"/>
    <cellStyle name="Normal 2 4 2 3 2 3 3 2 3" xfId="31367"/>
    <cellStyle name="Normal 2 4 2 3 2 3 3 3" xfId="11249"/>
    <cellStyle name="Normal 2 4 2 3 2 3 3 3 2" xfId="41574"/>
    <cellStyle name="Normal 2 4 2 3 2 3 3 3 3" xfId="26350"/>
    <cellStyle name="Normal 2 4 2 3 2 3 3 4" xfId="36561"/>
    <cellStyle name="Normal 2 4 2 3 2 3 3 5" xfId="21337"/>
    <cellStyle name="Normal 2 4 2 3 2 3 4" xfId="12927"/>
    <cellStyle name="Normal 2 4 2 3 2 3 4 2" xfId="43249"/>
    <cellStyle name="Normal 2 4 2 3 2 3 4 3" xfId="28025"/>
    <cellStyle name="Normal 2 4 2 3 2 3 5" xfId="7906"/>
    <cellStyle name="Normal 2 4 2 3 2 3 5 2" xfId="38232"/>
    <cellStyle name="Normal 2 4 2 3 2 3 5 3" xfId="23008"/>
    <cellStyle name="Normal 2 4 2 3 2 3 6" xfId="33220"/>
    <cellStyle name="Normal 2 4 2 3 2 3 7" xfId="17995"/>
    <cellStyle name="Normal 2 4 2 3 2 4" xfId="3688"/>
    <cellStyle name="Normal 2 4 2 3 2 4 2" xfId="13762"/>
    <cellStyle name="Normal 2 4 2 3 2 4 2 2" xfId="44084"/>
    <cellStyle name="Normal 2 4 2 3 2 4 2 3" xfId="28860"/>
    <cellStyle name="Normal 2 4 2 3 2 4 3" xfId="8742"/>
    <cellStyle name="Normal 2 4 2 3 2 4 3 2" xfId="39067"/>
    <cellStyle name="Normal 2 4 2 3 2 4 3 3" xfId="23843"/>
    <cellStyle name="Normal 2 4 2 3 2 4 4" xfId="34054"/>
    <cellStyle name="Normal 2 4 2 3 2 4 5" xfId="18830"/>
    <cellStyle name="Normal 2 4 2 3 2 5" xfId="5381"/>
    <cellStyle name="Normal 2 4 2 3 2 5 2" xfId="15433"/>
    <cellStyle name="Normal 2 4 2 3 2 5 2 2" xfId="45755"/>
    <cellStyle name="Normal 2 4 2 3 2 5 2 3" xfId="30531"/>
    <cellStyle name="Normal 2 4 2 3 2 5 3" xfId="10413"/>
    <cellStyle name="Normal 2 4 2 3 2 5 3 2" xfId="40738"/>
    <cellStyle name="Normal 2 4 2 3 2 5 3 3" xfId="25514"/>
    <cellStyle name="Normal 2 4 2 3 2 5 4" xfId="35725"/>
    <cellStyle name="Normal 2 4 2 3 2 5 5" xfId="20501"/>
    <cellStyle name="Normal 2 4 2 3 2 6" xfId="12091"/>
    <cellStyle name="Normal 2 4 2 3 2 6 2" xfId="42413"/>
    <cellStyle name="Normal 2 4 2 3 2 6 3" xfId="27189"/>
    <cellStyle name="Normal 2 4 2 3 2 7" xfId="7070"/>
    <cellStyle name="Normal 2 4 2 3 2 7 2" xfId="37396"/>
    <cellStyle name="Normal 2 4 2 3 2 7 3" xfId="22172"/>
    <cellStyle name="Normal 2 4 2 3 2 8" xfId="32384"/>
    <cellStyle name="Normal 2 4 2 3 2 9" xfId="17159"/>
    <cellStyle name="Normal 2 4 2 3 3" xfId="2206"/>
    <cellStyle name="Normal 2 4 2 3 3 2" xfId="3045"/>
    <cellStyle name="Normal 2 4 2 3 3 2 2" xfId="4735"/>
    <cellStyle name="Normal 2 4 2 3 3 2 2 2" xfId="14808"/>
    <cellStyle name="Normal 2 4 2 3 3 2 2 2 2" xfId="45130"/>
    <cellStyle name="Normal 2 4 2 3 3 2 2 2 3" xfId="29906"/>
    <cellStyle name="Normal 2 4 2 3 3 2 2 3" xfId="9788"/>
    <cellStyle name="Normal 2 4 2 3 3 2 2 3 2" xfId="40113"/>
    <cellStyle name="Normal 2 4 2 3 3 2 2 3 3" xfId="24889"/>
    <cellStyle name="Normal 2 4 2 3 3 2 2 4" xfId="35100"/>
    <cellStyle name="Normal 2 4 2 3 3 2 2 5" xfId="19876"/>
    <cellStyle name="Normal 2 4 2 3 3 2 3" xfId="6427"/>
    <cellStyle name="Normal 2 4 2 3 3 2 3 2" xfId="16479"/>
    <cellStyle name="Normal 2 4 2 3 3 2 3 2 2" xfId="46801"/>
    <cellStyle name="Normal 2 4 2 3 3 2 3 2 3" xfId="31577"/>
    <cellStyle name="Normal 2 4 2 3 3 2 3 3" xfId="11459"/>
    <cellStyle name="Normal 2 4 2 3 3 2 3 3 2" xfId="41784"/>
    <cellStyle name="Normal 2 4 2 3 3 2 3 3 3" xfId="26560"/>
    <cellStyle name="Normal 2 4 2 3 3 2 3 4" xfId="36771"/>
    <cellStyle name="Normal 2 4 2 3 3 2 3 5" xfId="21547"/>
    <cellStyle name="Normal 2 4 2 3 3 2 4" xfId="13137"/>
    <cellStyle name="Normal 2 4 2 3 3 2 4 2" xfId="43459"/>
    <cellStyle name="Normal 2 4 2 3 3 2 4 3" xfId="28235"/>
    <cellStyle name="Normal 2 4 2 3 3 2 5" xfId="8116"/>
    <cellStyle name="Normal 2 4 2 3 3 2 5 2" xfId="38442"/>
    <cellStyle name="Normal 2 4 2 3 3 2 5 3" xfId="23218"/>
    <cellStyle name="Normal 2 4 2 3 3 2 6" xfId="33430"/>
    <cellStyle name="Normal 2 4 2 3 3 2 7" xfId="18205"/>
    <cellStyle name="Normal 2 4 2 3 3 3" xfId="3898"/>
    <cellStyle name="Normal 2 4 2 3 3 3 2" xfId="13972"/>
    <cellStyle name="Normal 2 4 2 3 3 3 2 2" xfId="44294"/>
    <cellStyle name="Normal 2 4 2 3 3 3 2 3" xfId="29070"/>
    <cellStyle name="Normal 2 4 2 3 3 3 3" xfId="8952"/>
    <cellStyle name="Normal 2 4 2 3 3 3 3 2" xfId="39277"/>
    <cellStyle name="Normal 2 4 2 3 3 3 3 3" xfId="24053"/>
    <cellStyle name="Normal 2 4 2 3 3 3 4" xfId="34264"/>
    <cellStyle name="Normal 2 4 2 3 3 3 5" xfId="19040"/>
    <cellStyle name="Normal 2 4 2 3 3 4" xfId="5591"/>
    <cellStyle name="Normal 2 4 2 3 3 4 2" xfId="15643"/>
    <cellStyle name="Normal 2 4 2 3 3 4 2 2" xfId="45965"/>
    <cellStyle name="Normal 2 4 2 3 3 4 2 3" xfId="30741"/>
    <cellStyle name="Normal 2 4 2 3 3 4 3" xfId="10623"/>
    <cellStyle name="Normal 2 4 2 3 3 4 3 2" xfId="40948"/>
    <cellStyle name="Normal 2 4 2 3 3 4 3 3" xfId="25724"/>
    <cellStyle name="Normal 2 4 2 3 3 4 4" xfId="35935"/>
    <cellStyle name="Normal 2 4 2 3 3 4 5" xfId="20711"/>
    <cellStyle name="Normal 2 4 2 3 3 5" xfId="12301"/>
    <cellStyle name="Normal 2 4 2 3 3 5 2" xfId="42623"/>
    <cellStyle name="Normal 2 4 2 3 3 5 3" xfId="27399"/>
    <cellStyle name="Normal 2 4 2 3 3 6" xfId="7280"/>
    <cellStyle name="Normal 2 4 2 3 3 6 2" xfId="37606"/>
    <cellStyle name="Normal 2 4 2 3 3 6 3" xfId="22382"/>
    <cellStyle name="Normal 2 4 2 3 3 7" xfId="32594"/>
    <cellStyle name="Normal 2 4 2 3 3 8" xfId="17369"/>
    <cellStyle name="Normal 2 4 2 3 4" xfId="2627"/>
    <cellStyle name="Normal 2 4 2 3 4 2" xfId="4317"/>
    <cellStyle name="Normal 2 4 2 3 4 2 2" xfId="14390"/>
    <cellStyle name="Normal 2 4 2 3 4 2 2 2" xfId="44712"/>
    <cellStyle name="Normal 2 4 2 3 4 2 2 3" xfId="29488"/>
    <cellStyle name="Normal 2 4 2 3 4 2 3" xfId="9370"/>
    <cellStyle name="Normal 2 4 2 3 4 2 3 2" xfId="39695"/>
    <cellStyle name="Normal 2 4 2 3 4 2 3 3" xfId="24471"/>
    <cellStyle name="Normal 2 4 2 3 4 2 4" xfId="34682"/>
    <cellStyle name="Normal 2 4 2 3 4 2 5" xfId="19458"/>
    <cellStyle name="Normal 2 4 2 3 4 3" xfId="6009"/>
    <cellStyle name="Normal 2 4 2 3 4 3 2" xfId="16061"/>
    <cellStyle name="Normal 2 4 2 3 4 3 2 2" xfId="46383"/>
    <cellStyle name="Normal 2 4 2 3 4 3 2 3" xfId="31159"/>
    <cellStyle name="Normal 2 4 2 3 4 3 3" xfId="11041"/>
    <cellStyle name="Normal 2 4 2 3 4 3 3 2" xfId="41366"/>
    <cellStyle name="Normal 2 4 2 3 4 3 3 3" xfId="26142"/>
    <cellStyle name="Normal 2 4 2 3 4 3 4" xfId="36353"/>
    <cellStyle name="Normal 2 4 2 3 4 3 5" xfId="21129"/>
    <cellStyle name="Normal 2 4 2 3 4 4" xfId="12719"/>
    <cellStyle name="Normal 2 4 2 3 4 4 2" xfId="43041"/>
    <cellStyle name="Normal 2 4 2 3 4 4 3" xfId="27817"/>
    <cellStyle name="Normal 2 4 2 3 4 5" xfId="7698"/>
    <cellStyle name="Normal 2 4 2 3 4 5 2" xfId="38024"/>
    <cellStyle name="Normal 2 4 2 3 4 5 3" xfId="22800"/>
    <cellStyle name="Normal 2 4 2 3 4 6" xfId="33012"/>
    <cellStyle name="Normal 2 4 2 3 4 7" xfId="17787"/>
    <cellStyle name="Normal 2 4 2 3 5" xfId="3480"/>
    <cellStyle name="Normal 2 4 2 3 5 2" xfId="13554"/>
    <cellStyle name="Normal 2 4 2 3 5 2 2" xfId="43876"/>
    <cellStyle name="Normal 2 4 2 3 5 2 3" xfId="28652"/>
    <cellStyle name="Normal 2 4 2 3 5 3" xfId="8534"/>
    <cellStyle name="Normal 2 4 2 3 5 3 2" xfId="38859"/>
    <cellStyle name="Normal 2 4 2 3 5 3 3" xfId="23635"/>
    <cellStyle name="Normal 2 4 2 3 5 4" xfId="33846"/>
    <cellStyle name="Normal 2 4 2 3 5 5" xfId="18622"/>
    <cellStyle name="Normal 2 4 2 3 6" xfId="5173"/>
    <cellStyle name="Normal 2 4 2 3 6 2" xfId="15225"/>
    <cellStyle name="Normal 2 4 2 3 6 2 2" xfId="45547"/>
    <cellStyle name="Normal 2 4 2 3 6 2 3" xfId="30323"/>
    <cellStyle name="Normal 2 4 2 3 6 3" xfId="10205"/>
    <cellStyle name="Normal 2 4 2 3 6 3 2" xfId="40530"/>
    <cellStyle name="Normal 2 4 2 3 6 3 3" xfId="25306"/>
    <cellStyle name="Normal 2 4 2 3 6 4" xfId="35517"/>
    <cellStyle name="Normal 2 4 2 3 6 5" xfId="20293"/>
    <cellStyle name="Normal 2 4 2 3 7" xfId="11883"/>
    <cellStyle name="Normal 2 4 2 3 7 2" xfId="42205"/>
    <cellStyle name="Normal 2 4 2 3 7 3" xfId="26981"/>
    <cellStyle name="Normal 2 4 2 3 8" xfId="6862"/>
    <cellStyle name="Normal 2 4 2 3 8 2" xfId="37188"/>
    <cellStyle name="Normal 2 4 2 3 8 3" xfId="21964"/>
    <cellStyle name="Normal 2 4 2 3 9" xfId="32177"/>
    <cellStyle name="Normal 2 4 2 4" xfId="1887"/>
    <cellStyle name="Normal 2 4 2 4 2" xfId="2310"/>
    <cellStyle name="Normal 2 4 2 4 2 2" xfId="3149"/>
    <cellStyle name="Normal 2 4 2 4 2 2 2" xfId="4839"/>
    <cellStyle name="Normal 2 4 2 4 2 2 2 2" xfId="14912"/>
    <cellStyle name="Normal 2 4 2 4 2 2 2 2 2" xfId="45234"/>
    <cellStyle name="Normal 2 4 2 4 2 2 2 2 3" xfId="30010"/>
    <cellStyle name="Normal 2 4 2 4 2 2 2 3" xfId="9892"/>
    <cellStyle name="Normal 2 4 2 4 2 2 2 3 2" xfId="40217"/>
    <cellStyle name="Normal 2 4 2 4 2 2 2 3 3" xfId="24993"/>
    <cellStyle name="Normal 2 4 2 4 2 2 2 4" xfId="35204"/>
    <cellStyle name="Normal 2 4 2 4 2 2 2 5" xfId="19980"/>
    <cellStyle name="Normal 2 4 2 4 2 2 3" xfId="6531"/>
    <cellStyle name="Normal 2 4 2 4 2 2 3 2" xfId="16583"/>
    <cellStyle name="Normal 2 4 2 4 2 2 3 2 2" xfId="46905"/>
    <cellStyle name="Normal 2 4 2 4 2 2 3 2 3" xfId="31681"/>
    <cellStyle name="Normal 2 4 2 4 2 2 3 3" xfId="11563"/>
    <cellStyle name="Normal 2 4 2 4 2 2 3 3 2" xfId="41888"/>
    <cellStyle name="Normal 2 4 2 4 2 2 3 3 3" xfId="26664"/>
    <cellStyle name="Normal 2 4 2 4 2 2 3 4" xfId="36875"/>
    <cellStyle name="Normal 2 4 2 4 2 2 3 5" xfId="21651"/>
    <cellStyle name="Normal 2 4 2 4 2 2 4" xfId="13241"/>
    <cellStyle name="Normal 2 4 2 4 2 2 4 2" xfId="43563"/>
    <cellStyle name="Normal 2 4 2 4 2 2 4 3" xfId="28339"/>
    <cellStyle name="Normal 2 4 2 4 2 2 5" xfId="8220"/>
    <cellStyle name="Normal 2 4 2 4 2 2 5 2" xfId="38546"/>
    <cellStyle name="Normal 2 4 2 4 2 2 5 3" xfId="23322"/>
    <cellStyle name="Normal 2 4 2 4 2 2 6" xfId="33534"/>
    <cellStyle name="Normal 2 4 2 4 2 2 7" xfId="18309"/>
    <cellStyle name="Normal 2 4 2 4 2 3" xfId="4002"/>
    <cellStyle name="Normal 2 4 2 4 2 3 2" xfId="14076"/>
    <cellStyle name="Normal 2 4 2 4 2 3 2 2" xfId="44398"/>
    <cellStyle name="Normal 2 4 2 4 2 3 2 3" xfId="29174"/>
    <cellStyle name="Normal 2 4 2 4 2 3 3" xfId="9056"/>
    <cellStyle name="Normal 2 4 2 4 2 3 3 2" xfId="39381"/>
    <cellStyle name="Normal 2 4 2 4 2 3 3 3" xfId="24157"/>
    <cellStyle name="Normal 2 4 2 4 2 3 4" xfId="34368"/>
    <cellStyle name="Normal 2 4 2 4 2 3 5" xfId="19144"/>
    <cellStyle name="Normal 2 4 2 4 2 4" xfId="5695"/>
    <cellStyle name="Normal 2 4 2 4 2 4 2" xfId="15747"/>
    <cellStyle name="Normal 2 4 2 4 2 4 2 2" xfId="46069"/>
    <cellStyle name="Normal 2 4 2 4 2 4 2 3" xfId="30845"/>
    <cellStyle name="Normal 2 4 2 4 2 4 3" xfId="10727"/>
    <cellStyle name="Normal 2 4 2 4 2 4 3 2" xfId="41052"/>
    <cellStyle name="Normal 2 4 2 4 2 4 3 3" xfId="25828"/>
    <cellStyle name="Normal 2 4 2 4 2 4 4" xfId="36039"/>
    <cellStyle name="Normal 2 4 2 4 2 4 5" xfId="20815"/>
    <cellStyle name="Normal 2 4 2 4 2 5" xfId="12405"/>
    <cellStyle name="Normal 2 4 2 4 2 5 2" xfId="42727"/>
    <cellStyle name="Normal 2 4 2 4 2 5 3" xfId="27503"/>
    <cellStyle name="Normal 2 4 2 4 2 6" xfId="7384"/>
    <cellStyle name="Normal 2 4 2 4 2 6 2" xfId="37710"/>
    <cellStyle name="Normal 2 4 2 4 2 6 3" xfId="22486"/>
    <cellStyle name="Normal 2 4 2 4 2 7" xfId="32698"/>
    <cellStyle name="Normal 2 4 2 4 2 8" xfId="17473"/>
    <cellStyle name="Normal 2 4 2 4 3" xfId="2731"/>
    <cellStyle name="Normal 2 4 2 4 3 2" xfId="4421"/>
    <cellStyle name="Normal 2 4 2 4 3 2 2" xfId="14494"/>
    <cellStyle name="Normal 2 4 2 4 3 2 2 2" xfId="44816"/>
    <cellStyle name="Normal 2 4 2 4 3 2 2 3" xfId="29592"/>
    <cellStyle name="Normal 2 4 2 4 3 2 3" xfId="9474"/>
    <cellStyle name="Normal 2 4 2 4 3 2 3 2" xfId="39799"/>
    <cellStyle name="Normal 2 4 2 4 3 2 3 3" xfId="24575"/>
    <cellStyle name="Normal 2 4 2 4 3 2 4" xfId="34786"/>
    <cellStyle name="Normal 2 4 2 4 3 2 5" xfId="19562"/>
    <cellStyle name="Normal 2 4 2 4 3 3" xfId="6113"/>
    <cellStyle name="Normal 2 4 2 4 3 3 2" xfId="16165"/>
    <cellStyle name="Normal 2 4 2 4 3 3 2 2" xfId="46487"/>
    <cellStyle name="Normal 2 4 2 4 3 3 2 3" xfId="31263"/>
    <cellStyle name="Normal 2 4 2 4 3 3 3" xfId="11145"/>
    <cellStyle name="Normal 2 4 2 4 3 3 3 2" xfId="41470"/>
    <cellStyle name="Normal 2 4 2 4 3 3 3 3" xfId="26246"/>
    <cellStyle name="Normal 2 4 2 4 3 3 4" xfId="36457"/>
    <cellStyle name="Normal 2 4 2 4 3 3 5" xfId="21233"/>
    <cellStyle name="Normal 2 4 2 4 3 4" xfId="12823"/>
    <cellStyle name="Normal 2 4 2 4 3 4 2" xfId="43145"/>
    <cellStyle name="Normal 2 4 2 4 3 4 3" xfId="27921"/>
    <cellStyle name="Normal 2 4 2 4 3 5" xfId="7802"/>
    <cellStyle name="Normal 2 4 2 4 3 5 2" xfId="38128"/>
    <cellStyle name="Normal 2 4 2 4 3 5 3" xfId="22904"/>
    <cellStyle name="Normal 2 4 2 4 3 6" xfId="33116"/>
    <cellStyle name="Normal 2 4 2 4 3 7" xfId="17891"/>
    <cellStyle name="Normal 2 4 2 4 4" xfId="3584"/>
    <cellStyle name="Normal 2 4 2 4 4 2" xfId="13658"/>
    <cellStyle name="Normal 2 4 2 4 4 2 2" xfId="43980"/>
    <cellStyle name="Normal 2 4 2 4 4 2 3" xfId="28756"/>
    <cellStyle name="Normal 2 4 2 4 4 3" xfId="8638"/>
    <cellStyle name="Normal 2 4 2 4 4 3 2" xfId="38963"/>
    <cellStyle name="Normal 2 4 2 4 4 3 3" xfId="23739"/>
    <cellStyle name="Normal 2 4 2 4 4 4" xfId="33950"/>
    <cellStyle name="Normal 2 4 2 4 4 5" xfId="18726"/>
    <cellStyle name="Normal 2 4 2 4 5" xfId="5277"/>
    <cellStyle name="Normal 2 4 2 4 5 2" xfId="15329"/>
    <cellStyle name="Normal 2 4 2 4 5 2 2" xfId="45651"/>
    <cellStyle name="Normal 2 4 2 4 5 2 3" xfId="30427"/>
    <cellStyle name="Normal 2 4 2 4 5 3" xfId="10309"/>
    <cellStyle name="Normal 2 4 2 4 5 3 2" xfId="40634"/>
    <cellStyle name="Normal 2 4 2 4 5 3 3" xfId="25410"/>
    <cellStyle name="Normal 2 4 2 4 5 4" xfId="35621"/>
    <cellStyle name="Normal 2 4 2 4 5 5" xfId="20397"/>
    <cellStyle name="Normal 2 4 2 4 6" xfId="11987"/>
    <cellStyle name="Normal 2 4 2 4 6 2" xfId="42309"/>
    <cellStyle name="Normal 2 4 2 4 6 3" xfId="27085"/>
    <cellStyle name="Normal 2 4 2 4 7" xfId="6966"/>
    <cellStyle name="Normal 2 4 2 4 7 2" xfId="37292"/>
    <cellStyle name="Normal 2 4 2 4 7 3" xfId="22068"/>
    <cellStyle name="Normal 2 4 2 4 8" xfId="32280"/>
    <cellStyle name="Normal 2 4 2 4 9" xfId="17055"/>
    <cellStyle name="Normal 2 4 2 5" xfId="2100"/>
    <cellStyle name="Normal 2 4 2 5 2" xfId="2941"/>
    <cellStyle name="Normal 2 4 2 5 2 2" xfId="4631"/>
    <cellStyle name="Normal 2 4 2 5 2 2 2" xfId="14704"/>
    <cellStyle name="Normal 2 4 2 5 2 2 2 2" xfId="45026"/>
    <cellStyle name="Normal 2 4 2 5 2 2 2 3" xfId="29802"/>
    <cellStyle name="Normal 2 4 2 5 2 2 3" xfId="9684"/>
    <cellStyle name="Normal 2 4 2 5 2 2 3 2" xfId="40009"/>
    <cellStyle name="Normal 2 4 2 5 2 2 3 3" xfId="24785"/>
    <cellStyle name="Normal 2 4 2 5 2 2 4" xfId="34996"/>
    <cellStyle name="Normal 2 4 2 5 2 2 5" xfId="19772"/>
    <cellStyle name="Normal 2 4 2 5 2 3" xfId="6323"/>
    <cellStyle name="Normal 2 4 2 5 2 3 2" xfId="16375"/>
    <cellStyle name="Normal 2 4 2 5 2 3 2 2" xfId="46697"/>
    <cellStyle name="Normal 2 4 2 5 2 3 2 3" xfId="31473"/>
    <cellStyle name="Normal 2 4 2 5 2 3 3" xfId="11355"/>
    <cellStyle name="Normal 2 4 2 5 2 3 3 2" xfId="41680"/>
    <cellStyle name="Normal 2 4 2 5 2 3 3 3" xfId="26456"/>
    <cellStyle name="Normal 2 4 2 5 2 3 4" xfId="36667"/>
    <cellStyle name="Normal 2 4 2 5 2 3 5" xfId="21443"/>
    <cellStyle name="Normal 2 4 2 5 2 4" xfId="13033"/>
    <cellStyle name="Normal 2 4 2 5 2 4 2" xfId="43355"/>
    <cellStyle name="Normal 2 4 2 5 2 4 3" xfId="28131"/>
    <cellStyle name="Normal 2 4 2 5 2 5" xfId="8012"/>
    <cellStyle name="Normal 2 4 2 5 2 5 2" xfId="38338"/>
    <cellStyle name="Normal 2 4 2 5 2 5 3" xfId="23114"/>
    <cellStyle name="Normal 2 4 2 5 2 6" xfId="33326"/>
    <cellStyle name="Normal 2 4 2 5 2 7" xfId="18101"/>
    <cellStyle name="Normal 2 4 2 5 3" xfId="3794"/>
    <cellStyle name="Normal 2 4 2 5 3 2" xfId="13868"/>
    <cellStyle name="Normal 2 4 2 5 3 2 2" xfId="44190"/>
    <cellStyle name="Normal 2 4 2 5 3 2 3" xfId="28966"/>
    <cellStyle name="Normal 2 4 2 5 3 3" xfId="8848"/>
    <cellStyle name="Normal 2 4 2 5 3 3 2" xfId="39173"/>
    <cellStyle name="Normal 2 4 2 5 3 3 3" xfId="23949"/>
    <cellStyle name="Normal 2 4 2 5 3 4" xfId="34160"/>
    <cellStyle name="Normal 2 4 2 5 3 5" xfId="18936"/>
    <cellStyle name="Normal 2 4 2 5 4" xfId="5487"/>
    <cellStyle name="Normal 2 4 2 5 4 2" xfId="15539"/>
    <cellStyle name="Normal 2 4 2 5 4 2 2" xfId="45861"/>
    <cellStyle name="Normal 2 4 2 5 4 2 3" xfId="30637"/>
    <cellStyle name="Normal 2 4 2 5 4 3" xfId="10519"/>
    <cellStyle name="Normal 2 4 2 5 4 3 2" xfId="40844"/>
    <cellStyle name="Normal 2 4 2 5 4 3 3" xfId="25620"/>
    <cellStyle name="Normal 2 4 2 5 4 4" xfId="35831"/>
    <cellStyle name="Normal 2 4 2 5 4 5" xfId="20607"/>
    <cellStyle name="Normal 2 4 2 5 5" xfId="12197"/>
    <cellStyle name="Normal 2 4 2 5 5 2" xfId="42519"/>
    <cellStyle name="Normal 2 4 2 5 5 3" xfId="27295"/>
    <cellStyle name="Normal 2 4 2 5 6" xfId="7176"/>
    <cellStyle name="Normal 2 4 2 5 6 2" xfId="37502"/>
    <cellStyle name="Normal 2 4 2 5 6 3" xfId="22278"/>
    <cellStyle name="Normal 2 4 2 5 7" xfId="32490"/>
    <cellStyle name="Normal 2 4 2 5 8" xfId="17265"/>
    <cellStyle name="Normal 2 4 2 6" xfId="2521"/>
    <cellStyle name="Normal 2 4 2 6 2" xfId="4213"/>
    <cellStyle name="Normal 2 4 2 6 2 2" xfId="14286"/>
    <cellStyle name="Normal 2 4 2 6 2 2 2" xfId="44608"/>
    <cellStyle name="Normal 2 4 2 6 2 2 3" xfId="29384"/>
    <cellStyle name="Normal 2 4 2 6 2 3" xfId="9266"/>
    <cellStyle name="Normal 2 4 2 6 2 3 2" xfId="39591"/>
    <cellStyle name="Normal 2 4 2 6 2 3 3" xfId="24367"/>
    <cellStyle name="Normal 2 4 2 6 2 4" xfId="34578"/>
    <cellStyle name="Normal 2 4 2 6 2 5" xfId="19354"/>
    <cellStyle name="Normal 2 4 2 6 3" xfId="5905"/>
    <cellStyle name="Normal 2 4 2 6 3 2" xfId="15957"/>
    <cellStyle name="Normal 2 4 2 6 3 2 2" xfId="46279"/>
    <cellStyle name="Normal 2 4 2 6 3 2 3" xfId="31055"/>
    <cellStyle name="Normal 2 4 2 6 3 3" xfId="10937"/>
    <cellStyle name="Normal 2 4 2 6 3 3 2" xfId="41262"/>
    <cellStyle name="Normal 2 4 2 6 3 3 3" xfId="26038"/>
    <cellStyle name="Normal 2 4 2 6 3 4" xfId="36249"/>
    <cellStyle name="Normal 2 4 2 6 3 5" xfId="21025"/>
    <cellStyle name="Normal 2 4 2 6 4" xfId="12615"/>
    <cellStyle name="Normal 2 4 2 6 4 2" xfId="42937"/>
    <cellStyle name="Normal 2 4 2 6 4 3" xfId="27713"/>
    <cellStyle name="Normal 2 4 2 6 5" xfId="7594"/>
    <cellStyle name="Normal 2 4 2 6 5 2" xfId="37920"/>
    <cellStyle name="Normal 2 4 2 6 5 3" xfId="22696"/>
    <cellStyle name="Normal 2 4 2 6 6" xfId="32908"/>
    <cellStyle name="Normal 2 4 2 6 7" xfId="17683"/>
    <cellStyle name="Normal 2 4 2 7" xfId="3372"/>
    <cellStyle name="Normal 2 4 2 7 2" xfId="13450"/>
    <cellStyle name="Normal 2 4 2 7 2 2" xfId="43772"/>
    <cellStyle name="Normal 2 4 2 7 2 3" xfId="28548"/>
    <cellStyle name="Normal 2 4 2 7 3" xfId="8430"/>
    <cellStyle name="Normal 2 4 2 7 3 2" xfId="38755"/>
    <cellStyle name="Normal 2 4 2 7 3 3" xfId="23531"/>
    <cellStyle name="Normal 2 4 2 7 4" xfId="33742"/>
    <cellStyle name="Normal 2 4 2 7 5" xfId="18518"/>
    <cellStyle name="Normal 2 4 2 8" xfId="5066"/>
    <cellStyle name="Normal 2 4 2 8 2" xfId="15121"/>
    <cellStyle name="Normal 2 4 2 8 2 2" xfId="45443"/>
    <cellStyle name="Normal 2 4 2 8 2 3" xfId="30219"/>
    <cellStyle name="Normal 2 4 2 8 3" xfId="10101"/>
    <cellStyle name="Normal 2 4 2 8 3 2" xfId="40426"/>
    <cellStyle name="Normal 2 4 2 8 3 3" xfId="25202"/>
    <cellStyle name="Normal 2 4 2 8 4" xfId="35413"/>
    <cellStyle name="Normal 2 4 2 8 5" xfId="20189"/>
    <cellStyle name="Normal 2 4 2 9" xfId="11777"/>
    <cellStyle name="Normal 2 4 2 9 2" xfId="42101"/>
    <cellStyle name="Normal 2 4 2 9 3" xfId="26877"/>
    <cellStyle name="Normal 2 4 3" xfId="936"/>
    <cellStyle name="Normal 2 4 4" xfId="47284"/>
    <cellStyle name="Normal 2 5" xfId="1428"/>
    <cellStyle name="Normal 2 5 10" xfId="6757"/>
    <cellStyle name="Normal 2 5 10 2" xfId="37085"/>
    <cellStyle name="Normal 2 5 10 3" xfId="21861"/>
    <cellStyle name="Normal 2 5 11" xfId="32076"/>
    <cellStyle name="Normal 2 5 12" xfId="16846"/>
    <cellStyle name="Normal 2 5 13" xfId="47172"/>
    <cellStyle name="Normal 2 5 14" xfId="47285"/>
    <cellStyle name="Normal 2 5 2" xfId="1721"/>
    <cellStyle name="Normal 2 5 2 10" xfId="32128"/>
    <cellStyle name="Normal 2 5 2 11" xfId="16900"/>
    <cellStyle name="Normal 2 5 2 2" xfId="1829"/>
    <cellStyle name="Normal 2 5 2 2 10" xfId="17004"/>
    <cellStyle name="Normal 2 5 2 2 2" xfId="2046"/>
    <cellStyle name="Normal 2 5 2 2 2 2" xfId="2467"/>
    <cellStyle name="Normal 2 5 2 2 2 2 2" xfId="3306"/>
    <cellStyle name="Normal 2 5 2 2 2 2 2 2" xfId="4996"/>
    <cellStyle name="Normal 2 5 2 2 2 2 2 2 2" xfId="15069"/>
    <cellStyle name="Normal 2 5 2 2 2 2 2 2 2 2" xfId="45391"/>
    <cellStyle name="Normal 2 5 2 2 2 2 2 2 2 3" xfId="30167"/>
    <cellStyle name="Normal 2 5 2 2 2 2 2 2 3" xfId="10049"/>
    <cellStyle name="Normal 2 5 2 2 2 2 2 2 3 2" xfId="40374"/>
    <cellStyle name="Normal 2 5 2 2 2 2 2 2 3 3" xfId="25150"/>
    <cellStyle name="Normal 2 5 2 2 2 2 2 2 4" xfId="35361"/>
    <cellStyle name="Normal 2 5 2 2 2 2 2 2 5" xfId="20137"/>
    <cellStyle name="Normal 2 5 2 2 2 2 2 3" xfId="6688"/>
    <cellStyle name="Normal 2 5 2 2 2 2 2 3 2" xfId="16740"/>
    <cellStyle name="Normal 2 5 2 2 2 2 2 3 2 2" xfId="47062"/>
    <cellStyle name="Normal 2 5 2 2 2 2 2 3 2 3" xfId="31838"/>
    <cellStyle name="Normal 2 5 2 2 2 2 2 3 3" xfId="11720"/>
    <cellStyle name="Normal 2 5 2 2 2 2 2 3 3 2" xfId="42045"/>
    <cellStyle name="Normal 2 5 2 2 2 2 2 3 3 3" xfId="26821"/>
    <cellStyle name="Normal 2 5 2 2 2 2 2 3 4" xfId="37032"/>
    <cellStyle name="Normal 2 5 2 2 2 2 2 3 5" xfId="21808"/>
    <cellStyle name="Normal 2 5 2 2 2 2 2 4" xfId="13398"/>
    <cellStyle name="Normal 2 5 2 2 2 2 2 4 2" xfId="43720"/>
    <cellStyle name="Normal 2 5 2 2 2 2 2 4 3" xfId="28496"/>
    <cellStyle name="Normal 2 5 2 2 2 2 2 5" xfId="8377"/>
    <cellStyle name="Normal 2 5 2 2 2 2 2 5 2" xfId="38703"/>
    <cellStyle name="Normal 2 5 2 2 2 2 2 5 3" xfId="23479"/>
    <cellStyle name="Normal 2 5 2 2 2 2 2 6" xfId="33691"/>
    <cellStyle name="Normal 2 5 2 2 2 2 2 7" xfId="18466"/>
    <cellStyle name="Normal 2 5 2 2 2 2 3" xfId="4159"/>
    <cellStyle name="Normal 2 5 2 2 2 2 3 2" xfId="14233"/>
    <cellStyle name="Normal 2 5 2 2 2 2 3 2 2" xfId="44555"/>
    <cellStyle name="Normal 2 5 2 2 2 2 3 2 3" xfId="29331"/>
    <cellStyle name="Normal 2 5 2 2 2 2 3 3" xfId="9213"/>
    <cellStyle name="Normal 2 5 2 2 2 2 3 3 2" xfId="39538"/>
    <cellStyle name="Normal 2 5 2 2 2 2 3 3 3" xfId="24314"/>
    <cellStyle name="Normal 2 5 2 2 2 2 3 4" xfId="34525"/>
    <cellStyle name="Normal 2 5 2 2 2 2 3 5" xfId="19301"/>
    <cellStyle name="Normal 2 5 2 2 2 2 4" xfId="5852"/>
    <cellStyle name="Normal 2 5 2 2 2 2 4 2" xfId="15904"/>
    <cellStyle name="Normal 2 5 2 2 2 2 4 2 2" xfId="46226"/>
    <cellStyle name="Normal 2 5 2 2 2 2 4 2 3" xfId="31002"/>
    <cellStyle name="Normal 2 5 2 2 2 2 4 3" xfId="10884"/>
    <cellStyle name="Normal 2 5 2 2 2 2 4 3 2" xfId="41209"/>
    <cellStyle name="Normal 2 5 2 2 2 2 4 3 3" xfId="25985"/>
    <cellStyle name="Normal 2 5 2 2 2 2 4 4" xfId="36196"/>
    <cellStyle name="Normal 2 5 2 2 2 2 4 5" xfId="20972"/>
    <cellStyle name="Normal 2 5 2 2 2 2 5" xfId="12562"/>
    <cellStyle name="Normal 2 5 2 2 2 2 5 2" xfId="42884"/>
    <cellStyle name="Normal 2 5 2 2 2 2 5 3" xfId="27660"/>
    <cellStyle name="Normal 2 5 2 2 2 2 6" xfId="7541"/>
    <cellStyle name="Normal 2 5 2 2 2 2 6 2" xfId="37867"/>
    <cellStyle name="Normal 2 5 2 2 2 2 6 3" xfId="22643"/>
    <cellStyle name="Normal 2 5 2 2 2 2 7" xfId="32855"/>
    <cellStyle name="Normal 2 5 2 2 2 2 8" xfId="17630"/>
    <cellStyle name="Normal 2 5 2 2 2 3" xfId="2888"/>
    <cellStyle name="Normal 2 5 2 2 2 3 2" xfId="4578"/>
    <cellStyle name="Normal 2 5 2 2 2 3 2 2" xfId="14651"/>
    <cellStyle name="Normal 2 5 2 2 2 3 2 2 2" xfId="44973"/>
    <cellStyle name="Normal 2 5 2 2 2 3 2 2 3" xfId="29749"/>
    <cellStyle name="Normal 2 5 2 2 2 3 2 3" xfId="9631"/>
    <cellStyle name="Normal 2 5 2 2 2 3 2 3 2" xfId="39956"/>
    <cellStyle name="Normal 2 5 2 2 2 3 2 3 3" xfId="24732"/>
    <cellStyle name="Normal 2 5 2 2 2 3 2 4" xfId="34943"/>
    <cellStyle name="Normal 2 5 2 2 2 3 2 5" xfId="19719"/>
    <cellStyle name="Normal 2 5 2 2 2 3 3" xfId="6270"/>
    <cellStyle name="Normal 2 5 2 2 2 3 3 2" xfId="16322"/>
    <cellStyle name="Normal 2 5 2 2 2 3 3 2 2" xfId="46644"/>
    <cellStyle name="Normal 2 5 2 2 2 3 3 2 3" xfId="31420"/>
    <cellStyle name="Normal 2 5 2 2 2 3 3 3" xfId="11302"/>
    <cellStyle name="Normal 2 5 2 2 2 3 3 3 2" xfId="41627"/>
    <cellStyle name="Normal 2 5 2 2 2 3 3 3 3" xfId="26403"/>
    <cellStyle name="Normal 2 5 2 2 2 3 3 4" xfId="36614"/>
    <cellStyle name="Normal 2 5 2 2 2 3 3 5" xfId="21390"/>
    <cellStyle name="Normal 2 5 2 2 2 3 4" xfId="12980"/>
    <cellStyle name="Normal 2 5 2 2 2 3 4 2" xfId="43302"/>
    <cellStyle name="Normal 2 5 2 2 2 3 4 3" xfId="28078"/>
    <cellStyle name="Normal 2 5 2 2 2 3 5" xfId="7959"/>
    <cellStyle name="Normal 2 5 2 2 2 3 5 2" xfId="38285"/>
    <cellStyle name="Normal 2 5 2 2 2 3 5 3" xfId="23061"/>
    <cellStyle name="Normal 2 5 2 2 2 3 6" xfId="33273"/>
    <cellStyle name="Normal 2 5 2 2 2 3 7" xfId="18048"/>
    <cellStyle name="Normal 2 5 2 2 2 4" xfId="3741"/>
    <cellStyle name="Normal 2 5 2 2 2 4 2" xfId="13815"/>
    <cellStyle name="Normal 2 5 2 2 2 4 2 2" xfId="44137"/>
    <cellStyle name="Normal 2 5 2 2 2 4 2 3" xfId="28913"/>
    <cellStyle name="Normal 2 5 2 2 2 4 3" xfId="8795"/>
    <cellStyle name="Normal 2 5 2 2 2 4 3 2" xfId="39120"/>
    <cellStyle name="Normal 2 5 2 2 2 4 3 3" xfId="23896"/>
    <cellStyle name="Normal 2 5 2 2 2 4 4" xfId="34107"/>
    <cellStyle name="Normal 2 5 2 2 2 4 5" xfId="18883"/>
    <cellStyle name="Normal 2 5 2 2 2 5" xfId="5434"/>
    <cellStyle name="Normal 2 5 2 2 2 5 2" xfId="15486"/>
    <cellStyle name="Normal 2 5 2 2 2 5 2 2" xfId="45808"/>
    <cellStyle name="Normal 2 5 2 2 2 5 2 3" xfId="30584"/>
    <cellStyle name="Normal 2 5 2 2 2 5 3" xfId="10466"/>
    <cellStyle name="Normal 2 5 2 2 2 5 3 2" xfId="40791"/>
    <cellStyle name="Normal 2 5 2 2 2 5 3 3" xfId="25567"/>
    <cellStyle name="Normal 2 5 2 2 2 5 4" xfId="35778"/>
    <cellStyle name="Normal 2 5 2 2 2 5 5" xfId="20554"/>
    <cellStyle name="Normal 2 5 2 2 2 6" xfId="12144"/>
    <cellStyle name="Normal 2 5 2 2 2 6 2" xfId="42466"/>
    <cellStyle name="Normal 2 5 2 2 2 6 3" xfId="27242"/>
    <cellStyle name="Normal 2 5 2 2 2 7" xfId="7123"/>
    <cellStyle name="Normal 2 5 2 2 2 7 2" xfId="37449"/>
    <cellStyle name="Normal 2 5 2 2 2 7 3" xfId="22225"/>
    <cellStyle name="Normal 2 5 2 2 2 8" xfId="32437"/>
    <cellStyle name="Normal 2 5 2 2 2 9" xfId="17212"/>
    <cellStyle name="Normal 2 5 2 2 3" xfId="2259"/>
    <cellStyle name="Normal 2 5 2 2 3 2" xfId="3098"/>
    <cellStyle name="Normal 2 5 2 2 3 2 2" xfId="4788"/>
    <cellStyle name="Normal 2 5 2 2 3 2 2 2" xfId="14861"/>
    <cellStyle name="Normal 2 5 2 2 3 2 2 2 2" xfId="45183"/>
    <cellStyle name="Normal 2 5 2 2 3 2 2 2 3" xfId="29959"/>
    <cellStyle name="Normal 2 5 2 2 3 2 2 3" xfId="9841"/>
    <cellStyle name="Normal 2 5 2 2 3 2 2 3 2" xfId="40166"/>
    <cellStyle name="Normal 2 5 2 2 3 2 2 3 3" xfId="24942"/>
    <cellStyle name="Normal 2 5 2 2 3 2 2 4" xfId="35153"/>
    <cellStyle name="Normal 2 5 2 2 3 2 2 5" xfId="19929"/>
    <cellStyle name="Normal 2 5 2 2 3 2 3" xfId="6480"/>
    <cellStyle name="Normal 2 5 2 2 3 2 3 2" xfId="16532"/>
    <cellStyle name="Normal 2 5 2 2 3 2 3 2 2" xfId="46854"/>
    <cellStyle name="Normal 2 5 2 2 3 2 3 2 3" xfId="31630"/>
    <cellStyle name="Normal 2 5 2 2 3 2 3 3" xfId="11512"/>
    <cellStyle name="Normal 2 5 2 2 3 2 3 3 2" xfId="41837"/>
    <cellStyle name="Normal 2 5 2 2 3 2 3 3 3" xfId="26613"/>
    <cellStyle name="Normal 2 5 2 2 3 2 3 4" xfId="36824"/>
    <cellStyle name="Normal 2 5 2 2 3 2 3 5" xfId="21600"/>
    <cellStyle name="Normal 2 5 2 2 3 2 4" xfId="13190"/>
    <cellStyle name="Normal 2 5 2 2 3 2 4 2" xfId="43512"/>
    <cellStyle name="Normal 2 5 2 2 3 2 4 3" xfId="28288"/>
    <cellStyle name="Normal 2 5 2 2 3 2 5" xfId="8169"/>
    <cellStyle name="Normal 2 5 2 2 3 2 5 2" xfId="38495"/>
    <cellStyle name="Normal 2 5 2 2 3 2 5 3" xfId="23271"/>
    <cellStyle name="Normal 2 5 2 2 3 2 6" xfId="33483"/>
    <cellStyle name="Normal 2 5 2 2 3 2 7" xfId="18258"/>
    <cellStyle name="Normal 2 5 2 2 3 3" xfId="3951"/>
    <cellStyle name="Normal 2 5 2 2 3 3 2" xfId="14025"/>
    <cellStyle name="Normal 2 5 2 2 3 3 2 2" xfId="44347"/>
    <cellStyle name="Normal 2 5 2 2 3 3 2 3" xfId="29123"/>
    <cellStyle name="Normal 2 5 2 2 3 3 3" xfId="9005"/>
    <cellStyle name="Normal 2 5 2 2 3 3 3 2" xfId="39330"/>
    <cellStyle name="Normal 2 5 2 2 3 3 3 3" xfId="24106"/>
    <cellStyle name="Normal 2 5 2 2 3 3 4" xfId="34317"/>
    <cellStyle name="Normal 2 5 2 2 3 3 5" xfId="19093"/>
    <cellStyle name="Normal 2 5 2 2 3 4" xfId="5644"/>
    <cellStyle name="Normal 2 5 2 2 3 4 2" xfId="15696"/>
    <cellStyle name="Normal 2 5 2 2 3 4 2 2" xfId="46018"/>
    <cellStyle name="Normal 2 5 2 2 3 4 2 3" xfId="30794"/>
    <cellStyle name="Normal 2 5 2 2 3 4 3" xfId="10676"/>
    <cellStyle name="Normal 2 5 2 2 3 4 3 2" xfId="41001"/>
    <cellStyle name="Normal 2 5 2 2 3 4 3 3" xfId="25777"/>
    <cellStyle name="Normal 2 5 2 2 3 4 4" xfId="35988"/>
    <cellStyle name="Normal 2 5 2 2 3 4 5" xfId="20764"/>
    <cellStyle name="Normal 2 5 2 2 3 5" xfId="12354"/>
    <cellStyle name="Normal 2 5 2 2 3 5 2" xfId="42676"/>
    <cellStyle name="Normal 2 5 2 2 3 5 3" xfId="27452"/>
    <cellStyle name="Normal 2 5 2 2 3 6" xfId="7333"/>
    <cellStyle name="Normal 2 5 2 2 3 6 2" xfId="37659"/>
    <cellStyle name="Normal 2 5 2 2 3 6 3" xfId="22435"/>
    <cellStyle name="Normal 2 5 2 2 3 7" xfId="32647"/>
    <cellStyle name="Normal 2 5 2 2 3 8" xfId="17422"/>
    <cellStyle name="Normal 2 5 2 2 4" xfId="2680"/>
    <cellStyle name="Normal 2 5 2 2 4 2" xfId="4370"/>
    <cellStyle name="Normal 2 5 2 2 4 2 2" xfId="14443"/>
    <cellStyle name="Normal 2 5 2 2 4 2 2 2" xfId="44765"/>
    <cellStyle name="Normal 2 5 2 2 4 2 2 3" xfId="29541"/>
    <cellStyle name="Normal 2 5 2 2 4 2 3" xfId="9423"/>
    <cellStyle name="Normal 2 5 2 2 4 2 3 2" xfId="39748"/>
    <cellStyle name="Normal 2 5 2 2 4 2 3 3" xfId="24524"/>
    <cellStyle name="Normal 2 5 2 2 4 2 4" xfId="34735"/>
    <cellStyle name="Normal 2 5 2 2 4 2 5" xfId="19511"/>
    <cellStyle name="Normal 2 5 2 2 4 3" xfId="6062"/>
    <cellStyle name="Normal 2 5 2 2 4 3 2" xfId="16114"/>
    <cellStyle name="Normal 2 5 2 2 4 3 2 2" xfId="46436"/>
    <cellStyle name="Normal 2 5 2 2 4 3 2 3" xfId="31212"/>
    <cellStyle name="Normal 2 5 2 2 4 3 3" xfId="11094"/>
    <cellStyle name="Normal 2 5 2 2 4 3 3 2" xfId="41419"/>
    <cellStyle name="Normal 2 5 2 2 4 3 3 3" xfId="26195"/>
    <cellStyle name="Normal 2 5 2 2 4 3 4" xfId="36406"/>
    <cellStyle name="Normal 2 5 2 2 4 3 5" xfId="21182"/>
    <cellStyle name="Normal 2 5 2 2 4 4" xfId="12772"/>
    <cellStyle name="Normal 2 5 2 2 4 4 2" xfId="43094"/>
    <cellStyle name="Normal 2 5 2 2 4 4 3" xfId="27870"/>
    <cellStyle name="Normal 2 5 2 2 4 5" xfId="7751"/>
    <cellStyle name="Normal 2 5 2 2 4 5 2" xfId="38077"/>
    <cellStyle name="Normal 2 5 2 2 4 5 3" xfId="22853"/>
    <cellStyle name="Normal 2 5 2 2 4 6" xfId="33065"/>
    <cellStyle name="Normal 2 5 2 2 4 7" xfId="17840"/>
    <cellStyle name="Normal 2 5 2 2 5" xfId="3533"/>
    <cellStyle name="Normal 2 5 2 2 5 2" xfId="13607"/>
    <cellStyle name="Normal 2 5 2 2 5 2 2" xfId="43929"/>
    <cellStyle name="Normal 2 5 2 2 5 2 3" xfId="28705"/>
    <cellStyle name="Normal 2 5 2 2 5 3" xfId="8587"/>
    <cellStyle name="Normal 2 5 2 2 5 3 2" xfId="38912"/>
    <cellStyle name="Normal 2 5 2 2 5 3 3" xfId="23688"/>
    <cellStyle name="Normal 2 5 2 2 5 4" xfId="33899"/>
    <cellStyle name="Normal 2 5 2 2 5 5" xfId="18675"/>
    <cellStyle name="Normal 2 5 2 2 6" xfId="5226"/>
    <cellStyle name="Normal 2 5 2 2 6 2" xfId="15278"/>
    <cellStyle name="Normal 2 5 2 2 6 2 2" xfId="45600"/>
    <cellStyle name="Normal 2 5 2 2 6 2 3" xfId="30376"/>
    <cellStyle name="Normal 2 5 2 2 6 3" xfId="10258"/>
    <cellStyle name="Normal 2 5 2 2 6 3 2" xfId="40583"/>
    <cellStyle name="Normal 2 5 2 2 6 3 3" xfId="25359"/>
    <cellStyle name="Normal 2 5 2 2 6 4" xfId="35570"/>
    <cellStyle name="Normal 2 5 2 2 6 5" xfId="20346"/>
    <cellStyle name="Normal 2 5 2 2 7" xfId="11936"/>
    <cellStyle name="Normal 2 5 2 2 7 2" xfId="42258"/>
    <cellStyle name="Normal 2 5 2 2 7 3" xfId="27034"/>
    <cellStyle name="Normal 2 5 2 2 8" xfId="6915"/>
    <cellStyle name="Normal 2 5 2 2 8 2" xfId="37241"/>
    <cellStyle name="Normal 2 5 2 2 8 3" xfId="22017"/>
    <cellStyle name="Normal 2 5 2 2 9" xfId="32229"/>
    <cellStyle name="Normal 2 5 2 3" xfId="1942"/>
    <cellStyle name="Normal 2 5 2 3 2" xfId="2363"/>
    <cellStyle name="Normal 2 5 2 3 2 2" xfId="3202"/>
    <cellStyle name="Normal 2 5 2 3 2 2 2" xfId="4892"/>
    <cellStyle name="Normal 2 5 2 3 2 2 2 2" xfId="14965"/>
    <cellStyle name="Normal 2 5 2 3 2 2 2 2 2" xfId="45287"/>
    <cellStyle name="Normal 2 5 2 3 2 2 2 2 3" xfId="30063"/>
    <cellStyle name="Normal 2 5 2 3 2 2 2 3" xfId="9945"/>
    <cellStyle name="Normal 2 5 2 3 2 2 2 3 2" xfId="40270"/>
    <cellStyle name="Normal 2 5 2 3 2 2 2 3 3" xfId="25046"/>
    <cellStyle name="Normal 2 5 2 3 2 2 2 4" xfId="35257"/>
    <cellStyle name="Normal 2 5 2 3 2 2 2 5" xfId="20033"/>
    <cellStyle name="Normal 2 5 2 3 2 2 3" xfId="6584"/>
    <cellStyle name="Normal 2 5 2 3 2 2 3 2" xfId="16636"/>
    <cellStyle name="Normal 2 5 2 3 2 2 3 2 2" xfId="46958"/>
    <cellStyle name="Normal 2 5 2 3 2 2 3 2 3" xfId="31734"/>
    <cellStyle name="Normal 2 5 2 3 2 2 3 3" xfId="11616"/>
    <cellStyle name="Normal 2 5 2 3 2 2 3 3 2" xfId="41941"/>
    <cellStyle name="Normal 2 5 2 3 2 2 3 3 3" xfId="26717"/>
    <cellStyle name="Normal 2 5 2 3 2 2 3 4" xfId="36928"/>
    <cellStyle name="Normal 2 5 2 3 2 2 3 5" xfId="21704"/>
    <cellStyle name="Normal 2 5 2 3 2 2 4" xfId="13294"/>
    <cellStyle name="Normal 2 5 2 3 2 2 4 2" xfId="43616"/>
    <cellStyle name="Normal 2 5 2 3 2 2 4 3" xfId="28392"/>
    <cellStyle name="Normal 2 5 2 3 2 2 5" xfId="8273"/>
    <cellStyle name="Normal 2 5 2 3 2 2 5 2" xfId="38599"/>
    <cellStyle name="Normal 2 5 2 3 2 2 5 3" xfId="23375"/>
    <cellStyle name="Normal 2 5 2 3 2 2 6" xfId="33587"/>
    <cellStyle name="Normal 2 5 2 3 2 2 7" xfId="18362"/>
    <cellStyle name="Normal 2 5 2 3 2 3" xfId="4055"/>
    <cellStyle name="Normal 2 5 2 3 2 3 2" xfId="14129"/>
    <cellStyle name="Normal 2 5 2 3 2 3 2 2" xfId="44451"/>
    <cellStyle name="Normal 2 5 2 3 2 3 2 3" xfId="29227"/>
    <cellStyle name="Normal 2 5 2 3 2 3 3" xfId="9109"/>
    <cellStyle name="Normal 2 5 2 3 2 3 3 2" xfId="39434"/>
    <cellStyle name="Normal 2 5 2 3 2 3 3 3" xfId="24210"/>
    <cellStyle name="Normal 2 5 2 3 2 3 4" xfId="34421"/>
    <cellStyle name="Normal 2 5 2 3 2 3 5" xfId="19197"/>
    <cellStyle name="Normal 2 5 2 3 2 4" xfId="5748"/>
    <cellStyle name="Normal 2 5 2 3 2 4 2" xfId="15800"/>
    <cellStyle name="Normal 2 5 2 3 2 4 2 2" xfId="46122"/>
    <cellStyle name="Normal 2 5 2 3 2 4 2 3" xfId="30898"/>
    <cellStyle name="Normal 2 5 2 3 2 4 3" xfId="10780"/>
    <cellStyle name="Normal 2 5 2 3 2 4 3 2" xfId="41105"/>
    <cellStyle name="Normal 2 5 2 3 2 4 3 3" xfId="25881"/>
    <cellStyle name="Normal 2 5 2 3 2 4 4" xfId="36092"/>
    <cellStyle name="Normal 2 5 2 3 2 4 5" xfId="20868"/>
    <cellStyle name="Normal 2 5 2 3 2 5" xfId="12458"/>
    <cellStyle name="Normal 2 5 2 3 2 5 2" xfId="42780"/>
    <cellStyle name="Normal 2 5 2 3 2 5 3" xfId="27556"/>
    <cellStyle name="Normal 2 5 2 3 2 6" xfId="7437"/>
    <cellStyle name="Normal 2 5 2 3 2 6 2" xfId="37763"/>
    <cellStyle name="Normal 2 5 2 3 2 6 3" xfId="22539"/>
    <cellStyle name="Normal 2 5 2 3 2 7" xfId="32751"/>
    <cellStyle name="Normal 2 5 2 3 2 8" xfId="17526"/>
    <cellStyle name="Normal 2 5 2 3 3" xfId="2784"/>
    <cellStyle name="Normal 2 5 2 3 3 2" xfId="4474"/>
    <cellStyle name="Normal 2 5 2 3 3 2 2" xfId="14547"/>
    <cellStyle name="Normal 2 5 2 3 3 2 2 2" xfId="44869"/>
    <cellStyle name="Normal 2 5 2 3 3 2 2 3" xfId="29645"/>
    <cellStyle name="Normal 2 5 2 3 3 2 3" xfId="9527"/>
    <cellStyle name="Normal 2 5 2 3 3 2 3 2" xfId="39852"/>
    <cellStyle name="Normal 2 5 2 3 3 2 3 3" xfId="24628"/>
    <cellStyle name="Normal 2 5 2 3 3 2 4" xfId="34839"/>
    <cellStyle name="Normal 2 5 2 3 3 2 5" xfId="19615"/>
    <cellStyle name="Normal 2 5 2 3 3 3" xfId="6166"/>
    <cellStyle name="Normal 2 5 2 3 3 3 2" xfId="16218"/>
    <cellStyle name="Normal 2 5 2 3 3 3 2 2" xfId="46540"/>
    <cellStyle name="Normal 2 5 2 3 3 3 2 3" xfId="31316"/>
    <cellStyle name="Normal 2 5 2 3 3 3 3" xfId="11198"/>
    <cellStyle name="Normal 2 5 2 3 3 3 3 2" xfId="41523"/>
    <cellStyle name="Normal 2 5 2 3 3 3 3 3" xfId="26299"/>
    <cellStyle name="Normal 2 5 2 3 3 3 4" xfId="36510"/>
    <cellStyle name="Normal 2 5 2 3 3 3 5" xfId="21286"/>
    <cellStyle name="Normal 2 5 2 3 3 4" xfId="12876"/>
    <cellStyle name="Normal 2 5 2 3 3 4 2" xfId="43198"/>
    <cellStyle name="Normal 2 5 2 3 3 4 3" xfId="27974"/>
    <cellStyle name="Normal 2 5 2 3 3 5" xfId="7855"/>
    <cellStyle name="Normal 2 5 2 3 3 5 2" xfId="38181"/>
    <cellStyle name="Normal 2 5 2 3 3 5 3" xfId="22957"/>
    <cellStyle name="Normal 2 5 2 3 3 6" xfId="33169"/>
    <cellStyle name="Normal 2 5 2 3 3 7" xfId="17944"/>
    <cellStyle name="Normal 2 5 2 3 4" xfId="3637"/>
    <cellStyle name="Normal 2 5 2 3 4 2" xfId="13711"/>
    <cellStyle name="Normal 2 5 2 3 4 2 2" xfId="44033"/>
    <cellStyle name="Normal 2 5 2 3 4 2 3" xfId="28809"/>
    <cellStyle name="Normal 2 5 2 3 4 3" xfId="8691"/>
    <cellStyle name="Normal 2 5 2 3 4 3 2" xfId="39016"/>
    <cellStyle name="Normal 2 5 2 3 4 3 3" xfId="23792"/>
    <cellStyle name="Normal 2 5 2 3 4 4" xfId="34003"/>
    <cellStyle name="Normal 2 5 2 3 4 5" xfId="18779"/>
    <cellStyle name="Normal 2 5 2 3 5" xfId="5330"/>
    <cellStyle name="Normal 2 5 2 3 5 2" xfId="15382"/>
    <cellStyle name="Normal 2 5 2 3 5 2 2" xfId="45704"/>
    <cellStyle name="Normal 2 5 2 3 5 2 3" xfId="30480"/>
    <cellStyle name="Normal 2 5 2 3 5 3" xfId="10362"/>
    <cellStyle name="Normal 2 5 2 3 5 3 2" xfId="40687"/>
    <cellStyle name="Normal 2 5 2 3 5 3 3" xfId="25463"/>
    <cellStyle name="Normal 2 5 2 3 5 4" xfId="35674"/>
    <cellStyle name="Normal 2 5 2 3 5 5" xfId="20450"/>
    <cellStyle name="Normal 2 5 2 3 6" xfId="12040"/>
    <cellStyle name="Normal 2 5 2 3 6 2" xfId="42362"/>
    <cellStyle name="Normal 2 5 2 3 6 3" xfId="27138"/>
    <cellStyle name="Normal 2 5 2 3 7" xfId="7019"/>
    <cellStyle name="Normal 2 5 2 3 7 2" xfId="37345"/>
    <cellStyle name="Normal 2 5 2 3 7 3" xfId="22121"/>
    <cellStyle name="Normal 2 5 2 3 8" xfId="32333"/>
    <cellStyle name="Normal 2 5 2 3 9" xfId="17108"/>
    <cellStyle name="Normal 2 5 2 4" xfId="2155"/>
    <cellStyle name="Normal 2 5 2 4 2" xfId="2994"/>
    <cellStyle name="Normal 2 5 2 4 2 2" xfId="4684"/>
    <cellStyle name="Normal 2 5 2 4 2 2 2" xfId="14757"/>
    <cellStyle name="Normal 2 5 2 4 2 2 2 2" xfId="45079"/>
    <cellStyle name="Normal 2 5 2 4 2 2 2 3" xfId="29855"/>
    <cellStyle name="Normal 2 5 2 4 2 2 3" xfId="9737"/>
    <cellStyle name="Normal 2 5 2 4 2 2 3 2" xfId="40062"/>
    <cellStyle name="Normal 2 5 2 4 2 2 3 3" xfId="24838"/>
    <cellStyle name="Normal 2 5 2 4 2 2 4" xfId="35049"/>
    <cellStyle name="Normal 2 5 2 4 2 2 5" xfId="19825"/>
    <cellStyle name="Normal 2 5 2 4 2 3" xfId="6376"/>
    <cellStyle name="Normal 2 5 2 4 2 3 2" xfId="16428"/>
    <cellStyle name="Normal 2 5 2 4 2 3 2 2" xfId="46750"/>
    <cellStyle name="Normal 2 5 2 4 2 3 2 3" xfId="31526"/>
    <cellStyle name="Normal 2 5 2 4 2 3 3" xfId="11408"/>
    <cellStyle name="Normal 2 5 2 4 2 3 3 2" xfId="41733"/>
    <cellStyle name="Normal 2 5 2 4 2 3 3 3" xfId="26509"/>
    <cellStyle name="Normal 2 5 2 4 2 3 4" xfId="36720"/>
    <cellStyle name="Normal 2 5 2 4 2 3 5" xfId="21496"/>
    <cellStyle name="Normal 2 5 2 4 2 4" xfId="13086"/>
    <cellStyle name="Normal 2 5 2 4 2 4 2" xfId="43408"/>
    <cellStyle name="Normal 2 5 2 4 2 4 3" xfId="28184"/>
    <cellStyle name="Normal 2 5 2 4 2 5" xfId="8065"/>
    <cellStyle name="Normal 2 5 2 4 2 5 2" xfId="38391"/>
    <cellStyle name="Normal 2 5 2 4 2 5 3" xfId="23167"/>
    <cellStyle name="Normal 2 5 2 4 2 6" xfId="33379"/>
    <cellStyle name="Normal 2 5 2 4 2 7" xfId="18154"/>
    <cellStyle name="Normal 2 5 2 4 3" xfId="3847"/>
    <cellStyle name="Normal 2 5 2 4 3 2" xfId="13921"/>
    <cellStyle name="Normal 2 5 2 4 3 2 2" xfId="44243"/>
    <cellStyle name="Normal 2 5 2 4 3 2 3" xfId="29019"/>
    <cellStyle name="Normal 2 5 2 4 3 3" xfId="8901"/>
    <cellStyle name="Normal 2 5 2 4 3 3 2" xfId="39226"/>
    <cellStyle name="Normal 2 5 2 4 3 3 3" xfId="24002"/>
    <cellStyle name="Normal 2 5 2 4 3 4" xfId="34213"/>
    <cellStyle name="Normal 2 5 2 4 3 5" xfId="18989"/>
    <cellStyle name="Normal 2 5 2 4 4" xfId="5540"/>
    <cellStyle name="Normal 2 5 2 4 4 2" xfId="15592"/>
    <cellStyle name="Normal 2 5 2 4 4 2 2" xfId="45914"/>
    <cellStyle name="Normal 2 5 2 4 4 2 3" xfId="30690"/>
    <cellStyle name="Normal 2 5 2 4 4 3" xfId="10572"/>
    <cellStyle name="Normal 2 5 2 4 4 3 2" xfId="40897"/>
    <cellStyle name="Normal 2 5 2 4 4 3 3" xfId="25673"/>
    <cellStyle name="Normal 2 5 2 4 4 4" xfId="35884"/>
    <cellStyle name="Normal 2 5 2 4 4 5" xfId="20660"/>
    <cellStyle name="Normal 2 5 2 4 5" xfId="12250"/>
    <cellStyle name="Normal 2 5 2 4 5 2" xfId="42572"/>
    <cellStyle name="Normal 2 5 2 4 5 3" xfId="27348"/>
    <cellStyle name="Normal 2 5 2 4 6" xfId="7229"/>
    <cellStyle name="Normal 2 5 2 4 6 2" xfId="37555"/>
    <cellStyle name="Normal 2 5 2 4 6 3" xfId="22331"/>
    <cellStyle name="Normal 2 5 2 4 7" xfId="32543"/>
    <cellStyle name="Normal 2 5 2 4 8" xfId="17318"/>
    <cellStyle name="Normal 2 5 2 5" xfId="2576"/>
    <cellStyle name="Normal 2 5 2 5 2" xfId="4266"/>
    <cellStyle name="Normal 2 5 2 5 2 2" xfId="14339"/>
    <cellStyle name="Normal 2 5 2 5 2 2 2" xfId="44661"/>
    <cellStyle name="Normal 2 5 2 5 2 2 3" xfId="29437"/>
    <cellStyle name="Normal 2 5 2 5 2 3" xfId="9319"/>
    <cellStyle name="Normal 2 5 2 5 2 3 2" xfId="39644"/>
    <cellStyle name="Normal 2 5 2 5 2 3 3" xfId="24420"/>
    <cellStyle name="Normal 2 5 2 5 2 4" xfId="34631"/>
    <cellStyle name="Normal 2 5 2 5 2 5" xfId="19407"/>
    <cellStyle name="Normal 2 5 2 5 3" xfId="5958"/>
    <cellStyle name="Normal 2 5 2 5 3 2" xfId="16010"/>
    <cellStyle name="Normal 2 5 2 5 3 2 2" xfId="46332"/>
    <cellStyle name="Normal 2 5 2 5 3 2 3" xfId="31108"/>
    <cellStyle name="Normal 2 5 2 5 3 3" xfId="10990"/>
    <cellStyle name="Normal 2 5 2 5 3 3 2" xfId="41315"/>
    <cellStyle name="Normal 2 5 2 5 3 3 3" xfId="26091"/>
    <cellStyle name="Normal 2 5 2 5 3 4" xfId="36302"/>
    <cellStyle name="Normal 2 5 2 5 3 5" xfId="21078"/>
    <cellStyle name="Normal 2 5 2 5 4" xfId="12668"/>
    <cellStyle name="Normal 2 5 2 5 4 2" xfId="42990"/>
    <cellStyle name="Normal 2 5 2 5 4 3" xfId="27766"/>
    <cellStyle name="Normal 2 5 2 5 5" xfId="7647"/>
    <cellStyle name="Normal 2 5 2 5 5 2" xfId="37973"/>
    <cellStyle name="Normal 2 5 2 5 5 3" xfId="22749"/>
    <cellStyle name="Normal 2 5 2 5 6" xfId="32961"/>
    <cellStyle name="Normal 2 5 2 5 7" xfId="17736"/>
    <cellStyle name="Normal 2 5 2 6" xfId="3429"/>
    <cellStyle name="Normal 2 5 2 6 2" xfId="13503"/>
    <cellStyle name="Normal 2 5 2 6 2 2" xfId="43825"/>
    <cellStyle name="Normal 2 5 2 6 2 3" xfId="28601"/>
    <cellStyle name="Normal 2 5 2 6 3" xfId="8483"/>
    <cellStyle name="Normal 2 5 2 6 3 2" xfId="38808"/>
    <cellStyle name="Normal 2 5 2 6 3 3" xfId="23584"/>
    <cellStyle name="Normal 2 5 2 6 4" xfId="33795"/>
    <cellStyle name="Normal 2 5 2 6 5" xfId="18571"/>
    <cellStyle name="Normal 2 5 2 7" xfId="5122"/>
    <cellStyle name="Normal 2 5 2 7 2" xfId="15174"/>
    <cellStyle name="Normal 2 5 2 7 2 2" xfId="45496"/>
    <cellStyle name="Normal 2 5 2 7 2 3" xfId="30272"/>
    <cellStyle name="Normal 2 5 2 7 3" xfId="10154"/>
    <cellStyle name="Normal 2 5 2 7 3 2" xfId="40479"/>
    <cellStyle name="Normal 2 5 2 7 3 3" xfId="25255"/>
    <cellStyle name="Normal 2 5 2 7 4" xfId="35466"/>
    <cellStyle name="Normal 2 5 2 7 5" xfId="20242"/>
    <cellStyle name="Normal 2 5 2 8" xfId="11832"/>
    <cellStyle name="Normal 2 5 2 8 2" xfId="42154"/>
    <cellStyle name="Normal 2 5 2 8 3" xfId="26930"/>
    <cellStyle name="Normal 2 5 2 9" xfId="6811"/>
    <cellStyle name="Normal 2 5 2 9 2" xfId="37137"/>
    <cellStyle name="Normal 2 5 2 9 3" xfId="21913"/>
    <cellStyle name="Normal 2 5 3" xfId="1775"/>
    <cellStyle name="Normal 2 5 3 10" xfId="16952"/>
    <cellStyle name="Normal 2 5 3 2" xfId="1994"/>
    <cellStyle name="Normal 2 5 3 2 2" xfId="2415"/>
    <cellStyle name="Normal 2 5 3 2 2 2" xfId="3254"/>
    <cellStyle name="Normal 2 5 3 2 2 2 2" xfId="4944"/>
    <cellStyle name="Normal 2 5 3 2 2 2 2 2" xfId="15017"/>
    <cellStyle name="Normal 2 5 3 2 2 2 2 2 2" xfId="45339"/>
    <cellStyle name="Normal 2 5 3 2 2 2 2 2 3" xfId="30115"/>
    <cellStyle name="Normal 2 5 3 2 2 2 2 3" xfId="9997"/>
    <cellStyle name="Normal 2 5 3 2 2 2 2 3 2" xfId="40322"/>
    <cellStyle name="Normal 2 5 3 2 2 2 2 3 3" xfId="25098"/>
    <cellStyle name="Normal 2 5 3 2 2 2 2 4" xfId="35309"/>
    <cellStyle name="Normal 2 5 3 2 2 2 2 5" xfId="20085"/>
    <cellStyle name="Normal 2 5 3 2 2 2 3" xfId="6636"/>
    <cellStyle name="Normal 2 5 3 2 2 2 3 2" xfId="16688"/>
    <cellStyle name="Normal 2 5 3 2 2 2 3 2 2" xfId="47010"/>
    <cellStyle name="Normal 2 5 3 2 2 2 3 2 3" xfId="31786"/>
    <cellStyle name="Normal 2 5 3 2 2 2 3 3" xfId="11668"/>
    <cellStyle name="Normal 2 5 3 2 2 2 3 3 2" xfId="41993"/>
    <cellStyle name="Normal 2 5 3 2 2 2 3 3 3" xfId="26769"/>
    <cellStyle name="Normal 2 5 3 2 2 2 3 4" xfId="36980"/>
    <cellStyle name="Normal 2 5 3 2 2 2 3 5" xfId="21756"/>
    <cellStyle name="Normal 2 5 3 2 2 2 4" xfId="13346"/>
    <cellStyle name="Normal 2 5 3 2 2 2 4 2" xfId="43668"/>
    <cellStyle name="Normal 2 5 3 2 2 2 4 3" xfId="28444"/>
    <cellStyle name="Normal 2 5 3 2 2 2 5" xfId="8325"/>
    <cellStyle name="Normal 2 5 3 2 2 2 5 2" xfId="38651"/>
    <cellStyle name="Normal 2 5 3 2 2 2 5 3" xfId="23427"/>
    <cellStyle name="Normal 2 5 3 2 2 2 6" xfId="33639"/>
    <cellStyle name="Normal 2 5 3 2 2 2 7" xfId="18414"/>
    <cellStyle name="Normal 2 5 3 2 2 3" xfId="4107"/>
    <cellStyle name="Normal 2 5 3 2 2 3 2" xfId="14181"/>
    <cellStyle name="Normal 2 5 3 2 2 3 2 2" xfId="44503"/>
    <cellStyle name="Normal 2 5 3 2 2 3 2 3" xfId="29279"/>
    <cellStyle name="Normal 2 5 3 2 2 3 3" xfId="9161"/>
    <cellStyle name="Normal 2 5 3 2 2 3 3 2" xfId="39486"/>
    <cellStyle name="Normal 2 5 3 2 2 3 3 3" xfId="24262"/>
    <cellStyle name="Normal 2 5 3 2 2 3 4" xfId="34473"/>
    <cellStyle name="Normal 2 5 3 2 2 3 5" xfId="19249"/>
    <cellStyle name="Normal 2 5 3 2 2 4" xfId="5800"/>
    <cellStyle name="Normal 2 5 3 2 2 4 2" xfId="15852"/>
    <cellStyle name="Normal 2 5 3 2 2 4 2 2" xfId="46174"/>
    <cellStyle name="Normal 2 5 3 2 2 4 2 3" xfId="30950"/>
    <cellStyle name="Normal 2 5 3 2 2 4 3" xfId="10832"/>
    <cellStyle name="Normal 2 5 3 2 2 4 3 2" xfId="41157"/>
    <cellStyle name="Normal 2 5 3 2 2 4 3 3" xfId="25933"/>
    <cellStyle name="Normal 2 5 3 2 2 4 4" xfId="36144"/>
    <cellStyle name="Normal 2 5 3 2 2 4 5" xfId="20920"/>
    <cellStyle name="Normal 2 5 3 2 2 5" xfId="12510"/>
    <cellStyle name="Normal 2 5 3 2 2 5 2" xfId="42832"/>
    <cellStyle name="Normal 2 5 3 2 2 5 3" xfId="27608"/>
    <cellStyle name="Normal 2 5 3 2 2 6" xfId="7489"/>
    <cellStyle name="Normal 2 5 3 2 2 6 2" xfId="37815"/>
    <cellStyle name="Normal 2 5 3 2 2 6 3" xfId="22591"/>
    <cellStyle name="Normal 2 5 3 2 2 7" xfId="32803"/>
    <cellStyle name="Normal 2 5 3 2 2 8" xfId="17578"/>
    <cellStyle name="Normal 2 5 3 2 3" xfId="2836"/>
    <cellStyle name="Normal 2 5 3 2 3 2" xfId="4526"/>
    <cellStyle name="Normal 2 5 3 2 3 2 2" xfId="14599"/>
    <cellStyle name="Normal 2 5 3 2 3 2 2 2" xfId="44921"/>
    <cellStyle name="Normal 2 5 3 2 3 2 2 3" xfId="29697"/>
    <cellStyle name="Normal 2 5 3 2 3 2 3" xfId="9579"/>
    <cellStyle name="Normal 2 5 3 2 3 2 3 2" xfId="39904"/>
    <cellStyle name="Normal 2 5 3 2 3 2 3 3" xfId="24680"/>
    <cellStyle name="Normal 2 5 3 2 3 2 4" xfId="34891"/>
    <cellStyle name="Normal 2 5 3 2 3 2 5" xfId="19667"/>
    <cellStyle name="Normal 2 5 3 2 3 3" xfId="6218"/>
    <cellStyle name="Normal 2 5 3 2 3 3 2" xfId="16270"/>
    <cellStyle name="Normal 2 5 3 2 3 3 2 2" xfId="46592"/>
    <cellStyle name="Normal 2 5 3 2 3 3 2 3" xfId="31368"/>
    <cellStyle name="Normal 2 5 3 2 3 3 3" xfId="11250"/>
    <cellStyle name="Normal 2 5 3 2 3 3 3 2" xfId="41575"/>
    <cellStyle name="Normal 2 5 3 2 3 3 3 3" xfId="26351"/>
    <cellStyle name="Normal 2 5 3 2 3 3 4" xfId="36562"/>
    <cellStyle name="Normal 2 5 3 2 3 3 5" xfId="21338"/>
    <cellStyle name="Normal 2 5 3 2 3 4" xfId="12928"/>
    <cellStyle name="Normal 2 5 3 2 3 4 2" xfId="43250"/>
    <cellStyle name="Normal 2 5 3 2 3 4 3" xfId="28026"/>
    <cellStyle name="Normal 2 5 3 2 3 5" xfId="7907"/>
    <cellStyle name="Normal 2 5 3 2 3 5 2" xfId="38233"/>
    <cellStyle name="Normal 2 5 3 2 3 5 3" xfId="23009"/>
    <cellStyle name="Normal 2 5 3 2 3 6" xfId="33221"/>
    <cellStyle name="Normal 2 5 3 2 3 7" xfId="17996"/>
    <cellStyle name="Normal 2 5 3 2 4" xfId="3689"/>
    <cellStyle name="Normal 2 5 3 2 4 2" xfId="13763"/>
    <cellStyle name="Normal 2 5 3 2 4 2 2" xfId="44085"/>
    <cellStyle name="Normal 2 5 3 2 4 2 3" xfId="28861"/>
    <cellStyle name="Normal 2 5 3 2 4 3" xfId="8743"/>
    <cellStyle name="Normal 2 5 3 2 4 3 2" xfId="39068"/>
    <cellStyle name="Normal 2 5 3 2 4 3 3" xfId="23844"/>
    <cellStyle name="Normal 2 5 3 2 4 4" xfId="34055"/>
    <cellStyle name="Normal 2 5 3 2 4 5" xfId="18831"/>
    <cellStyle name="Normal 2 5 3 2 5" xfId="5382"/>
    <cellStyle name="Normal 2 5 3 2 5 2" xfId="15434"/>
    <cellStyle name="Normal 2 5 3 2 5 2 2" xfId="45756"/>
    <cellStyle name="Normal 2 5 3 2 5 2 3" xfId="30532"/>
    <cellStyle name="Normal 2 5 3 2 5 3" xfId="10414"/>
    <cellStyle name="Normal 2 5 3 2 5 3 2" xfId="40739"/>
    <cellStyle name="Normal 2 5 3 2 5 3 3" xfId="25515"/>
    <cellStyle name="Normal 2 5 3 2 5 4" xfId="35726"/>
    <cellStyle name="Normal 2 5 3 2 5 5" xfId="20502"/>
    <cellStyle name="Normal 2 5 3 2 6" xfId="12092"/>
    <cellStyle name="Normal 2 5 3 2 6 2" xfId="42414"/>
    <cellStyle name="Normal 2 5 3 2 6 3" xfId="27190"/>
    <cellStyle name="Normal 2 5 3 2 7" xfId="7071"/>
    <cellStyle name="Normal 2 5 3 2 7 2" xfId="37397"/>
    <cellStyle name="Normal 2 5 3 2 7 3" xfId="22173"/>
    <cellStyle name="Normal 2 5 3 2 8" xfId="32385"/>
    <cellStyle name="Normal 2 5 3 2 9" xfId="17160"/>
    <cellStyle name="Normal 2 5 3 3" xfId="2207"/>
    <cellStyle name="Normal 2 5 3 3 2" xfId="3046"/>
    <cellStyle name="Normal 2 5 3 3 2 2" xfId="4736"/>
    <cellStyle name="Normal 2 5 3 3 2 2 2" xfId="14809"/>
    <cellStyle name="Normal 2 5 3 3 2 2 2 2" xfId="45131"/>
    <cellStyle name="Normal 2 5 3 3 2 2 2 3" xfId="29907"/>
    <cellStyle name="Normal 2 5 3 3 2 2 3" xfId="9789"/>
    <cellStyle name="Normal 2 5 3 3 2 2 3 2" xfId="40114"/>
    <cellStyle name="Normal 2 5 3 3 2 2 3 3" xfId="24890"/>
    <cellStyle name="Normal 2 5 3 3 2 2 4" xfId="35101"/>
    <cellStyle name="Normal 2 5 3 3 2 2 5" xfId="19877"/>
    <cellStyle name="Normal 2 5 3 3 2 3" xfId="6428"/>
    <cellStyle name="Normal 2 5 3 3 2 3 2" xfId="16480"/>
    <cellStyle name="Normal 2 5 3 3 2 3 2 2" xfId="46802"/>
    <cellStyle name="Normal 2 5 3 3 2 3 2 3" xfId="31578"/>
    <cellStyle name="Normal 2 5 3 3 2 3 3" xfId="11460"/>
    <cellStyle name="Normal 2 5 3 3 2 3 3 2" xfId="41785"/>
    <cellStyle name="Normal 2 5 3 3 2 3 3 3" xfId="26561"/>
    <cellStyle name="Normal 2 5 3 3 2 3 4" xfId="36772"/>
    <cellStyle name="Normal 2 5 3 3 2 3 5" xfId="21548"/>
    <cellStyle name="Normal 2 5 3 3 2 4" xfId="13138"/>
    <cellStyle name="Normal 2 5 3 3 2 4 2" xfId="43460"/>
    <cellStyle name="Normal 2 5 3 3 2 4 3" xfId="28236"/>
    <cellStyle name="Normal 2 5 3 3 2 5" xfId="8117"/>
    <cellStyle name="Normal 2 5 3 3 2 5 2" xfId="38443"/>
    <cellStyle name="Normal 2 5 3 3 2 5 3" xfId="23219"/>
    <cellStyle name="Normal 2 5 3 3 2 6" xfId="33431"/>
    <cellStyle name="Normal 2 5 3 3 2 7" xfId="18206"/>
    <cellStyle name="Normal 2 5 3 3 3" xfId="3899"/>
    <cellStyle name="Normal 2 5 3 3 3 2" xfId="13973"/>
    <cellStyle name="Normal 2 5 3 3 3 2 2" xfId="44295"/>
    <cellStyle name="Normal 2 5 3 3 3 2 3" xfId="29071"/>
    <cellStyle name="Normal 2 5 3 3 3 3" xfId="8953"/>
    <cellStyle name="Normal 2 5 3 3 3 3 2" xfId="39278"/>
    <cellStyle name="Normal 2 5 3 3 3 3 3" xfId="24054"/>
    <cellStyle name="Normal 2 5 3 3 3 4" xfId="34265"/>
    <cellStyle name="Normal 2 5 3 3 3 5" xfId="19041"/>
    <cellStyle name="Normal 2 5 3 3 4" xfId="5592"/>
    <cellStyle name="Normal 2 5 3 3 4 2" xfId="15644"/>
    <cellStyle name="Normal 2 5 3 3 4 2 2" xfId="45966"/>
    <cellStyle name="Normal 2 5 3 3 4 2 3" xfId="30742"/>
    <cellStyle name="Normal 2 5 3 3 4 3" xfId="10624"/>
    <cellStyle name="Normal 2 5 3 3 4 3 2" xfId="40949"/>
    <cellStyle name="Normal 2 5 3 3 4 3 3" xfId="25725"/>
    <cellStyle name="Normal 2 5 3 3 4 4" xfId="35936"/>
    <cellStyle name="Normal 2 5 3 3 4 5" xfId="20712"/>
    <cellStyle name="Normal 2 5 3 3 5" xfId="12302"/>
    <cellStyle name="Normal 2 5 3 3 5 2" xfId="42624"/>
    <cellStyle name="Normal 2 5 3 3 5 3" xfId="27400"/>
    <cellStyle name="Normal 2 5 3 3 6" xfId="7281"/>
    <cellStyle name="Normal 2 5 3 3 6 2" xfId="37607"/>
    <cellStyle name="Normal 2 5 3 3 6 3" xfId="22383"/>
    <cellStyle name="Normal 2 5 3 3 7" xfId="32595"/>
    <cellStyle name="Normal 2 5 3 3 8" xfId="17370"/>
    <cellStyle name="Normal 2 5 3 4" xfId="2628"/>
    <cellStyle name="Normal 2 5 3 4 2" xfId="4318"/>
    <cellStyle name="Normal 2 5 3 4 2 2" xfId="14391"/>
    <cellStyle name="Normal 2 5 3 4 2 2 2" xfId="44713"/>
    <cellStyle name="Normal 2 5 3 4 2 2 3" xfId="29489"/>
    <cellStyle name="Normal 2 5 3 4 2 3" xfId="9371"/>
    <cellStyle name="Normal 2 5 3 4 2 3 2" xfId="39696"/>
    <cellStyle name="Normal 2 5 3 4 2 3 3" xfId="24472"/>
    <cellStyle name="Normal 2 5 3 4 2 4" xfId="34683"/>
    <cellStyle name="Normal 2 5 3 4 2 5" xfId="19459"/>
    <cellStyle name="Normal 2 5 3 4 3" xfId="6010"/>
    <cellStyle name="Normal 2 5 3 4 3 2" xfId="16062"/>
    <cellStyle name="Normal 2 5 3 4 3 2 2" xfId="46384"/>
    <cellStyle name="Normal 2 5 3 4 3 2 3" xfId="31160"/>
    <cellStyle name="Normal 2 5 3 4 3 3" xfId="11042"/>
    <cellStyle name="Normal 2 5 3 4 3 3 2" xfId="41367"/>
    <cellStyle name="Normal 2 5 3 4 3 3 3" xfId="26143"/>
    <cellStyle name="Normal 2 5 3 4 3 4" xfId="36354"/>
    <cellStyle name="Normal 2 5 3 4 3 5" xfId="21130"/>
    <cellStyle name="Normal 2 5 3 4 4" xfId="12720"/>
    <cellStyle name="Normal 2 5 3 4 4 2" xfId="43042"/>
    <cellStyle name="Normal 2 5 3 4 4 3" xfId="27818"/>
    <cellStyle name="Normal 2 5 3 4 5" xfId="7699"/>
    <cellStyle name="Normal 2 5 3 4 5 2" xfId="38025"/>
    <cellStyle name="Normal 2 5 3 4 5 3" xfId="22801"/>
    <cellStyle name="Normal 2 5 3 4 6" xfId="33013"/>
    <cellStyle name="Normal 2 5 3 4 7" xfId="17788"/>
    <cellStyle name="Normal 2 5 3 5" xfId="3481"/>
    <cellStyle name="Normal 2 5 3 5 2" xfId="13555"/>
    <cellStyle name="Normal 2 5 3 5 2 2" xfId="43877"/>
    <cellStyle name="Normal 2 5 3 5 2 3" xfId="28653"/>
    <cellStyle name="Normal 2 5 3 5 3" xfId="8535"/>
    <cellStyle name="Normal 2 5 3 5 3 2" xfId="38860"/>
    <cellStyle name="Normal 2 5 3 5 3 3" xfId="23636"/>
    <cellStyle name="Normal 2 5 3 5 4" xfId="33847"/>
    <cellStyle name="Normal 2 5 3 5 5" xfId="18623"/>
    <cellStyle name="Normal 2 5 3 6" xfId="5174"/>
    <cellStyle name="Normal 2 5 3 6 2" xfId="15226"/>
    <cellStyle name="Normal 2 5 3 6 2 2" xfId="45548"/>
    <cellStyle name="Normal 2 5 3 6 2 3" xfId="30324"/>
    <cellStyle name="Normal 2 5 3 6 3" xfId="10206"/>
    <cellStyle name="Normal 2 5 3 6 3 2" xfId="40531"/>
    <cellStyle name="Normal 2 5 3 6 3 3" xfId="25307"/>
    <cellStyle name="Normal 2 5 3 6 4" xfId="35518"/>
    <cellStyle name="Normal 2 5 3 6 5" xfId="20294"/>
    <cellStyle name="Normal 2 5 3 7" xfId="11884"/>
    <cellStyle name="Normal 2 5 3 7 2" xfId="42206"/>
    <cellStyle name="Normal 2 5 3 7 3" xfId="26982"/>
    <cellStyle name="Normal 2 5 3 8" xfId="6863"/>
    <cellStyle name="Normal 2 5 3 8 2" xfId="37189"/>
    <cellStyle name="Normal 2 5 3 8 3" xfId="21965"/>
    <cellStyle name="Normal 2 5 3 9" xfId="32178"/>
    <cellStyle name="Normal 2 5 4" xfId="1888"/>
    <cellStyle name="Normal 2 5 4 2" xfId="2311"/>
    <cellStyle name="Normal 2 5 4 2 2" xfId="3150"/>
    <cellStyle name="Normal 2 5 4 2 2 2" xfId="4840"/>
    <cellStyle name="Normal 2 5 4 2 2 2 2" xfId="14913"/>
    <cellStyle name="Normal 2 5 4 2 2 2 2 2" xfId="45235"/>
    <cellStyle name="Normal 2 5 4 2 2 2 2 3" xfId="30011"/>
    <cellStyle name="Normal 2 5 4 2 2 2 3" xfId="9893"/>
    <cellStyle name="Normal 2 5 4 2 2 2 3 2" xfId="40218"/>
    <cellStyle name="Normal 2 5 4 2 2 2 3 3" xfId="24994"/>
    <cellStyle name="Normal 2 5 4 2 2 2 4" xfId="35205"/>
    <cellStyle name="Normal 2 5 4 2 2 2 5" xfId="19981"/>
    <cellStyle name="Normal 2 5 4 2 2 3" xfId="6532"/>
    <cellStyle name="Normal 2 5 4 2 2 3 2" xfId="16584"/>
    <cellStyle name="Normal 2 5 4 2 2 3 2 2" xfId="46906"/>
    <cellStyle name="Normal 2 5 4 2 2 3 2 3" xfId="31682"/>
    <cellStyle name="Normal 2 5 4 2 2 3 3" xfId="11564"/>
    <cellStyle name="Normal 2 5 4 2 2 3 3 2" xfId="41889"/>
    <cellStyle name="Normal 2 5 4 2 2 3 3 3" xfId="26665"/>
    <cellStyle name="Normal 2 5 4 2 2 3 4" xfId="36876"/>
    <cellStyle name="Normal 2 5 4 2 2 3 5" xfId="21652"/>
    <cellStyle name="Normal 2 5 4 2 2 4" xfId="13242"/>
    <cellStyle name="Normal 2 5 4 2 2 4 2" xfId="43564"/>
    <cellStyle name="Normal 2 5 4 2 2 4 3" xfId="28340"/>
    <cellStyle name="Normal 2 5 4 2 2 5" xfId="8221"/>
    <cellStyle name="Normal 2 5 4 2 2 5 2" xfId="38547"/>
    <cellStyle name="Normal 2 5 4 2 2 5 3" xfId="23323"/>
    <cellStyle name="Normal 2 5 4 2 2 6" xfId="33535"/>
    <cellStyle name="Normal 2 5 4 2 2 7" xfId="18310"/>
    <cellStyle name="Normal 2 5 4 2 3" xfId="4003"/>
    <cellStyle name="Normal 2 5 4 2 3 2" xfId="14077"/>
    <cellStyle name="Normal 2 5 4 2 3 2 2" xfId="44399"/>
    <cellStyle name="Normal 2 5 4 2 3 2 3" xfId="29175"/>
    <cellStyle name="Normal 2 5 4 2 3 3" xfId="9057"/>
    <cellStyle name="Normal 2 5 4 2 3 3 2" xfId="39382"/>
    <cellStyle name="Normal 2 5 4 2 3 3 3" xfId="24158"/>
    <cellStyle name="Normal 2 5 4 2 3 4" xfId="34369"/>
    <cellStyle name="Normal 2 5 4 2 3 5" xfId="19145"/>
    <cellStyle name="Normal 2 5 4 2 4" xfId="5696"/>
    <cellStyle name="Normal 2 5 4 2 4 2" xfId="15748"/>
    <cellStyle name="Normal 2 5 4 2 4 2 2" xfId="46070"/>
    <cellStyle name="Normal 2 5 4 2 4 2 3" xfId="30846"/>
    <cellStyle name="Normal 2 5 4 2 4 3" xfId="10728"/>
    <cellStyle name="Normal 2 5 4 2 4 3 2" xfId="41053"/>
    <cellStyle name="Normal 2 5 4 2 4 3 3" xfId="25829"/>
    <cellStyle name="Normal 2 5 4 2 4 4" xfId="36040"/>
    <cellStyle name="Normal 2 5 4 2 4 5" xfId="20816"/>
    <cellStyle name="Normal 2 5 4 2 5" xfId="12406"/>
    <cellStyle name="Normal 2 5 4 2 5 2" xfId="42728"/>
    <cellStyle name="Normal 2 5 4 2 5 3" xfId="27504"/>
    <cellStyle name="Normal 2 5 4 2 6" xfId="7385"/>
    <cellStyle name="Normal 2 5 4 2 6 2" xfId="37711"/>
    <cellStyle name="Normal 2 5 4 2 6 3" xfId="22487"/>
    <cellStyle name="Normal 2 5 4 2 7" xfId="32699"/>
    <cellStyle name="Normal 2 5 4 2 8" xfId="17474"/>
    <cellStyle name="Normal 2 5 4 3" xfId="2732"/>
    <cellStyle name="Normal 2 5 4 3 2" xfId="4422"/>
    <cellStyle name="Normal 2 5 4 3 2 2" xfId="14495"/>
    <cellStyle name="Normal 2 5 4 3 2 2 2" xfId="44817"/>
    <cellStyle name="Normal 2 5 4 3 2 2 3" xfId="29593"/>
    <cellStyle name="Normal 2 5 4 3 2 3" xfId="9475"/>
    <cellStyle name="Normal 2 5 4 3 2 3 2" xfId="39800"/>
    <cellStyle name="Normal 2 5 4 3 2 3 3" xfId="24576"/>
    <cellStyle name="Normal 2 5 4 3 2 4" xfId="34787"/>
    <cellStyle name="Normal 2 5 4 3 2 5" xfId="19563"/>
    <cellStyle name="Normal 2 5 4 3 3" xfId="6114"/>
    <cellStyle name="Normal 2 5 4 3 3 2" xfId="16166"/>
    <cellStyle name="Normal 2 5 4 3 3 2 2" xfId="46488"/>
    <cellStyle name="Normal 2 5 4 3 3 2 3" xfId="31264"/>
    <cellStyle name="Normal 2 5 4 3 3 3" xfId="11146"/>
    <cellStyle name="Normal 2 5 4 3 3 3 2" xfId="41471"/>
    <cellStyle name="Normal 2 5 4 3 3 3 3" xfId="26247"/>
    <cellStyle name="Normal 2 5 4 3 3 4" xfId="36458"/>
    <cellStyle name="Normal 2 5 4 3 3 5" xfId="21234"/>
    <cellStyle name="Normal 2 5 4 3 4" xfId="12824"/>
    <cellStyle name="Normal 2 5 4 3 4 2" xfId="43146"/>
    <cellStyle name="Normal 2 5 4 3 4 3" xfId="27922"/>
    <cellStyle name="Normal 2 5 4 3 5" xfId="7803"/>
    <cellStyle name="Normal 2 5 4 3 5 2" xfId="38129"/>
    <cellStyle name="Normal 2 5 4 3 5 3" xfId="22905"/>
    <cellStyle name="Normal 2 5 4 3 6" xfId="33117"/>
    <cellStyle name="Normal 2 5 4 3 7" xfId="17892"/>
    <cellStyle name="Normal 2 5 4 4" xfId="3585"/>
    <cellStyle name="Normal 2 5 4 4 2" xfId="13659"/>
    <cellStyle name="Normal 2 5 4 4 2 2" xfId="43981"/>
    <cellStyle name="Normal 2 5 4 4 2 3" xfId="28757"/>
    <cellStyle name="Normal 2 5 4 4 3" xfId="8639"/>
    <cellStyle name="Normal 2 5 4 4 3 2" xfId="38964"/>
    <cellStyle name="Normal 2 5 4 4 3 3" xfId="23740"/>
    <cellStyle name="Normal 2 5 4 4 4" xfId="33951"/>
    <cellStyle name="Normal 2 5 4 4 5" xfId="18727"/>
    <cellStyle name="Normal 2 5 4 5" xfId="5278"/>
    <cellStyle name="Normal 2 5 4 5 2" xfId="15330"/>
    <cellStyle name="Normal 2 5 4 5 2 2" xfId="45652"/>
    <cellStyle name="Normal 2 5 4 5 2 3" xfId="30428"/>
    <cellStyle name="Normal 2 5 4 5 3" xfId="10310"/>
    <cellStyle name="Normal 2 5 4 5 3 2" xfId="40635"/>
    <cellStyle name="Normal 2 5 4 5 3 3" xfId="25411"/>
    <cellStyle name="Normal 2 5 4 5 4" xfId="35622"/>
    <cellStyle name="Normal 2 5 4 5 5" xfId="20398"/>
    <cellStyle name="Normal 2 5 4 6" xfId="11988"/>
    <cellStyle name="Normal 2 5 4 6 2" xfId="42310"/>
    <cellStyle name="Normal 2 5 4 6 3" xfId="27086"/>
    <cellStyle name="Normal 2 5 4 7" xfId="6967"/>
    <cellStyle name="Normal 2 5 4 7 2" xfId="37293"/>
    <cellStyle name="Normal 2 5 4 7 3" xfId="22069"/>
    <cellStyle name="Normal 2 5 4 8" xfId="32281"/>
    <cellStyle name="Normal 2 5 4 9" xfId="17056"/>
    <cellStyle name="Normal 2 5 5" xfId="2101"/>
    <cellStyle name="Normal 2 5 5 2" xfId="2942"/>
    <cellStyle name="Normal 2 5 5 2 2" xfId="4632"/>
    <cellStyle name="Normal 2 5 5 2 2 2" xfId="14705"/>
    <cellStyle name="Normal 2 5 5 2 2 2 2" xfId="45027"/>
    <cellStyle name="Normal 2 5 5 2 2 2 3" xfId="29803"/>
    <cellStyle name="Normal 2 5 5 2 2 3" xfId="9685"/>
    <cellStyle name="Normal 2 5 5 2 2 3 2" xfId="40010"/>
    <cellStyle name="Normal 2 5 5 2 2 3 3" xfId="24786"/>
    <cellStyle name="Normal 2 5 5 2 2 4" xfId="34997"/>
    <cellStyle name="Normal 2 5 5 2 2 5" xfId="19773"/>
    <cellStyle name="Normal 2 5 5 2 3" xfId="6324"/>
    <cellStyle name="Normal 2 5 5 2 3 2" xfId="16376"/>
    <cellStyle name="Normal 2 5 5 2 3 2 2" xfId="46698"/>
    <cellStyle name="Normal 2 5 5 2 3 2 3" xfId="31474"/>
    <cellStyle name="Normal 2 5 5 2 3 3" xfId="11356"/>
    <cellStyle name="Normal 2 5 5 2 3 3 2" xfId="41681"/>
    <cellStyle name="Normal 2 5 5 2 3 3 3" xfId="26457"/>
    <cellStyle name="Normal 2 5 5 2 3 4" xfId="36668"/>
    <cellStyle name="Normal 2 5 5 2 3 5" xfId="21444"/>
    <cellStyle name="Normal 2 5 5 2 4" xfId="13034"/>
    <cellStyle name="Normal 2 5 5 2 4 2" xfId="43356"/>
    <cellStyle name="Normal 2 5 5 2 4 3" xfId="28132"/>
    <cellStyle name="Normal 2 5 5 2 5" xfId="8013"/>
    <cellStyle name="Normal 2 5 5 2 5 2" xfId="38339"/>
    <cellStyle name="Normal 2 5 5 2 5 3" xfId="23115"/>
    <cellStyle name="Normal 2 5 5 2 6" xfId="33327"/>
    <cellStyle name="Normal 2 5 5 2 7" xfId="18102"/>
    <cellStyle name="Normal 2 5 5 3" xfId="3795"/>
    <cellStyle name="Normal 2 5 5 3 2" xfId="13869"/>
    <cellStyle name="Normal 2 5 5 3 2 2" xfId="44191"/>
    <cellStyle name="Normal 2 5 5 3 2 3" xfId="28967"/>
    <cellStyle name="Normal 2 5 5 3 3" xfId="8849"/>
    <cellStyle name="Normal 2 5 5 3 3 2" xfId="39174"/>
    <cellStyle name="Normal 2 5 5 3 3 3" xfId="23950"/>
    <cellStyle name="Normal 2 5 5 3 4" xfId="34161"/>
    <cellStyle name="Normal 2 5 5 3 5" xfId="18937"/>
    <cellStyle name="Normal 2 5 5 4" xfId="5488"/>
    <cellStyle name="Normal 2 5 5 4 2" xfId="15540"/>
    <cellStyle name="Normal 2 5 5 4 2 2" xfId="45862"/>
    <cellStyle name="Normal 2 5 5 4 2 3" xfId="30638"/>
    <cellStyle name="Normal 2 5 5 4 3" xfId="10520"/>
    <cellStyle name="Normal 2 5 5 4 3 2" xfId="40845"/>
    <cellStyle name="Normal 2 5 5 4 3 3" xfId="25621"/>
    <cellStyle name="Normal 2 5 5 4 4" xfId="35832"/>
    <cellStyle name="Normal 2 5 5 4 5" xfId="20608"/>
    <cellStyle name="Normal 2 5 5 5" xfId="12198"/>
    <cellStyle name="Normal 2 5 5 5 2" xfId="42520"/>
    <cellStyle name="Normal 2 5 5 5 3" xfId="27296"/>
    <cellStyle name="Normal 2 5 5 6" xfId="7177"/>
    <cellStyle name="Normal 2 5 5 6 2" xfId="37503"/>
    <cellStyle name="Normal 2 5 5 6 3" xfId="22279"/>
    <cellStyle name="Normal 2 5 5 7" xfId="32491"/>
    <cellStyle name="Normal 2 5 5 8" xfId="17266"/>
    <cellStyle name="Normal 2 5 6" xfId="2522"/>
    <cellStyle name="Normal 2 5 6 2" xfId="4214"/>
    <cellStyle name="Normal 2 5 6 2 2" xfId="14287"/>
    <cellStyle name="Normal 2 5 6 2 2 2" xfId="44609"/>
    <cellStyle name="Normal 2 5 6 2 2 3" xfId="29385"/>
    <cellStyle name="Normal 2 5 6 2 3" xfId="9267"/>
    <cellStyle name="Normal 2 5 6 2 3 2" xfId="39592"/>
    <cellStyle name="Normal 2 5 6 2 3 3" xfId="24368"/>
    <cellStyle name="Normal 2 5 6 2 4" xfId="34579"/>
    <cellStyle name="Normal 2 5 6 2 5" xfId="19355"/>
    <cellStyle name="Normal 2 5 6 3" xfId="5906"/>
    <cellStyle name="Normal 2 5 6 3 2" xfId="15958"/>
    <cellStyle name="Normal 2 5 6 3 2 2" xfId="46280"/>
    <cellStyle name="Normal 2 5 6 3 2 3" xfId="31056"/>
    <cellStyle name="Normal 2 5 6 3 3" xfId="10938"/>
    <cellStyle name="Normal 2 5 6 3 3 2" xfId="41263"/>
    <cellStyle name="Normal 2 5 6 3 3 3" xfId="26039"/>
    <cellStyle name="Normal 2 5 6 3 4" xfId="36250"/>
    <cellStyle name="Normal 2 5 6 3 5" xfId="21026"/>
    <cellStyle name="Normal 2 5 6 4" xfId="12616"/>
    <cellStyle name="Normal 2 5 6 4 2" xfId="42938"/>
    <cellStyle name="Normal 2 5 6 4 3" xfId="27714"/>
    <cellStyle name="Normal 2 5 6 5" xfId="7595"/>
    <cellStyle name="Normal 2 5 6 5 2" xfId="37921"/>
    <cellStyle name="Normal 2 5 6 5 3" xfId="22697"/>
    <cellStyle name="Normal 2 5 6 6" xfId="32909"/>
    <cellStyle name="Normal 2 5 6 7" xfId="17684"/>
    <cellStyle name="Normal 2 5 7" xfId="3373"/>
    <cellStyle name="Normal 2 5 7 2" xfId="13451"/>
    <cellStyle name="Normal 2 5 7 2 2" xfId="43773"/>
    <cellStyle name="Normal 2 5 7 2 3" xfId="28549"/>
    <cellStyle name="Normal 2 5 7 3" xfId="8431"/>
    <cellStyle name="Normal 2 5 7 3 2" xfId="38756"/>
    <cellStyle name="Normal 2 5 7 3 3" xfId="23532"/>
    <cellStyle name="Normal 2 5 7 4" xfId="33743"/>
    <cellStyle name="Normal 2 5 7 5" xfId="18519"/>
    <cellStyle name="Normal 2 5 8" xfId="5067"/>
    <cellStyle name="Normal 2 5 8 2" xfId="15122"/>
    <cellStyle name="Normal 2 5 8 2 2" xfId="45444"/>
    <cellStyle name="Normal 2 5 8 2 3" xfId="30220"/>
    <cellStyle name="Normal 2 5 8 3" xfId="10102"/>
    <cellStyle name="Normal 2 5 8 3 2" xfId="40427"/>
    <cellStyle name="Normal 2 5 8 3 3" xfId="25203"/>
    <cellStyle name="Normal 2 5 8 4" xfId="35414"/>
    <cellStyle name="Normal 2 5 8 5" xfId="20190"/>
    <cellStyle name="Normal 2 5 9" xfId="11778"/>
    <cellStyle name="Normal 2 5 9 2" xfId="42102"/>
    <cellStyle name="Normal 2 5 9 3" xfId="26878"/>
    <cellStyle name="Normal 2 6" xfId="31973"/>
    <cellStyle name="Normal 2 7" xfId="933"/>
    <cellStyle name="Normal 2 8" xfId="408"/>
    <cellStyle name="Normal 2 9" xfId="47340"/>
    <cellStyle name="Normal 20" xfId="937"/>
    <cellStyle name="Normal 21" xfId="938"/>
    <cellStyle name="Normal 22" xfId="939"/>
    <cellStyle name="Normal 23" xfId="940"/>
    <cellStyle name="Normal 24" xfId="941"/>
    <cellStyle name="Normal 25" xfId="942"/>
    <cellStyle name="Normal 26" xfId="943"/>
    <cellStyle name="Normal 26 2" xfId="944"/>
    <cellStyle name="Normal 26_Sheet2" xfId="1049"/>
    <cellStyle name="Normal 27" xfId="945"/>
    <cellStyle name="Normal 27 2" xfId="946"/>
    <cellStyle name="Normal 27_Sheet2" xfId="1048"/>
    <cellStyle name="Normal 28" xfId="947"/>
    <cellStyle name="Normal 28 2" xfId="948"/>
    <cellStyle name="Normal 28 3" xfId="1429"/>
    <cellStyle name="Normal 28 3 10" xfId="6758"/>
    <cellStyle name="Normal 28 3 10 2" xfId="37086"/>
    <cellStyle name="Normal 28 3 10 3" xfId="21862"/>
    <cellStyle name="Normal 28 3 11" xfId="32077"/>
    <cellStyle name="Normal 28 3 12" xfId="16847"/>
    <cellStyle name="Normal 28 3 2" xfId="1722"/>
    <cellStyle name="Normal 28 3 2 10" xfId="32129"/>
    <cellStyle name="Normal 28 3 2 11" xfId="16901"/>
    <cellStyle name="Normal 28 3 2 2" xfId="1830"/>
    <cellStyle name="Normal 28 3 2 2 10" xfId="17005"/>
    <cellStyle name="Normal 28 3 2 2 2" xfId="2047"/>
    <cellStyle name="Normal 28 3 2 2 2 2" xfId="2468"/>
    <cellStyle name="Normal 28 3 2 2 2 2 2" xfId="3307"/>
    <cellStyle name="Normal 28 3 2 2 2 2 2 2" xfId="4997"/>
    <cellStyle name="Normal 28 3 2 2 2 2 2 2 2" xfId="15070"/>
    <cellStyle name="Normal 28 3 2 2 2 2 2 2 2 2" xfId="45392"/>
    <cellStyle name="Normal 28 3 2 2 2 2 2 2 2 3" xfId="30168"/>
    <cellStyle name="Normal 28 3 2 2 2 2 2 2 3" xfId="10050"/>
    <cellStyle name="Normal 28 3 2 2 2 2 2 2 3 2" xfId="40375"/>
    <cellStyle name="Normal 28 3 2 2 2 2 2 2 3 3" xfId="25151"/>
    <cellStyle name="Normal 28 3 2 2 2 2 2 2 4" xfId="35362"/>
    <cellStyle name="Normal 28 3 2 2 2 2 2 2 5" xfId="20138"/>
    <cellStyle name="Normal 28 3 2 2 2 2 2 3" xfId="6689"/>
    <cellStyle name="Normal 28 3 2 2 2 2 2 3 2" xfId="16741"/>
    <cellStyle name="Normal 28 3 2 2 2 2 2 3 2 2" xfId="47063"/>
    <cellStyle name="Normal 28 3 2 2 2 2 2 3 2 3" xfId="31839"/>
    <cellStyle name="Normal 28 3 2 2 2 2 2 3 3" xfId="11721"/>
    <cellStyle name="Normal 28 3 2 2 2 2 2 3 3 2" xfId="42046"/>
    <cellStyle name="Normal 28 3 2 2 2 2 2 3 3 3" xfId="26822"/>
    <cellStyle name="Normal 28 3 2 2 2 2 2 3 4" xfId="37033"/>
    <cellStyle name="Normal 28 3 2 2 2 2 2 3 5" xfId="21809"/>
    <cellStyle name="Normal 28 3 2 2 2 2 2 4" xfId="13399"/>
    <cellStyle name="Normal 28 3 2 2 2 2 2 4 2" xfId="43721"/>
    <cellStyle name="Normal 28 3 2 2 2 2 2 4 3" xfId="28497"/>
    <cellStyle name="Normal 28 3 2 2 2 2 2 5" xfId="8378"/>
    <cellStyle name="Normal 28 3 2 2 2 2 2 5 2" xfId="38704"/>
    <cellStyle name="Normal 28 3 2 2 2 2 2 5 3" xfId="23480"/>
    <cellStyle name="Normal 28 3 2 2 2 2 2 6" xfId="33692"/>
    <cellStyle name="Normal 28 3 2 2 2 2 2 7" xfId="18467"/>
    <cellStyle name="Normal 28 3 2 2 2 2 3" xfId="4160"/>
    <cellStyle name="Normal 28 3 2 2 2 2 3 2" xfId="14234"/>
    <cellStyle name="Normal 28 3 2 2 2 2 3 2 2" xfId="44556"/>
    <cellStyle name="Normal 28 3 2 2 2 2 3 2 3" xfId="29332"/>
    <cellStyle name="Normal 28 3 2 2 2 2 3 3" xfId="9214"/>
    <cellStyle name="Normal 28 3 2 2 2 2 3 3 2" xfId="39539"/>
    <cellStyle name="Normal 28 3 2 2 2 2 3 3 3" xfId="24315"/>
    <cellStyle name="Normal 28 3 2 2 2 2 3 4" xfId="34526"/>
    <cellStyle name="Normal 28 3 2 2 2 2 3 5" xfId="19302"/>
    <cellStyle name="Normal 28 3 2 2 2 2 4" xfId="5853"/>
    <cellStyle name="Normal 28 3 2 2 2 2 4 2" xfId="15905"/>
    <cellStyle name="Normal 28 3 2 2 2 2 4 2 2" xfId="46227"/>
    <cellStyle name="Normal 28 3 2 2 2 2 4 2 3" xfId="31003"/>
    <cellStyle name="Normal 28 3 2 2 2 2 4 3" xfId="10885"/>
    <cellStyle name="Normal 28 3 2 2 2 2 4 3 2" xfId="41210"/>
    <cellStyle name="Normal 28 3 2 2 2 2 4 3 3" xfId="25986"/>
    <cellStyle name="Normal 28 3 2 2 2 2 4 4" xfId="36197"/>
    <cellStyle name="Normal 28 3 2 2 2 2 4 5" xfId="20973"/>
    <cellStyle name="Normal 28 3 2 2 2 2 5" xfId="12563"/>
    <cellStyle name="Normal 28 3 2 2 2 2 5 2" xfId="42885"/>
    <cellStyle name="Normal 28 3 2 2 2 2 5 3" xfId="27661"/>
    <cellStyle name="Normal 28 3 2 2 2 2 6" xfId="7542"/>
    <cellStyle name="Normal 28 3 2 2 2 2 6 2" xfId="37868"/>
    <cellStyle name="Normal 28 3 2 2 2 2 6 3" xfId="22644"/>
    <cellStyle name="Normal 28 3 2 2 2 2 7" xfId="32856"/>
    <cellStyle name="Normal 28 3 2 2 2 2 8" xfId="17631"/>
    <cellStyle name="Normal 28 3 2 2 2 3" xfId="2889"/>
    <cellStyle name="Normal 28 3 2 2 2 3 2" xfId="4579"/>
    <cellStyle name="Normal 28 3 2 2 2 3 2 2" xfId="14652"/>
    <cellStyle name="Normal 28 3 2 2 2 3 2 2 2" xfId="44974"/>
    <cellStyle name="Normal 28 3 2 2 2 3 2 2 3" xfId="29750"/>
    <cellStyle name="Normal 28 3 2 2 2 3 2 3" xfId="9632"/>
    <cellStyle name="Normal 28 3 2 2 2 3 2 3 2" xfId="39957"/>
    <cellStyle name="Normal 28 3 2 2 2 3 2 3 3" xfId="24733"/>
    <cellStyle name="Normal 28 3 2 2 2 3 2 4" xfId="34944"/>
    <cellStyle name="Normal 28 3 2 2 2 3 2 5" xfId="19720"/>
    <cellStyle name="Normal 28 3 2 2 2 3 3" xfId="6271"/>
    <cellStyle name="Normal 28 3 2 2 2 3 3 2" xfId="16323"/>
    <cellStyle name="Normal 28 3 2 2 2 3 3 2 2" xfId="46645"/>
    <cellStyle name="Normal 28 3 2 2 2 3 3 2 3" xfId="31421"/>
    <cellStyle name="Normal 28 3 2 2 2 3 3 3" xfId="11303"/>
    <cellStyle name="Normal 28 3 2 2 2 3 3 3 2" xfId="41628"/>
    <cellStyle name="Normal 28 3 2 2 2 3 3 3 3" xfId="26404"/>
    <cellStyle name="Normal 28 3 2 2 2 3 3 4" xfId="36615"/>
    <cellStyle name="Normal 28 3 2 2 2 3 3 5" xfId="21391"/>
    <cellStyle name="Normal 28 3 2 2 2 3 4" xfId="12981"/>
    <cellStyle name="Normal 28 3 2 2 2 3 4 2" xfId="43303"/>
    <cellStyle name="Normal 28 3 2 2 2 3 4 3" xfId="28079"/>
    <cellStyle name="Normal 28 3 2 2 2 3 5" xfId="7960"/>
    <cellStyle name="Normal 28 3 2 2 2 3 5 2" xfId="38286"/>
    <cellStyle name="Normal 28 3 2 2 2 3 5 3" xfId="23062"/>
    <cellStyle name="Normal 28 3 2 2 2 3 6" xfId="33274"/>
    <cellStyle name="Normal 28 3 2 2 2 3 7" xfId="18049"/>
    <cellStyle name="Normal 28 3 2 2 2 4" xfId="3742"/>
    <cellStyle name="Normal 28 3 2 2 2 4 2" xfId="13816"/>
    <cellStyle name="Normal 28 3 2 2 2 4 2 2" xfId="44138"/>
    <cellStyle name="Normal 28 3 2 2 2 4 2 3" xfId="28914"/>
    <cellStyle name="Normal 28 3 2 2 2 4 3" xfId="8796"/>
    <cellStyle name="Normal 28 3 2 2 2 4 3 2" xfId="39121"/>
    <cellStyle name="Normal 28 3 2 2 2 4 3 3" xfId="23897"/>
    <cellStyle name="Normal 28 3 2 2 2 4 4" xfId="34108"/>
    <cellStyle name="Normal 28 3 2 2 2 4 5" xfId="18884"/>
    <cellStyle name="Normal 28 3 2 2 2 5" xfId="5435"/>
    <cellStyle name="Normal 28 3 2 2 2 5 2" xfId="15487"/>
    <cellStyle name="Normal 28 3 2 2 2 5 2 2" xfId="45809"/>
    <cellStyle name="Normal 28 3 2 2 2 5 2 3" xfId="30585"/>
    <cellStyle name="Normal 28 3 2 2 2 5 3" xfId="10467"/>
    <cellStyle name="Normal 28 3 2 2 2 5 3 2" xfId="40792"/>
    <cellStyle name="Normal 28 3 2 2 2 5 3 3" xfId="25568"/>
    <cellStyle name="Normal 28 3 2 2 2 5 4" xfId="35779"/>
    <cellStyle name="Normal 28 3 2 2 2 5 5" xfId="20555"/>
    <cellStyle name="Normal 28 3 2 2 2 6" xfId="12145"/>
    <cellStyle name="Normal 28 3 2 2 2 6 2" xfId="42467"/>
    <cellStyle name="Normal 28 3 2 2 2 6 3" xfId="27243"/>
    <cellStyle name="Normal 28 3 2 2 2 7" xfId="7124"/>
    <cellStyle name="Normal 28 3 2 2 2 7 2" xfId="37450"/>
    <cellStyle name="Normal 28 3 2 2 2 7 3" xfId="22226"/>
    <cellStyle name="Normal 28 3 2 2 2 8" xfId="32438"/>
    <cellStyle name="Normal 28 3 2 2 2 9" xfId="17213"/>
    <cellStyle name="Normal 28 3 2 2 3" xfId="2260"/>
    <cellStyle name="Normal 28 3 2 2 3 2" xfId="3099"/>
    <cellStyle name="Normal 28 3 2 2 3 2 2" xfId="4789"/>
    <cellStyle name="Normal 28 3 2 2 3 2 2 2" xfId="14862"/>
    <cellStyle name="Normal 28 3 2 2 3 2 2 2 2" xfId="45184"/>
    <cellStyle name="Normal 28 3 2 2 3 2 2 2 3" xfId="29960"/>
    <cellStyle name="Normal 28 3 2 2 3 2 2 3" xfId="9842"/>
    <cellStyle name="Normal 28 3 2 2 3 2 2 3 2" xfId="40167"/>
    <cellStyle name="Normal 28 3 2 2 3 2 2 3 3" xfId="24943"/>
    <cellStyle name="Normal 28 3 2 2 3 2 2 4" xfId="35154"/>
    <cellStyle name="Normal 28 3 2 2 3 2 2 5" xfId="19930"/>
    <cellStyle name="Normal 28 3 2 2 3 2 3" xfId="6481"/>
    <cellStyle name="Normal 28 3 2 2 3 2 3 2" xfId="16533"/>
    <cellStyle name="Normal 28 3 2 2 3 2 3 2 2" xfId="46855"/>
    <cellStyle name="Normal 28 3 2 2 3 2 3 2 3" xfId="31631"/>
    <cellStyle name="Normal 28 3 2 2 3 2 3 3" xfId="11513"/>
    <cellStyle name="Normal 28 3 2 2 3 2 3 3 2" xfId="41838"/>
    <cellStyle name="Normal 28 3 2 2 3 2 3 3 3" xfId="26614"/>
    <cellStyle name="Normal 28 3 2 2 3 2 3 4" xfId="36825"/>
    <cellStyle name="Normal 28 3 2 2 3 2 3 5" xfId="21601"/>
    <cellStyle name="Normal 28 3 2 2 3 2 4" xfId="13191"/>
    <cellStyle name="Normal 28 3 2 2 3 2 4 2" xfId="43513"/>
    <cellStyle name="Normal 28 3 2 2 3 2 4 3" xfId="28289"/>
    <cellStyle name="Normal 28 3 2 2 3 2 5" xfId="8170"/>
    <cellStyle name="Normal 28 3 2 2 3 2 5 2" xfId="38496"/>
    <cellStyle name="Normal 28 3 2 2 3 2 5 3" xfId="23272"/>
    <cellStyle name="Normal 28 3 2 2 3 2 6" xfId="33484"/>
    <cellStyle name="Normal 28 3 2 2 3 2 7" xfId="18259"/>
    <cellStyle name="Normal 28 3 2 2 3 3" xfId="3952"/>
    <cellStyle name="Normal 28 3 2 2 3 3 2" xfId="14026"/>
    <cellStyle name="Normal 28 3 2 2 3 3 2 2" xfId="44348"/>
    <cellStyle name="Normal 28 3 2 2 3 3 2 3" xfId="29124"/>
    <cellStyle name="Normal 28 3 2 2 3 3 3" xfId="9006"/>
    <cellStyle name="Normal 28 3 2 2 3 3 3 2" xfId="39331"/>
    <cellStyle name="Normal 28 3 2 2 3 3 3 3" xfId="24107"/>
    <cellStyle name="Normal 28 3 2 2 3 3 4" xfId="34318"/>
    <cellStyle name="Normal 28 3 2 2 3 3 5" xfId="19094"/>
    <cellStyle name="Normal 28 3 2 2 3 4" xfId="5645"/>
    <cellStyle name="Normal 28 3 2 2 3 4 2" xfId="15697"/>
    <cellStyle name="Normal 28 3 2 2 3 4 2 2" xfId="46019"/>
    <cellStyle name="Normal 28 3 2 2 3 4 2 3" xfId="30795"/>
    <cellStyle name="Normal 28 3 2 2 3 4 3" xfId="10677"/>
    <cellStyle name="Normal 28 3 2 2 3 4 3 2" xfId="41002"/>
    <cellStyle name="Normal 28 3 2 2 3 4 3 3" xfId="25778"/>
    <cellStyle name="Normal 28 3 2 2 3 4 4" xfId="35989"/>
    <cellStyle name="Normal 28 3 2 2 3 4 5" xfId="20765"/>
    <cellStyle name="Normal 28 3 2 2 3 5" xfId="12355"/>
    <cellStyle name="Normal 28 3 2 2 3 5 2" xfId="42677"/>
    <cellStyle name="Normal 28 3 2 2 3 5 3" xfId="27453"/>
    <cellStyle name="Normal 28 3 2 2 3 6" xfId="7334"/>
    <cellStyle name="Normal 28 3 2 2 3 6 2" xfId="37660"/>
    <cellStyle name="Normal 28 3 2 2 3 6 3" xfId="22436"/>
    <cellStyle name="Normal 28 3 2 2 3 7" xfId="32648"/>
    <cellStyle name="Normal 28 3 2 2 3 8" xfId="17423"/>
    <cellStyle name="Normal 28 3 2 2 4" xfId="2681"/>
    <cellStyle name="Normal 28 3 2 2 4 2" xfId="4371"/>
    <cellStyle name="Normal 28 3 2 2 4 2 2" xfId="14444"/>
    <cellStyle name="Normal 28 3 2 2 4 2 2 2" xfId="44766"/>
    <cellStyle name="Normal 28 3 2 2 4 2 2 3" xfId="29542"/>
    <cellStyle name="Normal 28 3 2 2 4 2 3" xfId="9424"/>
    <cellStyle name="Normal 28 3 2 2 4 2 3 2" xfId="39749"/>
    <cellStyle name="Normal 28 3 2 2 4 2 3 3" xfId="24525"/>
    <cellStyle name="Normal 28 3 2 2 4 2 4" xfId="34736"/>
    <cellStyle name="Normal 28 3 2 2 4 2 5" xfId="19512"/>
    <cellStyle name="Normal 28 3 2 2 4 3" xfId="6063"/>
    <cellStyle name="Normal 28 3 2 2 4 3 2" xfId="16115"/>
    <cellStyle name="Normal 28 3 2 2 4 3 2 2" xfId="46437"/>
    <cellStyle name="Normal 28 3 2 2 4 3 2 3" xfId="31213"/>
    <cellStyle name="Normal 28 3 2 2 4 3 3" xfId="11095"/>
    <cellStyle name="Normal 28 3 2 2 4 3 3 2" xfId="41420"/>
    <cellStyle name="Normal 28 3 2 2 4 3 3 3" xfId="26196"/>
    <cellStyle name="Normal 28 3 2 2 4 3 4" xfId="36407"/>
    <cellStyle name="Normal 28 3 2 2 4 3 5" xfId="21183"/>
    <cellStyle name="Normal 28 3 2 2 4 4" xfId="12773"/>
    <cellStyle name="Normal 28 3 2 2 4 4 2" xfId="43095"/>
    <cellStyle name="Normal 28 3 2 2 4 4 3" xfId="27871"/>
    <cellStyle name="Normal 28 3 2 2 4 5" xfId="7752"/>
    <cellStyle name="Normal 28 3 2 2 4 5 2" xfId="38078"/>
    <cellStyle name="Normal 28 3 2 2 4 5 3" xfId="22854"/>
    <cellStyle name="Normal 28 3 2 2 4 6" xfId="33066"/>
    <cellStyle name="Normal 28 3 2 2 4 7" xfId="17841"/>
    <cellStyle name="Normal 28 3 2 2 5" xfId="3534"/>
    <cellStyle name="Normal 28 3 2 2 5 2" xfId="13608"/>
    <cellStyle name="Normal 28 3 2 2 5 2 2" xfId="43930"/>
    <cellStyle name="Normal 28 3 2 2 5 2 3" xfId="28706"/>
    <cellStyle name="Normal 28 3 2 2 5 3" xfId="8588"/>
    <cellStyle name="Normal 28 3 2 2 5 3 2" xfId="38913"/>
    <cellStyle name="Normal 28 3 2 2 5 3 3" xfId="23689"/>
    <cellStyle name="Normal 28 3 2 2 5 4" xfId="33900"/>
    <cellStyle name="Normal 28 3 2 2 5 5" xfId="18676"/>
    <cellStyle name="Normal 28 3 2 2 6" xfId="5227"/>
    <cellStyle name="Normal 28 3 2 2 6 2" xfId="15279"/>
    <cellStyle name="Normal 28 3 2 2 6 2 2" xfId="45601"/>
    <cellStyle name="Normal 28 3 2 2 6 2 3" xfId="30377"/>
    <cellStyle name="Normal 28 3 2 2 6 3" xfId="10259"/>
    <cellStyle name="Normal 28 3 2 2 6 3 2" xfId="40584"/>
    <cellStyle name="Normal 28 3 2 2 6 3 3" xfId="25360"/>
    <cellStyle name="Normal 28 3 2 2 6 4" xfId="35571"/>
    <cellStyle name="Normal 28 3 2 2 6 5" xfId="20347"/>
    <cellStyle name="Normal 28 3 2 2 7" xfId="11937"/>
    <cellStyle name="Normal 28 3 2 2 7 2" xfId="42259"/>
    <cellStyle name="Normal 28 3 2 2 7 3" xfId="27035"/>
    <cellStyle name="Normal 28 3 2 2 8" xfId="6916"/>
    <cellStyle name="Normal 28 3 2 2 8 2" xfId="37242"/>
    <cellStyle name="Normal 28 3 2 2 8 3" xfId="22018"/>
    <cellStyle name="Normal 28 3 2 2 9" xfId="32230"/>
    <cellStyle name="Normal 28 3 2 3" xfId="1943"/>
    <cellStyle name="Normal 28 3 2 3 2" xfId="2364"/>
    <cellStyle name="Normal 28 3 2 3 2 2" xfId="3203"/>
    <cellStyle name="Normal 28 3 2 3 2 2 2" xfId="4893"/>
    <cellStyle name="Normal 28 3 2 3 2 2 2 2" xfId="14966"/>
    <cellStyle name="Normal 28 3 2 3 2 2 2 2 2" xfId="45288"/>
    <cellStyle name="Normal 28 3 2 3 2 2 2 2 3" xfId="30064"/>
    <cellStyle name="Normal 28 3 2 3 2 2 2 3" xfId="9946"/>
    <cellStyle name="Normal 28 3 2 3 2 2 2 3 2" xfId="40271"/>
    <cellStyle name="Normal 28 3 2 3 2 2 2 3 3" xfId="25047"/>
    <cellStyle name="Normal 28 3 2 3 2 2 2 4" xfId="35258"/>
    <cellStyle name="Normal 28 3 2 3 2 2 2 5" xfId="20034"/>
    <cellStyle name="Normal 28 3 2 3 2 2 3" xfId="6585"/>
    <cellStyle name="Normal 28 3 2 3 2 2 3 2" xfId="16637"/>
    <cellStyle name="Normal 28 3 2 3 2 2 3 2 2" xfId="46959"/>
    <cellStyle name="Normal 28 3 2 3 2 2 3 2 3" xfId="31735"/>
    <cellStyle name="Normal 28 3 2 3 2 2 3 3" xfId="11617"/>
    <cellStyle name="Normal 28 3 2 3 2 2 3 3 2" xfId="41942"/>
    <cellStyle name="Normal 28 3 2 3 2 2 3 3 3" xfId="26718"/>
    <cellStyle name="Normal 28 3 2 3 2 2 3 4" xfId="36929"/>
    <cellStyle name="Normal 28 3 2 3 2 2 3 5" xfId="21705"/>
    <cellStyle name="Normal 28 3 2 3 2 2 4" xfId="13295"/>
    <cellStyle name="Normal 28 3 2 3 2 2 4 2" xfId="43617"/>
    <cellStyle name="Normal 28 3 2 3 2 2 4 3" xfId="28393"/>
    <cellStyle name="Normal 28 3 2 3 2 2 5" xfId="8274"/>
    <cellStyle name="Normal 28 3 2 3 2 2 5 2" xfId="38600"/>
    <cellStyle name="Normal 28 3 2 3 2 2 5 3" xfId="23376"/>
    <cellStyle name="Normal 28 3 2 3 2 2 6" xfId="33588"/>
    <cellStyle name="Normal 28 3 2 3 2 2 7" xfId="18363"/>
    <cellStyle name="Normal 28 3 2 3 2 3" xfId="4056"/>
    <cellStyle name="Normal 28 3 2 3 2 3 2" xfId="14130"/>
    <cellStyle name="Normal 28 3 2 3 2 3 2 2" xfId="44452"/>
    <cellStyle name="Normal 28 3 2 3 2 3 2 3" xfId="29228"/>
    <cellStyle name="Normal 28 3 2 3 2 3 3" xfId="9110"/>
    <cellStyle name="Normal 28 3 2 3 2 3 3 2" xfId="39435"/>
    <cellStyle name="Normal 28 3 2 3 2 3 3 3" xfId="24211"/>
    <cellStyle name="Normal 28 3 2 3 2 3 4" xfId="34422"/>
    <cellStyle name="Normal 28 3 2 3 2 3 5" xfId="19198"/>
    <cellStyle name="Normal 28 3 2 3 2 4" xfId="5749"/>
    <cellStyle name="Normal 28 3 2 3 2 4 2" xfId="15801"/>
    <cellStyle name="Normal 28 3 2 3 2 4 2 2" xfId="46123"/>
    <cellStyle name="Normal 28 3 2 3 2 4 2 3" xfId="30899"/>
    <cellStyle name="Normal 28 3 2 3 2 4 3" xfId="10781"/>
    <cellStyle name="Normal 28 3 2 3 2 4 3 2" xfId="41106"/>
    <cellStyle name="Normal 28 3 2 3 2 4 3 3" xfId="25882"/>
    <cellStyle name="Normal 28 3 2 3 2 4 4" xfId="36093"/>
    <cellStyle name="Normal 28 3 2 3 2 4 5" xfId="20869"/>
    <cellStyle name="Normal 28 3 2 3 2 5" xfId="12459"/>
    <cellStyle name="Normal 28 3 2 3 2 5 2" xfId="42781"/>
    <cellStyle name="Normal 28 3 2 3 2 5 3" xfId="27557"/>
    <cellStyle name="Normal 28 3 2 3 2 6" xfId="7438"/>
    <cellStyle name="Normal 28 3 2 3 2 6 2" xfId="37764"/>
    <cellStyle name="Normal 28 3 2 3 2 6 3" xfId="22540"/>
    <cellStyle name="Normal 28 3 2 3 2 7" xfId="32752"/>
    <cellStyle name="Normal 28 3 2 3 2 8" xfId="17527"/>
    <cellStyle name="Normal 28 3 2 3 3" xfId="2785"/>
    <cellStyle name="Normal 28 3 2 3 3 2" xfId="4475"/>
    <cellStyle name="Normal 28 3 2 3 3 2 2" xfId="14548"/>
    <cellStyle name="Normal 28 3 2 3 3 2 2 2" xfId="44870"/>
    <cellStyle name="Normal 28 3 2 3 3 2 2 3" xfId="29646"/>
    <cellStyle name="Normal 28 3 2 3 3 2 3" xfId="9528"/>
    <cellStyle name="Normal 28 3 2 3 3 2 3 2" xfId="39853"/>
    <cellStyle name="Normal 28 3 2 3 3 2 3 3" xfId="24629"/>
    <cellStyle name="Normal 28 3 2 3 3 2 4" xfId="34840"/>
    <cellStyle name="Normal 28 3 2 3 3 2 5" xfId="19616"/>
    <cellStyle name="Normal 28 3 2 3 3 3" xfId="6167"/>
    <cellStyle name="Normal 28 3 2 3 3 3 2" xfId="16219"/>
    <cellStyle name="Normal 28 3 2 3 3 3 2 2" xfId="46541"/>
    <cellStyle name="Normal 28 3 2 3 3 3 2 3" xfId="31317"/>
    <cellStyle name="Normal 28 3 2 3 3 3 3" xfId="11199"/>
    <cellStyle name="Normal 28 3 2 3 3 3 3 2" xfId="41524"/>
    <cellStyle name="Normal 28 3 2 3 3 3 3 3" xfId="26300"/>
    <cellStyle name="Normal 28 3 2 3 3 3 4" xfId="36511"/>
    <cellStyle name="Normal 28 3 2 3 3 3 5" xfId="21287"/>
    <cellStyle name="Normal 28 3 2 3 3 4" xfId="12877"/>
    <cellStyle name="Normal 28 3 2 3 3 4 2" xfId="43199"/>
    <cellStyle name="Normal 28 3 2 3 3 4 3" xfId="27975"/>
    <cellStyle name="Normal 28 3 2 3 3 5" xfId="7856"/>
    <cellStyle name="Normal 28 3 2 3 3 5 2" xfId="38182"/>
    <cellStyle name="Normal 28 3 2 3 3 5 3" xfId="22958"/>
    <cellStyle name="Normal 28 3 2 3 3 6" xfId="33170"/>
    <cellStyle name="Normal 28 3 2 3 3 7" xfId="17945"/>
    <cellStyle name="Normal 28 3 2 3 4" xfId="3638"/>
    <cellStyle name="Normal 28 3 2 3 4 2" xfId="13712"/>
    <cellStyle name="Normal 28 3 2 3 4 2 2" xfId="44034"/>
    <cellStyle name="Normal 28 3 2 3 4 2 3" xfId="28810"/>
    <cellStyle name="Normal 28 3 2 3 4 3" xfId="8692"/>
    <cellStyle name="Normal 28 3 2 3 4 3 2" xfId="39017"/>
    <cellStyle name="Normal 28 3 2 3 4 3 3" xfId="23793"/>
    <cellStyle name="Normal 28 3 2 3 4 4" xfId="34004"/>
    <cellStyle name="Normal 28 3 2 3 4 5" xfId="18780"/>
    <cellStyle name="Normal 28 3 2 3 5" xfId="5331"/>
    <cellStyle name="Normal 28 3 2 3 5 2" xfId="15383"/>
    <cellStyle name="Normal 28 3 2 3 5 2 2" xfId="45705"/>
    <cellStyle name="Normal 28 3 2 3 5 2 3" xfId="30481"/>
    <cellStyle name="Normal 28 3 2 3 5 3" xfId="10363"/>
    <cellStyle name="Normal 28 3 2 3 5 3 2" xfId="40688"/>
    <cellStyle name="Normal 28 3 2 3 5 3 3" xfId="25464"/>
    <cellStyle name="Normal 28 3 2 3 5 4" xfId="35675"/>
    <cellStyle name="Normal 28 3 2 3 5 5" xfId="20451"/>
    <cellStyle name="Normal 28 3 2 3 6" xfId="12041"/>
    <cellStyle name="Normal 28 3 2 3 6 2" xfId="42363"/>
    <cellStyle name="Normal 28 3 2 3 6 3" xfId="27139"/>
    <cellStyle name="Normal 28 3 2 3 7" xfId="7020"/>
    <cellStyle name="Normal 28 3 2 3 7 2" xfId="37346"/>
    <cellStyle name="Normal 28 3 2 3 7 3" xfId="22122"/>
    <cellStyle name="Normal 28 3 2 3 8" xfId="32334"/>
    <cellStyle name="Normal 28 3 2 3 9" xfId="17109"/>
    <cellStyle name="Normal 28 3 2 4" xfId="2156"/>
    <cellStyle name="Normal 28 3 2 4 2" xfId="2995"/>
    <cellStyle name="Normal 28 3 2 4 2 2" xfId="4685"/>
    <cellStyle name="Normal 28 3 2 4 2 2 2" xfId="14758"/>
    <cellStyle name="Normal 28 3 2 4 2 2 2 2" xfId="45080"/>
    <cellStyle name="Normal 28 3 2 4 2 2 2 3" xfId="29856"/>
    <cellStyle name="Normal 28 3 2 4 2 2 3" xfId="9738"/>
    <cellStyle name="Normal 28 3 2 4 2 2 3 2" xfId="40063"/>
    <cellStyle name="Normal 28 3 2 4 2 2 3 3" xfId="24839"/>
    <cellStyle name="Normal 28 3 2 4 2 2 4" xfId="35050"/>
    <cellStyle name="Normal 28 3 2 4 2 2 5" xfId="19826"/>
    <cellStyle name="Normal 28 3 2 4 2 3" xfId="6377"/>
    <cellStyle name="Normal 28 3 2 4 2 3 2" xfId="16429"/>
    <cellStyle name="Normal 28 3 2 4 2 3 2 2" xfId="46751"/>
    <cellStyle name="Normal 28 3 2 4 2 3 2 3" xfId="31527"/>
    <cellStyle name="Normal 28 3 2 4 2 3 3" xfId="11409"/>
    <cellStyle name="Normal 28 3 2 4 2 3 3 2" xfId="41734"/>
    <cellStyle name="Normal 28 3 2 4 2 3 3 3" xfId="26510"/>
    <cellStyle name="Normal 28 3 2 4 2 3 4" xfId="36721"/>
    <cellStyle name="Normal 28 3 2 4 2 3 5" xfId="21497"/>
    <cellStyle name="Normal 28 3 2 4 2 4" xfId="13087"/>
    <cellStyle name="Normal 28 3 2 4 2 4 2" xfId="43409"/>
    <cellStyle name="Normal 28 3 2 4 2 4 3" xfId="28185"/>
    <cellStyle name="Normal 28 3 2 4 2 5" xfId="8066"/>
    <cellStyle name="Normal 28 3 2 4 2 5 2" xfId="38392"/>
    <cellStyle name="Normal 28 3 2 4 2 5 3" xfId="23168"/>
    <cellStyle name="Normal 28 3 2 4 2 6" xfId="33380"/>
    <cellStyle name="Normal 28 3 2 4 2 7" xfId="18155"/>
    <cellStyle name="Normal 28 3 2 4 3" xfId="3848"/>
    <cellStyle name="Normal 28 3 2 4 3 2" xfId="13922"/>
    <cellStyle name="Normal 28 3 2 4 3 2 2" xfId="44244"/>
    <cellStyle name="Normal 28 3 2 4 3 2 3" xfId="29020"/>
    <cellStyle name="Normal 28 3 2 4 3 3" xfId="8902"/>
    <cellStyle name="Normal 28 3 2 4 3 3 2" xfId="39227"/>
    <cellStyle name="Normal 28 3 2 4 3 3 3" xfId="24003"/>
    <cellStyle name="Normal 28 3 2 4 3 4" xfId="34214"/>
    <cellStyle name="Normal 28 3 2 4 3 5" xfId="18990"/>
    <cellStyle name="Normal 28 3 2 4 4" xfId="5541"/>
    <cellStyle name="Normal 28 3 2 4 4 2" xfId="15593"/>
    <cellStyle name="Normal 28 3 2 4 4 2 2" xfId="45915"/>
    <cellStyle name="Normal 28 3 2 4 4 2 3" xfId="30691"/>
    <cellStyle name="Normal 28 3 2 4 4 3" xfId="10573"/>
    <cellStyle name="Normal 28 3 2 4 4 3 2" xfId="40898"/>
    <cellStyle name="Normal 28 3 2 4 4 3 3" xfId="25674"/>
    <cellStyle name="Normal 28 3 2 4 4 4" xfId="35885"/>
    <cellStyle name="Normal 28 3 2 4 4 5" xfId="20661"/>
    <cellStyle name="Normal 28 3 2 4 5" xfId="12251"/>
    <cellStyle name="Normal 28 3 2 4 5 2" xfId="42573"/>
    <cellStyle name="Normal 28 3 2 4 5 3" xfId="27349"/>
    <cellStyle name="Normal 28 3 2 4 6" xfId="7230"/>
    <cellStyle name="Normal 28 3 2 4 6 2" xfId="37556"/>
    <cellStyle name="Normal 28 3 2 4 6 3" xfId="22332"/>
    <cellStyle name="Normal 28 3 2 4 7" xfId="32544"/>
    <cellStyle name="Normal 28 3 2 4 8" xfId="17319"/>
    <cellStyle name="Normal 28 3 2 5" xfId="2577"/>
    <cellStyle name="Normal 28 3 2 5 2" xfId="4267"/>
    <cellStyle name="Normal 28 3 2 5 2 2" xfId="14340"/>
    <cellStyle name="Normal 28 3 2 5 2 2 2" xfId="44662"/>
    <cellStyle name="Normal 28 3 2 5 2 2 3" xfId="29438"/>
    <cellStyle name="Normal 28 3 2 5 2 3" xfId="9320"/>
    <cellStyle name="Normal 28 3 2 5 2 3 2" xfId="39645"/>
    <cellStyle name="Normal 28 3 2 5 2 3 3" xfId="24421"/>
    <cellStyle name="Normal 28 3 2 5 2 4" xfId="34632"/>
    <cellStyle name="Normal 28 3 2 5 2 5" xfId="19408"/>
    <cellStyle name="Normal 28 3 2 5 3" xfId="5959"/>
    <cellStyle name="Normal 28 3 2 5 3 2" xfId="16011"/>
    <cellStyle name="Normal 28 3 2 5 3 2 2" xfId="46333"/>
    <cellStyle name="Normal 28 3 2 5 3 2 3" xfId="31109"/>
    <cellStyle name="Normal 28 3 2 5 3 3" xfId="10991"/>
    <cellStyle name="Normal 28 3 2 5 3 3 2" xfId="41316"/>
    <cellStyle name="Normal 28 3 2 5 3 3 3" xfId="26092"/>
    <cellStyle name="Normal 28 3 2 5 3 4" xfId="36303"/>
    <cellStyle name="Normal 28 3 2 5 3 5" xfId="21079"/>
    <cellStyle name="Normal 28 3 2 5 4" xfId="12669"/>
    <cellStyle name="Normal 28 3 2 5 4 2" xfId="42991"/>
    <cellStyle name="Normal 28 3 2 5 4 3" xfId="27767"/>
    <cellStyle name="Normal 28 3 2 5 5" xfId="7648"/>
    <cellStyle name="Normal 28 3 2 5 5 2" xfId="37974"/>
    <cellStyle name="Normal 28 3 2 5 5 3" xfId="22750"/>
    <cellStyle name="Normal 28 3 2 5 6" xfId="32962"/>
    <cellStyle name="Normal 28 3 2 5 7" xfId="17737"/>
    <cellStyle name="Normal 28 3 2 6" xfId="3430"/>
    <cellStyle name="Normal 28 3 2 6 2" xfId="13504"/>
    <cellStyle name="Normal 28 3 2 6 2 2" xfId="43826"/>
    <cellStyle name="Normal 28 3 2 6 2 3" xfId="28602"/>
    <cellStyle name="Normal 28 3 2 6 3" xfId="8484"/>
    <cellStyle name="Normal 28 3 2 6 3 2" xfId="38809"/>
    <cellStyle name="Normal 28 3 2 6 3 3" xfId="23585"/>
    <cellStyle name="Normal 28 3 2 6 4" xfId="33796"/>
    <cellStyle name="Normal 28 3 2 6 5" xfId="18572"/>
    <cellStyle name="Normal 28 3 2 7" xfId="5123"/>
    <cellStyle name="Normal 28 3 2 7 2" xfId="15175"/>
    <cellStyle name="Normal 28 3 2 7 2 2" xfId="45497"/>
    <cellStyle name="Normal 28 3 2 7 2 3" xfId="30273"/>
    <cellStyle name="Normal 28 3 2 7 3" xfId="10155"/>
    <cellStyle name="Normal 28 3 2 7 3 2" xfId="40480"/>
    <cellStyle name="Normal 28 3 2 7 3 3" xfId="25256"/>
    <cellStyle name="Normal 28 3 2 7 4" xfId="35467"/>
    <cellStyle name="Normal 28 3 2 7 5" xfId="20243"/>
    <cellStyle name="Normal 28 3 2 8" xfId="11833"/>
    <cellStyle name="Normal 28 3 2 8 2" xfId="42155"/>
    <cellStyle name="Normal 28 3 2 8 3" xfId="26931"/>
    <cellStyle name="Normal 28 3 2 9" xfId="6812"/>
    <cellStyle name="Normal 28 3 2 9 2" xfId="37138"/>
    <cellStyle name="Normal 28 3 2 9 3" xfId="21914"/>
    <cellStyle name="Normal 28 3 3" xfId="1776"/>
    <cellStyle name="Normal 28 3 3 10" xfId="16953"/>
    <cellStyle name="Normal 28 3 3 2" xfId="1995"/>
    <cellStyle name="Normal 28 3 3 2 2" xfId="2416"/>
    <cellStyle name="Normal 28 3 3 2 2 2" xfId="3255"/>
    <cellStyle name="Normal 28 3 3 2 2 2 2" xfId="4945"/>
    <cellStyle name="Normal 28 3 3 2 2 2 2 2" xfId="15018"/>
    <cellStyle name="Normal 28 3 3 2 2 2 2 2 2" xfId="45340"/>
    <cellStyle name="Normal 28 3 3 2 2 2 2 2 3" xfId="30116"/>
    <cellStyle name="Normal 28 3 3 2 2 2 2 3" xfId="9998"/>
    <cellStyle name="Normal 28 3 3 2 2 2 2 3 2" xfId="40323"/>
    <cellStyle name="Normal 28 3 3 2 2 2 2 3 3" xfId="25099"/>
    <cellStyle name="Normal 28 3 3 2 2 2 2 4" xfId="35310"/>
    <cellStyle name="Normal 28 3 3 2 2 2 2 5" xfId="20086"/>
    <cellStyle name="Normal 28 3 3 2 2 2 3" xfId="6637"/>
    <cellStyle name="Normal 28 3 3 2 2 2 3 2" xfId="16689"/>
    <cellStyle name="Normal 28 3 3 2 2 2 3 2 2" xfId="47011"/>
    <cellStyle name="Normal 28 3 3 2 2 2 3 2 3" xfId="31787"/>
    <cellStyle name="Normal 28 3 3 2 2 2 3 3" xfId="11669"/>
    <cellStyle name="Normal 28 3 3 2 2 2 3 3 2" xfId="41994"/>
    <cellStyle name="Normal 28 3 3 2 2 2 3 3 3" xfId="26770"/>
    <cellStyle name="Normal 28 3 3 2 2 2 3 4" xfId="36981"/>
    <cellStyle name="Normal 28 3 3 2 2 2 3 5" xfId="21757"/>
    <cellStyle name="Normal 28 3 3 2 2 2 4" xfId="13347"/>
    <cellStyle name="Normal 28 3 3 2 2 2 4 2" xfId="43669"/>
    <cellStyle name="Normal 28 3 3 2 2 2 4 3" xfId="28445"/>
    <cellStyle name="Normal 28 3 3 2 2 2 5" xfId="8326"/>
    <cellStyle name="Normal 28 3 3 2 2 2 5 2" xfId="38652"/>
    <cellStyle name="Normal 28 3 3 2 2 2 5 3" xfId="23428"/>
    <cellStyle name="Normal 28 3 3 2 2 2 6" xfId="33640"/>
    <cellStyle name="Normal 28 3 3 2 2 2 7" xfId="18415"/>
    <cellStyle name="Normal 28 3 3 2 2 3" xfId="4108"/>
    <cellStyle name="Normal 28 3 3 2 2 3 2" xfId="14182"/>
    <cellStyle name="Normal 28 3 3 2 2 3 2 2" xfId="44504"/>
    <cellStyle name="Normal 28 3 3 2 2 3 2 3" xfId="29280"/>
    <cellStyle name="Normal 28 3 3 2 2 3 3" xfId="9162"/>
    <cellStyle name="Normal 28 3 3 2 2 3 3 2" xfId="39487"/>
    <cellStyle name="Normal 28 3 3 2 2 3 3 3" xfId="24263"/>
    <cellStyle name="Normal 28 3 3 2 2 3 4" xfId="34474"/>
    <cellStyle name="Normal 28 3 3 2 2 3 5" xfId="19250"/>
    <cellStyle name="Normal 28 3 3 2 2 4" xfId="5801"/>
    <cellStyle name="Normal 28 3 3 2 2 4 2" xfId="15853"/>
    <cellStyle name="Normal 28 3 3 2 2 4 2 2" xfId="46175"/>
    <cellStyle name="Normal 28 3 3 2 2 4 2 3" xfId="30951"/>
    <cellStyle name="Normal 28 3 3 2 2 4 3" xfId="10833"/>
    <cellStyle name="Normal 28 3 3 2 2 4 3 2" xfId="41158"/>
    <cellStyle name="Normal 28 3 3 2 2 4 3 3" xfId="25934"/>
    <cellStyle name="Normal 28 3 3 2 2 4 4" xfId="36145"/>
    <cellStyle name="Normal 28 3 3 2 2 4 5" xfId="20921"/>
    <cellStyle name="Normal 28 3 3 2 2 5" xfId="12511"/>
    <cellStyle name="Normal 28 3 3 2 2 5 2" xfId="42833"/>
    <cellStyle name="Normal 28 3 3 2 2 5 3" xfId="27609"/>
    <cellStyle name="Normal 28 3 3 2 2 6" xfId="7490"/>
    <cellStyle name="Normal 28 3 3 2 2 6 2" xfId="37816"/>
    <cellStyle name="Normal 28 3 3 2 2 6 3" xfId="22592"/>
    <cellStyle name="Normal 28 3 3 2 2 7" xfId="32804"/>
    <cellStyle name="Normal 28 3 3 2 2 8" xfId="17579"/>
    <cellStyle name="Normal 28 3 3 2 3" xfId="2837"/>
    <cellStyle name="Normal 28 3 3 2 3 2" xfId="4527"/>
    <cellStyle name="Normal 28 3 3 2 3 2 2" xfId="14600"/>
    <cellStyle name="Normal 28 3 3 2 3 2 2 2" xfId="44922"/>
    <cellStyle name="Normal 28 3 3 2 3 2 2 3" xfId="29698"/>
    <cellStyle name="Normal 28 3 3 2 3 2 3" xfId="9580"/>
    <cellStyle name="Normal 28 3 3 2 3 2 3 2" xfId="39905"/>
    <cellStyle name="Normal 28 3 3 2 3 2 3 3" xfId="24681"/>
    <cellStyle name="Normal 28 3 3 2 3 2 4" xfId="34892"/>
    <cellStyle name="Normal 28 3 3 2 3 2 5" xfId="19668"/>
    <cellStyle name="Normal 28 3 3 2 3 3" xfId="6219"/>
    <cellStyle name="Normal 28 3 3 2 3 3 2" xfId="16271"/>
    <cellStyle name="Normal 28 3 3 2 3 3 2 2" xfId="46593"/>
    <cellStyle name="Normal 28 3 3 2 3 3 2 3" xfId="31369"/>
    <cellStyle name="Normal 28 3 3 2 3 3 3" xfId="11251"/>
    <cellStyle name="Normal 28 3 3 2 3 3 3 2" xfId="41576"/>
    <cellStyle name="Normal 28 3 3 2 3 3 3 3" xfId="26352"/>
    <cellStyle name="Normal 28 3 3 2 3 3 4" xfId="36563"/>
    <cellStyle name="Normal 28 3 3 2 3 3 5" xfId="21339"/>
    <cellStyle name="Normal 28 3 3 2 3 4" xfId="12929"/>
    <cellStyle name="Normal 28 3 3 2 3 4 2" xfId="43251"/>
    <cellStyle name="Normal 28 3 3 2 3 4 3" xfId="28027"/>
    <cellStyle name="Normal 28 3 3 2 3 5" xfId="7908"/>
    <cellStyle name="Normal 28 3 3 2 3 5 2" xfId="38234"/>
    <cellStyle name="Normal 28 3 3 2 3 5 3" xfId="23010"/>
    <cellStyle name="Normal 28 3 3 2 3 6" xfId="33222"/>
    <cellStyle name="Normal 28 3 3 2 3 7" xfId="17997"/>
    <cellStyle name="Normal 28 3 3 2 4" xfId="3690"/>
    <cellStyle name="Normal 28 3 3 2 4 2" xfId="13764"/>
    <cellStyle name="Normal 28 3 3 2 4 2 2" xfId="44086"/>
    <cellStyle name="Normal 28 3 3 2 4 2 3" xfId="28862"/>
    <cellStyle name="Normal 28 3 3 2 4 3" xfId="8744"/>
    <cellStyle name="Normal 28 3 3 2 4 3 2" xfId="39069"/>
    <cellStyle name="Normal 28 3 3 2 4 3 3" xfId="23845"/>
    <cellStyle name="Normal 28 3 3 2 4 4" xfId="34056"/>
    <cellStyle name="Normal 28 3 3 2 4 5" xfId="18832"/>
    <cellStyle name="Normal 28 3 3 2 5" xfId="5383"/>
    <cellStyle name="Normal 28 3 3 2 5 2" xfId="15435"/>
    <cellStyle name="Normal 28 3 3 2 5 2 2" xfId="45757"/>
    <cellStyle name="Normal 28 3 3 2 5 2 3" xfId="30533"/>
    <cellStyle name="Normal 28 3 3 2 5 3" xfId="10415"/>
    <cellStyle name="Normal 28 3 3 2 5 3 2" xfId="40740"/>
    <cellStyle name="Normal 28 3 3 2 5 3 3" xfId="25516"/>
    <cellStyle name="Normal 28 3 3 2 5 4" xfId="35727"/>
    <cellStyle name="Normal 28 3 3 2 5 5" xfId="20503"/>
    <cellStyle name="Normal 28 3 3 2 6" xfId="12093"/>
    <cellStyle name="Normal 28 3 3 2 6 2" xfId="42415"/>
    <cellStyle name="Normal 28 3 3 2 6 3" xfId="27191"/>
    <cellStyle name="Normal 28 3 3 2 7" xfId="7072"/>
    <cellStyle name="Normal 28 3 3 2 7 2" xfId="37398"/>
    <cellStyle name="Normal 28 3 3 2 7 3" xfId="22174"/>
    <cellStyle name="Normal 28 3 3 2 8" xfId="32386"/>
    <cellStyle name="Normal 28 3 3 2 9" xfId="17161"/>
    <cellStyle name="Normal 28 3 3 3" xfId="2208"/>
    <cellStyle name="Normal 28 3 3 3 2" xfId="3047"/>
    <cellStyle name="Normal 28 3 3 3 2 2" xfId="4737"/>
    <cellStyle name="Normal 28 3 3 3 2 2 2" xfId="14810"/>
    <cellStyle name="Normal 28 3 3 3 2 2 2 2" xfId="45132"/>
    <cellStyle name="Normal 28 3 3 3 2 2 2 3" xfId="29908"/>
    <cellStyle name="Normal 28 3 3 3 2 2 3" xfId="9790"/>
    <cellStyle name="Normal 28 3 3 3 2 2 3 2" xfId="40115"/>
    <cellStyle name="Normal 28 3 3 3 2 2 3 3" xfId="24891"/>
    <cellStyle name="Normal 28 3 3 3 2 2 4" xfId="35102"/>
    <cellStyle name="Normal 28 3 3 3 2 2 5" xfId="19878"/>
    <cellStyle name="Normal 28 3 3 3 2 3" xfId="6429"/>
    <cellStyle name="Normal 28 3 3 3 2 3 2" xfId="16481"/>
    <cellStyle name="Normal 28 3 3 3 2 3 2 2" xfId="46803"/>
    <cellStyle name="Normal 28 3 3 3 2 3 2 3" xfId="31579"/>
    <cellStyle name="Normal 28 3 3 3 2 3 3" xfId="11461"/>
    <cellStyle name="Normal 28 3 3 3 2 3 3 2" xfId="41786"/>
    <cellStyle name="Normal 28 3 3 3 2 3 3 3" xfId="26562"/>
    <cellStyle name="Normal 28 3 3 3 2 3 4" xfId="36773"/>
    <cellStyle name="Normal 28 3 3 3 2 3 5" xfId="21549"/>
    <cellStyle name="Normal 28 3 3 3 2 4" xfId="13139"/>
    <cellStyle name="Normal 28 3 3 3 2 4 2" xfId="43461"/>
    <cellStyle name="Normal 28 3 3 3 2 4 3" xfId="28237"/>
    <cellStyle name="Normal 28 3 3 3 2 5" xfId="8118"/>
    <cellStyle name="Normal 28 3 3 3 2 5 2" xfId="38444"/>
    <cellStyle name="Normal 28 3 3 3 2 5 3" xfId="23220"/>
    <cellStyle name="Normal 28 3 3 3 2 6" xfId="33432"/>
    <cellStyle name="Normal 28 3 3 3 2 7" xfId="18207"/>
    <cellStyle name="Normal 28 3 3 3 3" xfId="3900"/>
    <cellStyle name="Normal 28 3 3 3 3 2" xfId="13974"/>
    <cellStyle name="Normal 28 3 3 3 3 2 2" xfId="44296"/>
    <cellStyle name="Normal 28 3 3 3 3 2 3" xfId="29072"/>
    <cellStyle name="Normal 28 3 3 3 3 3" xfId="8954"/>
    <cellStyle name="Normal 28 3 3 3 3 3 2" xfId="39279"/>
    <cellStyle name="Normal 28 3 3 3 3 3 3" xfId="24055"/>
    <cellStyle name="Normal 28 3 3 3 3 4" xfId="34266"/>
    <cellStyle name="Normal 28 3 3 3 3 5" xfId="19042"/>
    <cellStyle name="Normal 28 3 3 3 4" xfId="5593"/>
    <cellStyle name="Normal 28 3 3 3 4 2" xfId="15645"/>
    <cellStyle name="Normal 28 3 3 3 4 2 2" xfId="45967"/>
    <cellStyle name="Normal 28 3 3 3 4 2 3" xfId="30743"/>
    <cellStyle name="Normal 28 3 3 3 4 3" xfId="10625"/>
    <cellStyle name="Normal 28 3 3 3 4 3 2" xfId="40950"/>
    <cellStyle name="Normal 28 3 3 3 4 3 3" xfId="25726"/>
    <cellStyle name="Normal 28 3 3 3 4 4" xfId="35937"/>
    <cellStyle name="Normal 28 3 3 3 4 5" xfId="20713"/>
    <cellStyle name="Normal 28 3 3 3 5" xfId="12303"/>
    <cellStyle name="Normal 28 3 3 3 5 2" xfId="42625"/>
    <cellStyle name="Normal 28 3 3 3 5 3" xfId="27401"/>
    <cellStyle name="Normal 28 3 3 3 6" xfId="7282"/>
    <cellStyle name="Normal 28 3 3 3 6 2" xfId="37608"/>
    <cellStyle name="Normal 28 3 3 3 6 3" xfId="22384"/>
    <cellStyle name="Normal 28 3 3 3 7" xfId="32596"/>
    <cellStyle name="Normal 28 3 3 3 8" xfId="17371"/>
    <cellStyle name="Normal 28 3 3 4" xfId="2629"/>
    <cellStyle name="Normal 28 3 3 4 2" xfId="4319"/>
    <cellStyle name="Normal 28 3 3 4 2 2" xfId="14392"/>
    <cellStyle name="Normal 28 3 3 4 2 2 2" xfId="44714"/>
    <cellStyle name="Normal 28 3 3 4 2 2 3" xfId="29490"/>
    <cellStyle name="Normal 28 3 3 4 2 3" xfId="9372"/>
    <cellStyle name="Normal 28 3 3 4 2 3 2" xfId="39697"/>
    <cellStyle name="Normal 28 3 3 4 2 3 3" xfId="24473"/>
    <cellStyle name="Normal 28 3 3 4 2 4" xfId="34684"/>
    <cellStyle name="Normal 28 3 3 4 2 5" xfId="19460"/>
    <cellStyle name="Normal 28 3 3 4 3" xfId="6011"/>
    <cellStyle name="Normal 28 3 3 4 3 2" xfId="16063"/>
    <cellStyle name="Normal 28 3 3 4 3 2 2" xfId="46385"/>
    <cellStyle name="Normal 28 3 3 4 3 2 3" xfId="31161"/>
    <cellStyle name="Normal 28 3 3 4 3 3" xfId="11043"/>
    <cellStyle name="Normal 28 3 3 4 3 3 2" xfId="41368"/>
    <cellStyle name="Normal 28 3 3 4 3 3 3" xfId="26144"/>
    <cellStyle name="Normal 28 3 3 4 3 4" xfId="36355"/>
    <cellStyle name="Normal 28 3 3 4 3 5" xfId="21131"/>
    <cellStyle name="Normal 28 3 3 4 4" xfId="12721"/>
    <cellStyle name="Normal 28 3 3 4 4 2" xfId="43043"/>
    <cellStyle name="Normal 28 3 3 4 4 3" xfId="27819"/>
    <cellStyle name="Normal 28 3 3 4 5" xfId="7700"/>
    <cellStyle name="Normal 28 3 3 4 5 2" xfId="38026"/>
    <cellStyle name="Normal 28 3 3 4 5 3" xfId="22802"/>
    <cellStyle name="Normal 28 3 3 4 6" xfId="33014"/>
    <cellStyle name="Normal 28 3 3 4 7" xfId="17789"/>
    <cellStyle name="Normal 28 3 3 5" xfId="3482"/>
    <cellStyle name="Normal 28 3 3 5 2" xfId="13556"/>
    <cellStyle name="Normal 28 3 3 5 2 2" xfId="43878"/>
    <cellStyle name="Normal 28 3 3 5 2 3" xfId="28654"/>
    <cellStyle name="Normal 28 3 3 5 3" xfId="8536"/>
    <cellStyle name="Normal 28 3 3 5 3 2" xfId="38861"/>
    <cellStyle name="Normal 28 3 3 5 3 3" xfId="23637"/>
    <cellStyle name="Normal 28 3 3 5 4" xfId="33848"/>
    <cellStyle name="Normal 28 3 3 5 5" xfId="18624"/>
    <cellStyle name="Normal 28 3 3 6" xfId="5175"/>
    <cellStyle name="Normal 28 3 3 6 2" xfId="15227"/>
    <cellStyle name="Normal 28 3 3 6 2 2" xfId="45549"/>
    <cellStyle name="Normal 28 3 3 6 2 3" xfId="30325"/>
    <cellStyle name="Normal 28 3 3 6 3" xfId="10207"/>
    <cellStyle name="Normal 28 3 3 6 3 2" xfId="40532"/>
    <cellStyle name="Normal 28 3 3 6 3 3" xfId="25308"/>
    <cellStyle name="Normal 28 3 3 6 4" xfId="35519"/>
    <cellStyle name="Normal 28 3 3 6 5" xfId="20295"/>
    <cellStyle name="Normal 28 3 3 7" xfId="11885"/>
    <cellStyle name="Normal 28 3 3 7 2" xfId="42207"/>
    <cellStyle name="Normal 28 3 3 7 3" xfId="26983"/>
    <cellStyle name="Normal 28 3 3 8" xfId="6864"/>
    <cellStyle name="Normal 28 3 3 8 2" xfId="37190"/>
    <cellStyle name="Normal 28 3 3 8 3" xfId="21966"/>
    <cellStyle name="Normal 28 3 3 9" xfId="32179"/>
    <cellStyle name="Normal 28 3 4" xfId="1889"/>
    <cellStyle name="Normal 28 3 4 2" xfId="2312"/>
    <cellStyle name="Normal 28 3 4 2 2" xfId="3151"/>
    <cellStyle name="Normal 28 3 4 2 2 2" xfId="4841"/>
    <cellStyle name="Normal 28 3 4 2 2 2 2" xfId="14914"/>
    <cellStyle name="Normal 28 3 4 2 2 2 2 2" xfId="45236"/>
    <cellStyle name="Normal 28 3 4 2 2 2 2 3" xfId="30012"/>
    <cellStyle name="Normal 28 3 4 2 2 2 3" xfId="9894"/>
    <cellStyle name="Normal 28 3 4 2 2 2 3 2" xfId="40219"/>
    <cellStyle name="Normal 28 3 4 2 2 2 3 3" xfId="24995"/>
    <cellStyle name="Normal 28 3 4 2 2 2 4" xfId="35206"/>
    <cellStyle name="Normal 28 3 4 2 2 2 5" xfId="19982"/>
    <cellStyle name="Normal 28 3 4 2 2 3" xfId="6533"/>
    <cellStyle name="Normal 28 3 4 2 2 3 2" xfId="16585"/>
    <cellStyle name="Normal 28 3 4 2 2 3 2 2" xfId="46907"/>
    <cellStyle name="Normal 28 3 4 2 2 3 2 3" xfId="31683"/>
    <cellStyle name="Normal 28 3 4 2 2 3 3" xfId="11565"/>
    <cellStyle name="Normal 28 3 4 2 2 3 3 2" xfId="41890"/>
    <cellStyle name="Normal 28 3 4 2 2 3 3 3" xfId="26666"/>
    <cellStyle name="Normal 28 3 4 2 2 3 4" xfId="36877"/>
    <cellStyle name="Normal 28 3 4 2 2 3 5" xfId="21653"/>
    <cellStyle name="Normal 28 3 4 2 2 4" xfId="13243"/>
    <cellStyle name="Normal 28 3 4 2 2 4 2" xfId="43565"/>
    <cellStyle name="Normal 28 3 4 2 2 4 3" xfId="28341"/>
    <cellStyle name="Normal 28 3 4 2 2 5" xfId="8222"/>
    <cellStyle name="Normal 28 3 4 2 2 5 2" xfId="38548"/>
    <cellStyle name="Normal 28 3 4 2 2 5 3" xfId="23324"/>
    <cellStyle name="Normal 28 3 4 2 2 6" xfId="33536"/>
    <cellStyle name="Normal 28 3 4 2 2 7" xfId="18311"/>
    <cellStyle name="Normal 28 3 4 2 3" xfId="4004"/>
    <cellStyle name="Normal 28 3 4 2 3 2" xfId="14078"/>
    <cellStyle name="Normal 28 3 4 2 3 2 2" xfId="44400"/>
    <cellStyle name="Normal 28 3 4 2 3 2 3" xfId="29176"/>
    <cellStyle name="Normal 28 3 4 2 3 3" xfId="9058"/>
    <cellStyle name="Normal 28 3 4 2 3 3 2" xfId="39383"/>
    <cellStyle name="Normal 28 3 4 2 3 3 3" xfId="24159"/>
    <cellStyle name="Normal 28 3 4 2 3 4" xfId="34370"/>
    <cellStyle name="Normal 28 3 4 2 3 5" xfId="19146"/>
    <cellStyle name="Normal 28 3 4 2 4" xfId="5697"/>
    <cellStyle name="Normal 28 3 4 2 4 2" xfId="15749"/>
    <cellStyle name="Normal 28 3 4 2 4 2 2" xfId="46071"/>
    <cellStyle name="Normal 28 3 4 2 4 2 3" xfId="30847"/>
    <cellStyle name="Normal 28 3 4 2 4 3" xfId="10729"/>
    <cellStyle name="Normal 28 3 4 2 4 3 2" xfId="41054"/>
    <cellStyle name="Normal 28 3 4 2 4 3 3" xfId="25830"/>
    <cellStyle name="Normal 28 3 4 2 4 4" xfId="36041"/>
    <cellStyle name="Normal 28 3 4 2 4 5" xfId="20817"/>
    <cellStyle name="Normal 28 3 4 2 5" xfId="12407"/>
    <cellStyle name="Normal 28 3 4 2 5 2" xfId="42729"/>
    <cellStyle name="Normal 28 3 4 2 5 3" xfId="27505"/>
    <cellStyle name="Normal 28 3 4 2 6" xfId="7386"/>
    <cellStyle name="Normal 28 3 4 2 6 2" xfId="37712"/>
    <cellStyle name="Normal 28 3 4 2 6 3" xfId="22488"/>
    <cellStyle name="Normal 28 3 4 2 7" xfId="32700"/>
    <cellStyle name="Normal 28 3 4 2 8" xfId="17475"/>
    <cellStyle name="Normal 28 3 4 3" xfId="2733"/>
    <cellStyle name="Normal 28 3 4 3 2" xfId="4423"/>
    <cellStyle name="Normal 28 3 4 3 2 2" xfId="14496"/>
    <cellStyle name="Normal 28 3 4 3 2 2 2" xfId="44818"/>
    <cellStyle name="Normal 28 3 4 3 2 2 3" xfId="29594"/>
    <cellStyle name="Normal 28 3 4 3 2 3" xfId="9476"/>
    <cellStyle name="Normal 28 3 4 3 2 3 2" xfId="39801"/>
    <cellStyle name="Normal 28 3 4 3 2 3 3" xfId="24577"/>
    <cellStyle name="Normal 28 3 4 3 2 4" xfId="34788"/>
    <cellStyle name="Normal 28 3 4 3 2 5" xfId="19564"/>
    <cellStyle name="Normal 28 3 4 3 3" xfId="6115"/>
    <cellStyle name="Normal 28 3 4 3 3 2" xfId="16167"/>
    <cellStyle name="Normal 28 3 4 3 3 2 2" xfId="46489"/>
    <cellStyle name="Normal 28 3 4 3 3 2 3" xfId="31265"/>
    <cellStyle name="Normal 28 3 4 3 3 3" xfId="11147"/>
    <cellStyle name="Normal 28 3 4 3 3 3 2" xfId="41472"/>
    <cellStyle name="Normal 28 3 4 3 3 3 3" xfId="26248"/>
    <cellStyle name="Normal 28 3 4 3 3 4" xfId="36459"/>
    <cellStyle name="Normal 28 3 4 3 3 5" xfId="21235"/>
    <cellStyle name="Normal 28 3 4 3 4" xfId="12825"/>
    <cellStyle name="Normal 28 3 4 3 4 2" xfId="43147"/>
    <cellStyle name="Normal 28 3 4 3 4 3" xfId="27923"/>
    <cellStyle name="Normal 28 3 4 3 5" xfId="7804"/>
    <cellStyle name="Normal 28 3 4 3 5 2" xfId="38130"/>
    <cellStyle name="Normal 28 3 4 3 5 3" xfId="22906"/>
    <cellStyle name="Normal 28 3 4 3 6" xfId="33118"/>
    <cellStyle name="Normal 28 3 4 3 7" xfId="17893"/>
    <cellStyle name="Normal 28 3 4 4" xfId="3586"/>
    <cellStyle name="Normal 28 3 4 4 2" xfId="13660"/>
    <cellStyle name="Normal 28 3 4 4 2 2" xfId="43982"/>
    <cellStyle name="Normal 28 3 4 4 2 3" xfId="28758"/>
    <cellStyle name="Normal 28 3 4 4 3" xfId="8640"/>
    <cellStyle name="Normal 28 3 4 4 3 2" xfId="38965"/>
    <cellStyle name="Normal 28 3 4 4 3 3" xfId="23741"/>
    <cellStyle name="Normal 28 3 4 4 4" xfId="33952"/>
    <cellStyle name="Normal 28 3 4 4 5" xfId="18728"/>
    <cellStyle name="Normal 28 3 4 5" xfId="5279"/>
    <cellStyle name="Normal 28 3 4 5 2" xfId="15331"/>
    <cellStyle name="Normal 28 3 4 5 2 2" xfId="45653"/>
    <cellStyle name="Normal 28 3 4 5 2 3" xfId="30429"/>
    <cellStyle name="Normal 28 3 4 5 3" xfId="10311"/>
    <cellStyle name="Normal 28 3 4 5 3 2" xfId="40636"/>
    <cellStyle name="Normal 28 3 4 5 3 3" xfId="25412"/>
    <cellStyle name="Normal 28 3 4 5 4" xfId="35623"/>
    <cellStyle name="Normal 28 3 4 5 5" xfId="20399"/>
    <cellStyle name="Normal 28 3 4 6" xfId="11989"/>
    <cellStyle name="Normal 28 3 4 6 2" xfId="42311"/>
    <cellStyle name="Normal 28 3 4 6 3" xfId="27087"/>
    <cellStyle name="Normal 28 3 4 7" xfId="6968"/>
    <cellStyle name="Normal 28 3 4 7 2" xfId="37294"/>
    <cellStyle name="Normal 28 3 4 7 3" xfId="22070"/>
    <cellStyle name="Normal 28 3 4 8" xfId="32282"/>
    <cellStyle name="Normal 28 3 4 9" xfId="17057"/>
    <cellStyle name="Normal 28 3 5" xfId="2102"/>
    <cellStyle name="Normal 28 3 5 2" xfId="2943"/>
    <cellStyle name="Normal 28 3 5 2 2" xfId="4633"/>
    <cellStyle name="Normal 28 3 5 2 2 2" xfId="14706"/>
    <cellStyle name="Normal 28 3 5 2 2 2 2" xfId="45028"/>
    <cellStyle name="Normal 28 3 5 2 2 2 3" xfId="29804"/>
    <cellStyle name="Normal 28 3 5 2 2 3" xfId="9686"/>
    <cellStyle name="Normal 28 3 5 2 2 3 2" xfId="40011"/>
    <cellStyle name="Normal 28 3 5 2 2 3 3" xfId="24787"/>
    <cellStyle name="Normal 28 3 5 2 2 4" xfId="34998"/>
    <cellStyle name="Normal 28 3 5 2 2 5" xfId="19774"/>
    <cellStyle name="Normal 28 3 5 2 3" xfId="6325"/>
    <cellStyle name="Normal 28 3 5 2 3 2" xfId="16377"/>
    <cellStyle name="Normal 28 3 5 2 3 2 2" xfId="46699"/>
    <cellStyle name="Normal 28 3 5 2 3 2 3" xfId="31475"/>
    <cellStyle name="Normal 28 3 5 2 3 3" xfId="11357"/>
    <cellStyle name="Normal 28 3 5 2 3 3 2" xfId="41682"/>
    <cellStyle name="Normal 28 3 5 2 3 3 3" xfId="26458"/>
    <cellStyle name="Normal 28 3 5 2 3 4" xfId="36669"/>
    <cellStyle name="Normal 28 3 5 2 3 5" xfId="21445"/>
    <cellStyle name="Normal 28 3 5 2 4" xfId="13035"/>
    <cellStyle name="Normal 28 3 5 2 4 2" xfId="43357"/>
    <cellStyle name="Normal 28 3 5 2 4 3" xfId="28133"/>
    <cellStyle name="Normal 28 3 5 2 5" xfId="8014"/>
    <cellStyle name="Normal 28 3 5 2 5 2" xfId="38340"/>
    <cellStyle name="Normal 28 3 5 2 5 3" xfId="23116"/>
    <cellStyle name="Normal 28 3 5 2 6" xfId="33328"/>
    <cellStyle name="Normal 28 3 5 2 7" xfId="18103"/>
    <cellStyle name="Normal 28 3 5 3" xfId="3796"/>
    <cellStyle name="Normal 28 3 5 3 2" xfId="13870"/>
    <cellStyle name="Normal 28 3 5 3 2 2" xfId="44192"/>
    <cellStyle name="Normal 28 3 5 3 2 3" xfId="28968"/>
    <cellStyle name="Normal 28 3 5 3 3" xfId="8850"/>
    <cellStyle name="Normal 28 3 5 3 3 2" xfId="39175"/>
    <cellStyle name="Normal 28 3 5 3 3 3" xfId="23951"/>
    <cellStyle name="Normal 28 3 5 3 4" xfId="34162"/>
    <cellStyle name="Normal 28 3 5 3 5" xfId="18938"/>
    <cellStyle name="Normal 28 3 5 4" xfId="5489"/>
    <cellStyle name="Normal 28 3 5 4 2" xfId="15541"/>
    <cellStyle name="Normal 28 3 5 4 2 2" xfId="45863"/>
    <cellStyle name="Normal 28 3 5 4 2 3" xfId="30639"/>
    <cellStyle name="Normal 28 3 5 4 3" xfId="10521"/>
    <cellStyle name="Normal 28 3 5 4 3 2" xfId="40846"/>
    <cellStyle name="Normal 28 3 5 4 3 3" xfId="25622"/>
    <cellStyle name="Normal 28 3 5 4 4" xfId="35833"/>
    <cellStyle name="Normal 28 3 5 4 5" xfId="20609"/>
    <cellStyle name="Normal 28 3 5 5" xfId="12199"/>
    <cellStyle name="Normal 28 3 5 5 2" xfId="42521"/>
    <cellStyle name="Normal 28 3 5 5 3" xfId="27297"/>
    <cellStyle name="Normal 28 3 5 6" xfId="7178"/>
    <cellStyle name="Normal 28 3 5 6 2" xfId="37504"/>
    <cellStyle name="Normal 28 3 5 6 3" xfId="22280"/>
    <cellStyle name="Normal 28 3 5 7" xfId="32492"/>
    <cellStyle name="Normal 28 3 5 8" xfId="17267"/>
    <cellStyle name="Normal 28 3 6" xfId="2523"/>
    <cellStyle name="Normal 28 3 6 2" xfId="4215"/>
    <cellStyle name="Normal 28 3 6 2 2" xfId="14288"/>
    <cellStyle name="Normal 28 3 6 2 2 2" xfId="44610"/>
    <cellStyle name="Normal 28 3 6 2 2 3" xfId="29386"/>
    <cellStyle name="Normal 28 3 6 2 3" xfId="9268"/>
    <cellStyle name="Normal 28 3 6 2 3 2" xfId="39593"/>
    <cellStyle name="Normal 28 3 6 2 3 3" xfId="24369"/>
    <cellStyle name="Normal 28 3 6 2 4" xfId="34580"/>
    <cellStyle name="Normal 28 3 6 2 5" xfId="19356"/>
    <cellStyle name="Normal 28 3 6 3" xfId="5907"/>
    <cellStyle name="Normal 28 3 6 3 2" xfId="15959"/>
    <cellStyle name="Normal 28 3 6 3 2 2" xfId="46281"/>
    <cellStyle name="Normal 28 3 6 3 2 3" xfId="31057"/>
    <cellStyle name="Normal 28 3 6 3 3" xfId="10939"/>
    <cellStyle name="Normal 28 3 6 3 3 2" xfId="41264"/>
    <cellStyle name="Normal 28 3 6 3 3 3" xfId="26040"/>
    <cellStyle name="Normal 28 3 6 3 4" xfId="36251"/>
    <cellStyle name="Normal 28 3 6 3 5" xfId="21027"/>
    <cellStyle name="Normal 28 3 6 4" xfId="12617"/>
    <cellStyle name="Normal 28 3 6 4 2" xfId="42939"/>
    <cellStyle name="Normal 28 3 6 4 3" xfId="27715"/>
    <cellStyle name="Normal 28 3 6 5" xfId="7596"/>
    <cellStyle name="Normal 28 3 6 5 2" xfId="37922"/>
    <cellStyle name="Normal 28 3 6 5 3" xfId="22698"/>
    <cellStyle name="Normal 28 3 6 6" xfId="32910"/>
    <cellStyle name="Normal 28 3 6 7" xfId="17685"/>
    <cellStyle name="Normal 28 3 7" xfId="3374"/>
    <cellStyle name="Normal 28 3 7 2" xfId="13452"/>
    <cellStyle name="Normal 28 3 7 2 2" xfId="43774"/>
    <cellStyle name="Normal 28 3 7 2 3" xfId="28550"/>
    <cellStyle name="Normal 28 3 7 3" xfId="8432"/>
    <cellStyle name="Normal 28 3 7 3 2" xfId="38757"/>
    <cellStyle name="Normal 28 3 7 3 3" xfId="23533"/>
    <cellStyle name="Normal 28 3 7 4" xfId="33744"/>
    <cellStyle name="Normal 28 3 7 5" xfId="18520"/>
    <cellStyle name="Normal 28 3 8" xfId="5068"/>
    <cellStyle name="Normal 28 3 8 2" xfId="15123"/>
    <cellStyle name="Normal 28 3 8 2 2" xfId="45445"/>
    <cellStyle name="Normal 28 3 8 2 3" xfId="30221"/>
    <cellStyle name="Normal 28 3 8 3" xfId="10103"/>
    <cellStyle name="Normal 28 3 8 3 2" xfId="40428"/>
    <cellStyle name="Normal 28 3 8 3 3" xfId="25204"/>
    <cellStyle name="Normal 28 3 8 4" xfId="35415"/>
    <cellStyle name="Normal 28 3 8 5" xfId="20191"/>
    <cellStyle name="Normal 28 3 9" xfId="11779"/>
    <cellStyle name="Normal 28 3 9 2" xfId="42103"/>
    <cellStyle name="Normal 28 3 9 3" xfId="26879"/>
    <cellStyle name="Normal 28 4" xfId="47286"/>
    <cellStyle name="Normal 28_Sheet2" xfId="1047"/>
    <cellStyle name="Normal 29" xfId="949"/>
    <cellStyle name="Normal 29 2" xfId="950"/>
    <cellStyle name="Normal 29 2 3" xfId="327"/>
    <cellStyle name="Normal 29 2 3 2" xfId="329"/>
    <cellStyle name="Normal 29_Sheet2" xfId="1046"/>
    <cellStyle name="Normal 3" xfId="125"/>
    <cellStyle name="Normal 3 2" xfId="126"/>
    <cellStyle name="Normal 3 2 2" xfId="778"/>
    <cellStyle name="Normal 3 2 2 10" xfId="6759"/>
    <cellStyle name="Normal 3 2 2 10 2" xfId="37087"/>
    <cellStyle name="Normal 3 2 2 10 3" xfId="21863"/>
    <cellStyle name="Normal 3 2 2 11" xfId="32078"/>
    <cellStyle name="Normal 3 2 2 12" xfId="16848"/>
    <cellStyle name="Normal 3 2 2 13" xfId="1430"/>
    <cellStyle name="Normal 3 2 2 14" xfId="47287"/>
    <cellStyle name="Normal 3 2 2 2" xfId="1723"/>
    <cellStyle name="Normal 3 2 2 2 10" xfId="32130"/>
    <cellStyle name="Normal 3 2 2 2 11" xfId="16902"/>
    <cellStyle name="Normal 3 2 2 2 2" xfId="1831"/>
    <cellStyle name="Normal 3 2 2 2 2 10" xfId="17006"/>
    <cellStyle name="Normal 3 2 2 2 2 2" xfId="2048"/>
    <cellStyle name="Normal 3 2 2 2 2 2 2" xfId="2469"/>
    <cellStyle name="Normal 3 2 2 2 2 2 2 2" xfId="3308"/>
    <cellStyle name="Normal 3 2 2 2 2 2 2 2 2" xfId="4998"/>
    <cellStyle name="Normal 3 2 2 2 2 2 2 2 2 2" xfId="15071"/>
    <cellStyle name="Normal 3 2 2 2 2 2 2 2 2 2 2" xfId="45393"/>
    <cellStyle name="Normal 3 2 2 2 2 2 2 2 2 2 3" xfId="30169"/>
    <cellStyle name="Normal 3 2 2 2 2 2 2 2 2 3" xfId="10051"/>
    <cellStyle name="Normal 3 2 2 2 2 2 2 2 2 3 2" xfId="40376"/>
    <cellStyle name="Normal 3 2 2 2 2 2 2 2 2 3 3" xfId="25152"/>
    <cellStyle name="Normal 3 2 2 2 2 2 2 2 2 4" xfId="35363"/>
    <cellStyle name="Normal 3 2 2 2 2 2 2 2 2 5" xfId="20139"/>
    <cellStyle name="Normal 3 2 2 2 2 2 2 2 3" xfId="6690"/>
    <cellStyle name="Normal 3 2 2 2 2 2 2 2 3 2" xfId="16742"/>
    <cellStyle name="Normal 3 2 2 2 2 2 2 2 3 2 2" xfId="47064"/>
    <cellStyle name="Normal 3 2 2 2 2 2 2 2 3 2 3" xfId="31840"/>
    <cellStyle name="Normal 3 2 2 2 2 2 2 2 3 3" xfId="11722"/>
    <cellStyle name="Normal 3 2 2 2 2 2 2 2 3 3 2" xfId="42047"/>
    <cellStyle name="Normal 3 2 2 2 2 2 2 2 3 3 3" xfId="26823"/>
    <cellStyle name="Normal 3 2 2 2 2 2 2 2 3 4" xfId="37034"/>
    <cellStyle name="Normal 3 2 2 2 2 2 2 2 3 5" xfId="21810"/>
    <cellStyle name="Normal 3 2 2 2 2 2 2 2 4" xfId="13400"/>
    <cellStyle name="Normal 3 2 2 2 2 2 2 2 4 2" xfId="43722"/>
    <cellStyle name="Normal 3 2 2 2 2 2 2 2 4 3" xfId="28498"/>
    <cellStyle name="Normal 3 2 2 2 2 2 2 2 5" xfId="8379"/>
    <cellStyle name="Normal 3 2 2 2 2 2 2 2 5 2" xfId="38705"/>
    <cellStyle name="Normal 3 2 2 2 2 2 2 2 5 3" xfId="23481"/>
    <cellStyle name="Normal 3 2 2 2 2 2 2 2 6" xfId="33693"/>
    <cellStyle name="Normal 3 2 2 2 2 2 2 2 7" xfId="18468"/>
    <cellStyle name="Normal 3 2 2 2 2 2 2 3" xfId="4161"/>
    <cellStyle name="Normal 3 2 2 2 2 2 2 3 2" xfId="14235"/>
    <cellStyle name="Normal 3 2 2 2 2 2 2 3 2 2" xfId="44557"/>
    <cellStyle name="Normal 3 2 2 2 2 2 2 3 2 3" xfId="29333"/>
    <cellStyle name="Normal 3 2 2 2 2 2 2 3 3" xfId="9215"/>
    <cellStyle name="Normal 3 2 2 2 2 2 2 3 3 2" xfId="39540"/>
    <cellStyle name="Normal 3 2 2 2 2 2 2 3 3 3" xfId="24316"/>
    <cellStyle name="Normal 3 2 2 2 2 2 2 3 4" xfId="34527"/>
    <cellStyle name="Normal 3 2 2 2 2 2 2 3 5" xfId="19303"/>
    <cellStyle name="Normal 3 2 2 2 2 2 2 4" xfId="5854"/>
    <cellStyle name="Normal 3 2 2 2 2 2 2 4 2" xfId="15906"/>
    <cellStyle name="Normal 3 2 2 2 2 2 2 4 2 2" xfId="46228"/>
    <cellStyle name="Normal 3 2 2 2 2 2 2 4 2 3" xfId="31004"/>
    <cellStyle name="Normal 3 2 2 2 2 2 2 4 3" xfId="10886"/>
    <cellStyle name="Normal 3 2 2 2 2 2 2 4 3 2" xfId="41211"/>
    <cellStyle name="Normal 3 2 2 2 2 2 2 4 3 3" xfId="25987"/>
    <cellStyle name="Normal 3 2 2 2 2 2 2 4 4" xfId="36198"/>
    <cellStyle name="Normal 3 2 2 2 2 2 2 4 5" xfId="20974"/>
    <cellStyle name="Normal 3 2 2 2 2 2 2 5" xfId="12564"/>
    <cellStyle name="Normal 3 2 2 2 2 2 2 5 2" xfId="42886"/>
    <cellStyle name="Normal 3 2 2 2 2 2 2 5 3" xfId="27662"/>
    <cellStyle name="Normal 3 2 2 2 2 2 2 6" xfId="7543"/>
    <cellStyle name="Normal 3 2 2 2 2 2 2 6 2" xfId="37869"/>
    <cellStyle name="Normal 3 2 2 2 2 2 2 6 3" xfId="22645"/>
    <cellStyle name="Normal 3 2 2 2 2 2 2 7" xfId="32857"/>
    <cellStyle name="Normal 3 2 2 2 2 2 2 8" xfId="17632"/>
    <cellStyle name="Normal 3 2 2 2 2 2 3" xfId="2890"/>
    <cellStyle name="Normal 3 2 2 2 2 2 3 2" xfId="4580"/>
    <cellStyle name="Normal 3 2 2 2 2 2 3 2 2" xfId="14653"/>
    <cellStyle name="Normal 3 2 2 2 2 2 3 2 2 2" xfId="44975"/>
    <cellStyle name="Normal 3 2 2 2 2 2 3 2 2 3" xfId="29751"/>
    <cellStyle name="Normal 3 2 2 2 2 2 3 2 3" xfId="9633"/>
    <cellStyle name="Normal 3 2 2 2 2 2 3 2 3 2" xfId="39958"/>
    <cellStyle name="Normal 3 2 2 2 2 2 3 2 3 3" xfId="24734"/>
    <cellStyle name="Normal 3 2 2 2 2 2 3 2 4" xfId="34945"/>
    <cellStyle name="Normal 3 2 2 2 2 2 3 2 5" xfId="19721"/>
    <cellStyle name="Normal 3 2 2 2 2 2 3 3" xfId="6272"/>
    <cellStyle name="Normal 3 2 2 2 2 2 3 3 2" xfId="16324"/>
    <cellStyle name="Normal 3 2 2 2 2 2 3 3 2 2" xfId="46646"/>
    <cellStyle name="Normal 3 2 2 2 2 2 3 3 2 3" xfId="31422"/>
    <cellStyle name="Normal 3 2 2 2 2 2 3 3 3" xfId="11304"/>
    <cellStyle name="Normal 3 2 2 2 2 2 3 3 3 2" xfId="41629"/>
    <cellStyle name="Normal 3 2 2 2 2 2 3 3 3 3" xfId="26405"/>
    <cellStyle name="Normal 3 2 2 2 2 2 3 3 4" xfId="36616"/>
    <cellStyle name="Normal 3 2 2 2 2 2 3 3 5" xfId="21392"/>
    <cellStyle name="Normal 3 2 2 2 2 2 3 4" xfId="12982"/>
    <cellStyle name="Normal 3 2 2 2 2 2 3 4 2" xfId="43304"/>
    <cellStyle name="Normal 3 2 2 2 2 2 3 4 3" xfId="28080"/>
    <cellStyle name="Normal 3 2 2 2 2 2 3 5" xfId="7961"/>
    <cellStyle name="Normal 3 2 2 2 2 2 3 5 2" xfId="38287"/>
    <cellStyle name="Normal 3 2 2 2 2 2 3 5 3" xfId="23063"/>
    <cellStyle name="Normal 3 2 2 2 2 2 3 6" xfId="33275"/>
    <cellStyle name="Normal 3 2 2 2 2 2 3 7" xfId="18050"/>
    <cellStyle name="Normal 3 2 2 2 2 2 4" xfId="3743"/>
    <cellStyle name="Normal 3 2 2 2 2 2 4 2" xfId="13817"/>
    <cellStyle name="Normal 3 2 2 2 2 2 4 2 2" xfId="44139"/>
    <cellStyle name="Normal 3 2 2 2 2 2 4 2 3" xfId="28915"/>
    <cellStyle name="Normal 3 2 2 2 2 2 4 3" xfId="8797"/>
    <cellStyle name="Normal 3 2 2 2 2 2 4 3 2" xfId="39122"/>
    <cellStyle name="Normal 3 2 2 2 2 2 4 3 3" xfId="23898"/>
    <cellStyle name="Normal 3 2 2 2 2 2 4 4" xfId="34109"/>
    <cellStyle name="Normal 3 2 2 2 2 2 4 5" xfId="18885"/>
    <cellStyle name="Normal 3 2 2 2 2 2 5" xfId="5436"/>
    <cellStyle name="Normal 3 2 2 2 2 2 5 2" xfId="15488"/>
    <cellStyle name="Normal 3 2 2 2 2 2 5 2 2" xfId="45810"/>
    <cellStyle name="Normal 3 2 2 2 2 2 5 2 3" xfId="30586"/>
    <cellStyle name="Normal 3 2 2 2 2 2 5 3" xfId="10468"/>
    <cellStyle name="Normal 3 2 2 2 2 2 5 3 2" xfId="40793"/>
    <cellStyle name="Normal 3 2 2 2 2 2 5 3 3" xfId="25569"/>
    <cellStyle name="Normal 3 2 2 2 2 2 5 4" xfId="35780"/>
    <cellStyle name="Normal 3 2 2 2 2 2 5 5" xfId="20556"/>
    <cellStyle name="Normal 3 2 2 2 2 2 6" xfId="12146"/>
    <cellStyle name="Normal 3 2 2 2 2 2 6 2" xfId="42468"/>
    <cellStyle name="Normal 3 2 2 2 2 2 6 3" xfId="27244"/>
    <cellStyle name="Normal 3 2 2 2 2 2 7" xfId="7125"/>
    <cellStyle name="Normal 3 2 2 2 2 2 7 2" xfId="37451"/>
    <cellStyle name="Normal 3 2 2 2 2 2 7 3" xfId="22227"/>
    <cellStyle name="Normal 3 2 2 2 2 2 8" xfId="32439"/>
    <cellStyle name="Normal 3 2 2 2 2 2 9" xfId="17214"/>
    <cellStyle name="Normal 3 2 2 2 2 3" xfId="2261"/>
    <cellStyle name="Normal 3 2 2 2 2 3 2" xfId="3100"/>
    <cellStyle name="Normal 3 2 2 2 2 3 2 2" xfId="4790"/>
    <cellStyle name="Normal 3 2 2 2 2 3 2 2 2" xfId="14863"/>
    <cellStyle name="Normal 3 2 2 2 2 3 2 2 2 2" xfId="45185"/>
    <cellStyle name="Normal 3 2 2 2 2 3 2 2 2 3" xfId="29961"/>
    <cellStyle name="Normal 3 2 2 2 2 3 2 2 3" xfId="9843"/>
    <cellStyle name="Normal 3 2 2 2 2 3 2 2 3 2" xfId="40168"/>
    <cellStyle name="Normal 3 2 2 2 2 3 2 2 3 3" xfId="24944"/>
    <cellStyle name="Normal 3 2 2 2 2 3 2 2 4" xfId="35155"/>
    <cellStyle name="Normal 3 2 2 2 2 3 2 2 5" xfId="19931"/>
    <cellStyle name="Normal 3 2 2 2 2 3 2 3" xfId="6482"/>
    <cellStyle name="Normal 3 2 2 2 2 3 2 3 2" xfId="16534"/>
    <cellStyle name="Normal 3 2 2 2 2 3 2 3 2 2" xfId="46856"/>
    <cellStyle name="Normal 3 2 2 2 2 3 2 3 2 3" xfId="31632"/>
    <cellStyle name="Normal 3 2 2 2 2 3 2 3 3" xfId="11514"/>
    <cellStyle name="Normal 3 2 2 2 2 3 2 3 3 2" xfId="41839"/>
    <cellStyle name="Normal 3 2 2 2 2 3 2 3 3 3" xfId="26615"/>
    <cellStyle name="Normal 3 2 2 2 2 3 2 3 4" xfId="36826"/>
    <cellStyle name="Normal 3 2 2 2 2 3 2 3 5" xfId="21602"/>
    <cellStyle name="Normal 3 2 2 2 2 3 2 4" xfId="13192"/>
    <cellStyle name="Normal 3 2 2 2 2 3 2 4 2" xfId="43514"/>
    <cellStyle name="Normal 3 2 2 2 2 3 2 4 3" xfId="28290"/>
    <cellStyle name="Normal 3 2 2 2 2 3 2 5" xfId="8171"/>
    <cellStyle name="Normal 3 2 2 2 2 3 2 5 2" xfId="38497"/>
    <cellStyle name="Normal 3 2 2 2 2 3 2 5 3" xfId="23273"/>
    <cellStyle name="Normal 3 2 2 2 2 3 2 6" xfId="33485"/>
    <cellStyle name="Normal 3 2 2 2 2 3 2 7" xfId="18260"/>
    <cellStyle name="Normal 3 2 2 2 2 3 3" xfId="3953"/>
    <cellStyle name="Normal 3 2 2 2 2 3 3 2" xfId="14027"/>
    <cellStyle name="Normal 3 2 2 2 2 3 3 2 2" xfId="44349"/>
    <cellStyle name="Normal 3 2 2 2 2 3 3 2 3" xfId="29125"/>
    <cellStyle name="Normal 3 2 2 2 2 3 3 3" xfId="9007"/>
    <cellStyle name="Normal 3 2 2 2 2 3 3 3 2" xfId="39332"/>
    <cellStyle name="Normal 3 2 2 2 2 3 3 3 3" xfId="24108"/>
    <cellStyle name="Normal 3 2 2 2 2 3 3 4" xfId="34319"/>
    <cellStyle name="Normal 3 2 2 2 2 3 3 5" xfId="19095"/>
    <cellStyle name="Normal 3 2 2 2 2 3 4" xfId="5646"/>
    <cellStyle name="Normal 3 2 2 2 2 3 4 2" xfId="15698"/>
    <cellStyle name="Normal 3 2 2 2 2 3 4 2 2" xfId="46020"/>
    <cellStyle name="Normal 3 2 2 2 2 3 4 2 3" xfId="30796"/>
    <cellStyle name="Normal 3 2 2 2 2 3 4 3" xfId="10678"/>
    <cellStyle name="Normal 3 2 2 2 2 3 4 3 2" xfId="41003"/>
    <cellStyle name="Normal 3 2 2 2 2 3 4 3 3" xfId="25779"/>
    <cellStyle name="Normal 3 2 2 2 2 3 4 4" xfId="35990"/>
    <cellStyle name="Normal 3 2 2 2 2 3 4 5" xfId="20766"/>
    <cellStyle name="Normal 3 2 2 2 2 3 5" xfId="12356"/>
    <cellStyle name="Normal 3 2 2 2 2 3 5 2" xfId="42678"/>
    <cellStyle name="Normal 3 2 2 2 2 3 5 3" xfId="27454"/>
    <cellStyle name="Normal 3 2 2 2 2 3 6" xfId="7335"/>
    <cellStyle name="Normal 3 2 2 2 2 3 6 2" xfId="37661"/>
    <cellStyle name="Normal 3 2 2 2 2 3 6 3" xfId="22437"/>
    <cellStyle name="Normal 3 2 2 2 2 3 7" xfId="32649"/>
    <cellStyle name="Normal 3 2 2 2 2 3 8" xfId="17424"/>
    <cellStyle name="Normal 3 2 2 2 2 4" xfId="2682"/>
    <cellStyle name="Normal 3 2 2 2 2 4 2" xfId="4372"/>
    <cellStyle name="Normal 3 2 2 2 2 4 2 2" xfId="14445"/>
    <cellStyle name="Normal 3 2 2 2 2 4 2 2 2" xfId="44767"/>
    <cellStyle name="Normal 3 2 2 2 2 4 2 2 3" xfId="29543"/>
    <cellStyle name="Normal 3 2 2 2 2 4 2 3" xfId="9425"/>
    <cellStyle name="Normal 3 2 2 2 2 4 2 3 2" xfId="39750"/>
    <cellStyle name="Normal 3 2 2 2 2 4 2 3 3" xfId="24526"/>
    <cellStyle name="Normal 3 2 2 2 2 4 2 4" xfId="34737"/>
    <cellStyle name="Normal 3 2 2 2 2 4 2 5" xfId="19513"/>
    <cellStyle name="Normal 3 2 2 2 2 4 3" xfId="6064"/>
    <cellStyle name="Normal 3 2 2 2 2 4 3 2" xfId="16116"/>
    <cellStyle name="Normal 3 2 2 2 2 4 3 2 2" xfId="46438"/>
    <cellStyle name="Normal 3 2 2 2 2 4 3 2 3" xfId="31214"/>
    <cellStyle name="Normal 3 2 2 2 2 4 3 3" xfId="11096"/>
    <cellStyle name="Normal 3 2 2 2 2 4 3 3 2" xfId="41421"/>
    <cellStyle name="Normal 3 2 2 2 2 4 3 3 3" xfId="26197"/>
    <cellStyle name="Normal 3 2 2 2 2 4 3 4" xfId="36408"/>
    <cellStyle name="Normal 3 2 2 2 2 4 3 5" xfId="21184"/>
    <cellStyle name="Normal 3 2 2 2 2 4 4" xfId="12774"/>
    <cellStyle name="Normal 3 2 2 2 2 4 4 2" xfId="43096"/>
    <cellStyle name="Normal 3 2 2 2 2 4 4 3" xfId="27872"/>
    <cellStyle name="Normal 3 2 2 2 2 4 5" xfId="7753"/>
    <cellStyle name="Normal 3 2 2 2 2 4 5 2" xfId="38079"/>
    <cellStyle name="Normal 3 2 2 2 2 4 5 3" xfId="22855"/>
    <cellStyle name="Normal 3 2 2 2 2 4 6" xfId="33067"/>
    <cellStyle name="Normal 3 2 2 2 2 4 7" xfId="17842"/>
    <cellStyle name="Normal 3 2 2 2 2 5" xfId="3535"/>
    <cellStyle name="Normal 3 2 2 2 2 5 2" xfId="13609"/>
    <cellStyle name="Normal 3 2 2 2 2 5 2 2" xfId="43931"/>
    <cellStyle name="Normal 3 2 2 2 2 5 2 3" xfId="28707"/>
    <cellStyle name="Normal 3 2 2 2 2 5 3" xfId="8589"/>
    <cellStyle name="Normal 3 2 2 2 2 5 3 2" xfId="38914"/>
    <cellStyle name="Normal 3 2 2 2 2 5 3 3" xfId="23690"/>
    <cellStyle name="Normal 3 2 2 2 2 5 4" xfId="33901"/>
    <cellStyle name="Normal 3 2 2 2 2 5 5" xfId="18677"/>
    <cellStyle name="Normal 3 2 2 2 2 6" xfId="5228"/>
    <cellStyle name="Normal 3 2 2 2 2 6 2" xfId="15280"/>
    <cellStyle name="Normal 3 2 2 2 2 6 2 2" xfId="45602"/>
    <cellStyle name="Normal 3 2 2 2 2 6 2 3" xfId="30378"/>
    <cellStyle name="Normal 3 2 2 2 2 6 3" xfId="10260"/>
    <cellStyle name="Normal 3 2 2 2 2 6 3 2" xfId="40585"/>
    <cellStyle name="Normal 3 2 2 2 2 6 3 3" xfId="25361"/>
    <cellStyle name="Normal 3 2 2 2 2 6 4" xfId="35572"/>
    <cellStyle name="Normal 3 2 2 2 2 6 5" xfId="20348"/>
    <cellStyle name="Normal 3 2 2 2 2 7" xfId="11938"/>
    <cellStyle name="Normal 3 2 2 2 2 7 2" xfId="42260"/>
    <cellStyle name="Normal 3 2 2 2 2 7 3" xfId="27036"/>
    <cellStyle name="Normal 3 2 2 2 2 8" xfId="6917"/>
    <cellStyle name="Normal 3 2 2 2 2 8 2" xfId="37243"/>
    <cellStyle name="Normal 3 2 2 2 2 8 3" xfId="22019"/>
    <cellStyle name="Normal 3 2 2 2 2 9" xfId="32231"/>
    <cellStyle name="Normal 3 2 2 2 3" xfId="1944"/>
    <cellStyle name="Normal 3 2 2 2 3 2" xfId="2365"/>
    <cellStyle name="Normal 3 2 2 2 3 2 2" xfId="3204"/>
    <cellStyle name="Normal 3 2 2 2 3 2 2 2" xfId="4894"/>
    <cellStyle name="Normal 3 2 2 2 3 2 2 2 2" xfId="14967"/>
    <cellStyle name="Normal 3 2 2 2 3 2 2 2 2 2" xfId="45289"/>
    <cellStyle name="Normal 3 2 2 2 3 2 2 2 2 3" xfId="30065"/>
    <cellStyle name="Normal 3 2 2 2 3 2 2 2 3" xfId="9947"/>
    <cellStyle name="Normal 3 2 2 2 3 2 2 2 3 2" xfId="40272"/>
    <cellStyle name="Normal 3 2 2 2 3 2 2 2 3 3" xfId="25048"/>
    <cellStyle name="Normal 3 2 2 2 3 2 2 2 4" xfId="35259"/>
    <cellStyle name="Normal 3 2 2 2 3 2 2 2 5" xfId="20035"/>
    <cellStyle name="Normal 3 2 2 2 3 2 2 3" xfId="6586"/>
    <cellStyle name="Normal 3 2 2 2 3 2 2 3 2" xfId="16638"/>
    <cellStyle name="Normal 3 2 2 2 3 2 2 3 2 2" xfId="46960"/>
    <cellStyle name="Normal 3 2 2 2 3 2 2 3 2 3" xfId="31736"/>
    <cellStyle name="Normal 3 2 2 2 3 2 2 3 3" xfId="11618"/>
    <cellStyle name="Normal 3 2 2 2 3 2 2 3 3 2" xfId="41943"/>
    <cellStyle name="Normal 3 2 2 2 3 2 2 3 3 3" xfId="26719"/>
    <cellStyle name="Normal 3 2 2 2 3 2 2 3 4" xfId="36930"/>
    <cellStyle name="Normal 3 2 2 2 3 2 2 3 5" xfId="21706"/>
    <cellStyle name="Normal 3 2 2 2 3 2 2 4" xfId="13296"/>
    <cellStyle name="Normal 3 2 2 2 3 2 2 4 2" xfId="43618"/>
    <cellStyle name="Normal 3 2 2 2 3 2 2 4 3" xfId="28394"/>
    <cellStyle name="Normal 3 2 2 2 3 2 2 5" xfId="8275"/>
    <cellStyle name="Normal 3 2 2 2 3 2 2 5 2" xfId="38601"/>
    <cellStyle name="Normal 3 2 2 2 3 2 2 5 3" xfId="23377"/>
    <cellStyle name="Normal 3 2 2 2 3 2 2 6" xfId="33589"/>
    <cellStyle name="Normal 3 2 2 2 3 2 2 7" xfId="18364"/>
    <cellStyle name="Normal 3 2 2 2 3 2 3" xfId="4057"/>
    <cellStyle name="Normal 3 2 2 2 3 2 3 2" xfId="14131"/>
    <cellStyle name="Normal 3 2 2 2 3 2 3 2 2" xfId="44453"/>
    <cellStyle name="Normal 3 2 2 2 3 2 3 2 3" xfId="29229"/>
    <cellStyle name="Normal 3 2 2 2 3 2 3 3" xfId="9111"/>
    <cellStyle name="Normal 3 2 2 2 3 2 3 3 2" xfId="39436"/>
    <cellStyle name="Normal 3 2 2 2 3 2 3 3 3" xfId="24212"/>
    <cellStyle name="Normal 3 2 2 2 3 2 3 4" xfId="34423"/>
    <cellStyle name="Normal 3 2 2 2 3 2 3 5" xfId="19199"/>
    <cellStyle name="Normal 3 2 2 2 3 2 4" xfId="5750"/>
    <cellStyle name="Normal 3 2 2 2 3 2 4 2" xfId="15802"/>
    <cellStyle name="Normal 3 2 2 2 3 2 4 2 2" xfId="46124"/>
    <cellStyle name="Normal 3 2 2 2 3 2 4 2 3" xfId="30900"/>
    <cellStyle name="Normal 3 2 2 2 3 2 4 3" xfId="10782"/>
    <cellStyle name="Normal 3 2 2 2 3 2 4 3 2" xfId="41107"/>
    <cellStyle name="Normal 3 2 2 2 3 2 4 3 3" xfId="25883"/>
    <cellStyle name="Normal 3 2 2 2 3 2 4 4" xfId="36094"/>
    <cellStyle name="Normal 3 2 2 2 3 2 4 5" xfId="20870"/>
    <cellStyle name="Normal 3 2 2 2 3 2 5" xfId="12460"/>
    <cellStyle name="Normal 3 2 2 2 3 2 5 2" xfId="42782"/>
    <cellStyle name="Normal 3 2 2 2 3 2 5 3" xfId="27558"/>
    <cellStyle name="Normal 3 2 2 2 3 2 6" xfId="7439"/>
    <cellStyle name="Normal 3 2 2 2 3 2 6 2" xfId="37765"/>
    <cellStyle name="Normal 3 2 2 2 3 2 6 3" xfId="22541"/>
    <cellStyle name="Normal 3 2 2 2 3 2 7" xfId="32753"/>
    <cellStyle name="Normal 3 2 2 2 3 2 8" xfId="17528"/>
    <cellStyle name="Normal 3 2 2 2 3 3" xfId="2786"/>
    <cellStyle name="Normal 3 2 2 2 3 3 2" xfId="4476"/>
    <cellStyle name="Normal 3 2 2 2 3 3 2 2" xfId="14549"/>
    <cellStyle name="Normal 3 2 2 2 3 3 2 2 2" xfId="44871"/>
    <cellStyle name="Normal 3 2 2 2 3 3 2 2 3" xfId="29647"/>
    <cellStyle name="Normal 3 2 2 2 3 3 2 3" xfId="9529"/>
    <cellStyle name="Normal 3 2 2 2 3 3 2 3 2" xfId="39854"/>
    <cellStyle name="Normal 3 2 2 2 3 3 2 3 3" xfId="24630"/>
    <cellStyle name="Normal 3 2 2 2 3 3 2 4" xfId="34841"/>
    <cellStyle name="Normal 3 2 2 2 3 3 2 5" xfId="19617"/>
    <cellStyle name="Normal 3 2 2 2 3 3 3" xfId="6168"/>
    <cellStyle name="Normal 3 2 2 2 3 3 3 2" xfId="16220"/>
    <cellStyle name="Normal 3 2 2 2 3 3 3 2 2" xfId="46542"/>
    <cellStyle name="Normal 3 2 2 2 3 3 3 2 3" xfId="31318"/>
    <cellStyle name="Normal 3 2 2 2 3 3 3 3" xfId="11200"/>
    <cellStyle name="Normal 3 2 2 2 3 3 3 3 2" xfId="41525"/>
    <cellStyle name="Normal 3 2 2 2 3 3 3 3 3" xfId="26301"/>
    <cellStyle name="Normal 3 2 2 2 3 3 3 4" xfId="36512"/>
    <cellStyle name="Normal 3 2 2 2 3 3 3 5" xfId="21288"/>
    <cellStyle name="Normal 3 2 2 2 3 3 4" xfId="12878"/>
    <cellStyle name="Normal 3 2 2 2 3 3 4 2" xfId="43200"/>
    <cellStyle name="Normal 3 2 2 2 3 3 4 3" xfId="27976"/>
    <cellStyle name="Normal 3 2 2 2 3 3 5" xfId="7857"/>
    <cellStyle name="Normal 3 2 2 2 3 3 5 2" xfId="38183"/>
    <cellStyle name="Normal 3 2 2 2 3 3 5 3" xfId="22959"/>
    <cellStyle name="Normal 3 2 2 2 3 3 6" xfId="33171"/>
    <cellStyle name="Normal 3 2 2 2 3 3 7" xfId="17946"/>
    <cellStyle name="Normal 3 2 2 2 3 4" xfId="3639"/>
    <cellStyle name="Normal 3 2 2 2 3 4 2" xfId="13713"/>
    <cellStyle name="Normal 3 2 2 2 3 4 2 2" xfId="44035"/>
    <cellStyle name="Normal 3 2 2 2 3 4 2 3" xfId="28811"/>
    <cellStyle name="Normal 3 2 2 2 3 4 3" xfId="8693"/>
    <cellStyle name="Normal 3 2 2 2 3 4 3 2" xfId="39018"/>
    <cellStyle name="Normal 3 2 2 2 3 4 3 3" xfId="23794"/>
    <cellStyle name="Normal 3 2 2 2 3 4 4" xfId="34005"/>
    <cellStyle name="Normal 3 2 2 2 3 4 5" xfId="18781"/>
    <cellStyle name="Normal 3 2 2 2 3 5" xfId="5332"/>
    <cellStyle name="Normal 3 2 2 2 3 5 2" xfId="15384"/>
    <cellStyle name="Normal 3 2 2 2 3 5 2 2" xfId="45706"/>
    <cellStyle name="Normal 3 2 2 2 3 5 2 3" xfId="30482"/>
    <cellStyle name="Normal 3 2 2 2 3 5 3" xfId="10364"/>
    <cellStyle name="Normal 3 2 2 2 3 5 3 2" xfId="40689"/>
    <cellStyle name="Normal 3 2 2 2 3 5 3 3" xfId="25465"/>
    <cellStyle name="Normal 3 2 2 2 3 5 4" xfId="35676"/>
    <cellStyle name="Normal 3 2 2 2 3 5 5" xfId="20452"/>
    <cellStyle name="Normal 3 2 2 2 3 6" xfId="12042"/>
    <cellStyle name="Normal 3 2 2 2 3 6 2" xfId="42364"/>
    <cellStyle name="Normal 3 2 2 2 3 6 3" xfId="27140"/>
    <cellStyle name="Normal 3 2 2 2 3 7" xfId="7021"/>
    <cellStyle name="Normal 3 2 2 2 3 7 2" xfId="37347"/>
    <cellStyle name="Normal 3 2 2 2 3 7 3" xfId="22123"/>
    <cellStyle name="Normal 3 2 2 2 3 8" xfId="32335"/>
    <cellStyle name="Normal 3 2 2 2 3 9" xfId="17110"/>
    <cellStyle name="Normal 3 2 2 2 4" xfId="2157"/>
    <cellStyle name="Normal 3 2 2 2 4 2" xfId="2996"/>
    <cellStyle name="Normal 3 2 2 2 4 2 2" xfId="4686"/>
    <cellStyle name="Normal 3 2 2 2 4 2 2 2" xfId="14759"/>
    <cellStyle name="Normal 3 2 2 2 4 2 2 2 2" xfId="45081"/>
    <cellStyle name="Normal 3 2 2 2 4 2 2 2 3" xfId="29857"/>
    <cellStyle name="Normal 3 2 2 2 4 2 2 3" xfId="9739"/>
    <cellStyle name="Normal 3 2 2 2 4 2 2 3 2" xfId="40064"/>
    <cellStyle name="Normal 3 2 2 2 4 2 2 3 3" xfId="24840"/>
    <cellStyle name="Normal 3 2 2 2 4 2 2 4" xfId="35051"/>
    <cellStyle name="Normal 3 2 2 2 4 2 2 5" xfId="19827"/>
    <cellStyle name="Normal 3 2 2 2 4 2 3" xfId="6378"/>
    <cellStyle name="Normal 3 2 2 2 4 2 3 2" xfId="16430"/>
    <cellStyle name="Normal 3 2 2 2 4 2 3 2 2" xfId="46752"/>
    <cellStyle name="Normal 3 2 2 2 4 2 3 2 3" xfId="31528"/>
    <cellStyle name="Normal 3 2 2 2 4 2 3 3" xfId="11410"/>
    <cellStyle name="Normal 3 2 2 2 4 2 3 3 2" xfId="41735"/>
    <cellStyle name="Normal 3 2 2 2 4 2 3 3 3" xfId="26511"/>
    <cellStyle name="Normal 3 2 2 2 4 2 3 4" xfId="36722"/>
    <cellStyle name="Normal 3 2 2 2 4 2 3 5" xfId="21498"/>
    <cellStyle name="Normal 3 2 2 2 4 2 4" xfId="13088"/>
    <cellStyle name="Normal 3 2 2 2 4 2 4 2" xfId="43410"/>
    <cellStyle name="Normal 3 2 2 2 4 2 4 3" xfId="28186"/>
    <cellStyle name="Normal 3 2 2 2 4 2 5" xfId="8067"/>
    <cellStyle name="Normal 3 2 2 2 4 2 5 2" xfId="38393"/>
    <cellStyle name="Normal 3 2 2 2 4 2 5 3" xfId="23169"/>
    <cellStyle name="Normal 3 2 2 2 4 2 6" xfId="33381"/>
    <cellStyle name="Normal 3 2 2 2 4 2 7" xfId="18156"/>
    <cellStyle name="Normal 3 2 2 2 4 3" xfId="3849"/>
    <cellStyle name="Normal 3 2 2 2 4 3 2" xfId="13923"/>
    <cellStyle name="Normal 3 2 2 2 4 3 2 2" xfId="44245"/>
    <cellStyle name="Normal 3 2 2 2 4 3 2 3" xfId="29021"/>
    <cellStyle name="Normal 3 2 2 2 4 3 3" xfId="8903"/>
    <cellStyle name="Normal 3 2 2 2 4 3 3 2" xfId="39228"/>
    <cellStyle name="Normal 3 2 2 2 4 3 3 3" xfId="24004"/>
    <cellStyle name="Normal 3 2 2 2 4 3 4" xfId="34215"/>
    <cellStyle name="Normal 3 2 2 2 4 3 5" xfId="18991"/>
    <cellStyle name="Normal 3 2 2 2 4 4" xfId="5542"/>
    <cellStyle name="Normal 3 2 2 2 4 4 2" xfId="15594"/>
    <cellStyle name="Normal 3 2 2 2 4 4 2 2" xfId="45916"/>
    <cellStyle name="Normal 3 2 2 2 4 4 2 3" xfId="30692"/>
    <cellStyle name="Normal 3 2 2 2 4 4 3" xfId="10574"/>
    <cellStyle name="Normal 3 2 2 2 4 4 3 2" xfId="40899"/>
    <cellStyle name="Normal 3 2 2 2 4 4 3 3" xfId="25675"/>
    <cellStyle name="Normal 3 2 2 2 4 4 4" xfId="35886"/>
    <cellStyle name="Normal 3 2 2 2 4 4 5" xfId="20662"/>
    <cellStyle name="Normal 3 2 2 2 4 5" xfId="12252"/>
    <cellStyle name="Normal 3 2 2 2 4 5 2" xfId="42574"/>
    <cellStyle name="Normal 3 2 2 2 4 5 3" xfId="27350"/>
    <cellStyle name="Normal 3 2 2 2 4 6" xfId="7231"/>
    <cellStyle name="Normal 3 2 2 2 4 6 2" xfId="37557"/>
    <cellStyle name="Normal 3 2 2 2 4 6 3" xfId="22333"/>
    <cellStyle name="Normal 3 2 2 2 4 7" xfId="32545"/>
    <cellStyle name="Normal 3 2 2 2 4 8" xfId="17320"/>
    <cellStyle name="Normal 3 2 2 2 5" xfId="2578"/>
    <cellStyle name="Normal 3 2 2 2 5 2" xfId="4268"/>
    <cellStyle name="Normal 3 2 2 2 5 2 2" xfId="14341"/>
    <cellStyle name="Normal 3 2 2 2 5 2 2 2" xfId="44663"/>
    <cellStyle name="Normal 3 2 2 2 5 2 2 3" xfId="29439"/>
    <cellStyle name="Normal 3 2 2 2 5 2 3" xfId="9321"/>
    <cellStyle name="Normal 3 2 2 2 5 2 3 2" xfId="39646"/>
    <cellStyle name="Normal 3 2 2 2 5 2 3 3" xfId="24422"/>
    <cellStyle name="Normal 3 2 2 2 5 2 4" xfId="34633"/>
    <cellStyle name="Normal 3 2 2 2 5 2 5" xfId="19409"/>
    <cellStyle name="Normal 3 2 2 2 5 3" xfId="5960"/>
    <cellStyle name="Normal 3 2 2 2 5 3 2" xfId="16012"/>
    <cellStyle name="Normal 3 2 2 2 5 3 2 2" xfId="46334"/>
    <cellStyle name="Normal 3 2 2 2 5 3 2 3" xfId="31110"/>
    <cellStyle name="Normal 3 2 2 2 5 3 3" xfId="10992"/>
    <cellStyle name="Normal 3 2 2 2 5 3 3 2" xfId="41317"/>
    <cellStyle name="Normal 3 2 2 2 5 3 3 3" xfId="26093"/>
    <cellStyle name="Normal 3 2 2 2 5 3 4" xfId="36304"/>
    <cellStyle name="Normal 3 2 2 2 5 3 5" xfId="21080"/>
    <cellStyle name="Normal 3 2 2 2 5 4" xfId="12670"/>
    <cellStyle name="Normal 3 2 2 2 5 4 2" xfId="42992"/>
    <cellStyle name="Normal 3 2 2 2 5 4 3" xfId="27768"/>
    <cellStyle name="Normal 3 2 2 2 5 5" xfId="7649"/>
    <cellStyle name="Normal 3 2 2 2 5 5 2" xfId="37975"/>
    <cellStyle name="Normal 3 2 2 2 5 5 3" xfId="22751"/>
    <cellStyle name="Normal 3 2 2 2 5 6" xfId="32963"/>
    <cellStyle name="Normal 3 2 2 2 5 7" xfId="17738"/>
    <cellStyle name="Normal 3 2 2 2 6" xfId="3431"/>
    <cellStyle name="Normal 3 2 2 2 6 2" xfId="13505"/>
    <cellStyle name="Normal 3 2 2 2 6 2 2" xfId="43827"/>
    <cellStyle name="Normal 3 2 2 2 6 2 3" xfId="28603"/>
    <cellStyle name="Normal 3 2 2 2 6 3" xfId="8485"/>
    <cellStyle name="Normal 3 2 2 2 6 3 2" xfId="38810"/>
    <cellStyle name="Normal 3 2 2 2 6 3 3" xfId="23586"/>
    <cellStyle name="Normal 3 2 2 2 6 4" xfId="33797"/>
    <cellStyle name="Normal 3 2 2 2 6 5" xfId="18573"/>
    <cellStyle name="Normal 3 2 2 2 7" xfId="5124"/>
    <cellStyle name="Normal 3 2 2 2 7 2" xfId="15176"/>
    <cellStyle name="Normal 3 2 2 2 7 2 2" xfId="45498"/>
    <cellStyle name="Normal 3 2 2 2 7 2 3" xfId="30274"/>
    <cellStyle name="Normal 3 2 2 2 7 3" xfId="10156"/>
    <cellStyle name="Normal 3 2 2 2 7 3 2" xfId="40481"/>
    <cellStyle name="Normal 3 2 2 2 7 3 3" xfId="25257"/>
    <cellStyle name="Normal 3 2 2 2 7 4" xfId="35468"/>
    <cellStyle name="Normal 3 2 2 2 7 5" xfId="20244"/>
    <cellStyle name="Normal 3 2 2 2 8" xfId="11834"/>
    <cellStyle name="Normal 3 2 2 2 8 2" xfId="42156"/>
    <cellStyle name="Normal 3 2 2 2 8 3" xfId="26932"/>
    <cellStyle name="Normal 3 2 2 2 9" xfId="6813"/>
    <cellStyle name="Normal 3 2 2 2 9 2" xfId="37139"/>
    <cellStyle name="Normal 3 2 2 2 9 3" xfId="21915"/>
    <cellStyle name="Normal 3 2 2 3" xfId="1777"/>
    <cellStyle name="Normal 3 2 2 3 10" xfId="16954"/>
    <cellStyle name="Normal 3 2 2 3 2" xfId="1996"/>
    <cellStyle name="Normal 3 2 2 3 2 2" xfId="2417"/>
    <cellStyle name="Normal 3 2 2 3 2 2 2" xfId="3256"/>
    <cellStyle name="Normal 3 2 2 3 2 2 2 2" xfId="4946"/>
    <cellStyle name="Normal 3 2 2 3 2 2 2 2 2" xfId="15019"/>
    <cellStyle name="Normal 3 2 2 3 2 2 2 2 2 2" xfId="45341"/>
    <cellStyle name="Normal 3 2 2 3 2 2 2 2 2 3" xfId="30117"/>
    <cellStyle name="Normal 3 2 2 3 2 2 2 2 3" xfId="9999"/>
    <cellStyle name="Normal 3 2 2 3 2 2 2 2 3 2" xfId="40324"/>
    <cellStyle name="Normal 3 2 2 3 2 2 2 2 3 3" xfId="25100"/>
    <cellStyle name="Normal 3 2 2 3 2 2 2 2 4" xfId="35311"/>
    <cellStyle name="Normal 3 2 2 3 2 2 2 2 5" xfId="20087"/>
    <cellStyle name="Normal 3 2 2 3 2 2 2 3" xfId="6638"/>
    <cellStyle name="Normal 3 2 2 3 2 2 2 3 2" xfId="16690"/>
    <cellStyle name="Normal 3 2 2 3 2 2 2 3 2 2" xfId="47012"/>
    <cellStyle name="Normal 3 2 2 3 2 2 2 3 2 3" xfId="31788"/>
    <cellStyle name="Normal 3 2 2 3 2 2 2 3 3" xfId="11670"/>
    <cellStyle name="Normal 3 2 2 3 2 2 2 3 3 2" xfId="41995"/>
    <cellStyle name="Normal 3 2 2 3 2 2 2 3 3 3" xfId="26771"/>
    <cellStyle name="Normal 3 2 2 3 2 2 2 3 4" xfId="36982"/>
    <cellStyle name="Normal 3 2 2 3 2 2 2 3 5" xfId="21758"/>
    <cellStyle name="Normal 3 2 2 3 2 2 2 4" xfId="13348"/>
    <cellStyle name="Normal 3 2 2 3 2 2 2 4 2" xfId="43670"/>
    <cellStyle name="Normal 3 2 2 3 2 2 2 4 3" xfId="28446"/>
    <cellStyle name="Normal 3 2 2 3 2 2 2 5" xfId="8327"/>
    <cellStyle name="Normal 3 2 2 3 2 2 2 5 2" xfId="38653"/>
    <cellStyle name="Normal 3 2 2 3 2 2 2 5 3" xfId="23429"/>
    <cellStyle name="Normal 3 2 2 3 2 2 2 6" xfId="33641"/>
    <cellStyle name="Normal 3 2 2 3 2 2 2 7" xfId="18416"/>
    <cellStyle name="Normal 3 2 2 3 2 2 3" xfId="4109"/>
    <cellStyle name="Normal 3 2 2 3 2 2 3 2" xfId="14183"/>
    <cellStyle name="Normal 3 2 2 3 2 2 3 2 2" xfId="44505"/>
    <cellStyle name="Normal 3 2 2 3 2 2 3 2 3" xfId="29281"/>
    <cellStyle name="Normal 3 2 2 3 2 2 3 3" xfId="9163"/>
    <cellStyle name="Normal 3 2 2 3 2 2 3 3 2" xfId="39488"/>
    <cellStyle name="Normal 3 2 2 3 2 2 3 3 3" xfId="24264"/>
    <cellStyle name="Normal 3 2 2 3 2 2 3 4" xfId="34475"/>
    <cellStyle name="Normal 3 2 2 3 2 2 3 5" xfId="19251"/>
    <cellStyle name="Normal 3 2 2 3 2 2 4" xfId="5802"/>
    <cellStyle name="Normal 3 2 2 3 2 2 4 2" xfId="15854"/>
    <cellStyle name="Normal 3 2 2 3 2 2 4 2 2" xfId="46176"/>
    <cellStyle name="Normal 3 2 2 3 2 2 4 2 3" xfId="30952"/>
    <cellStyle name="Normal 3 2 2 3 2 2 4 3" xfId="10834"/>
    <cellStyle name="Normal 3 2 2 3 2 2 4 3 2" xfId="41159"/>
    <cellStyle name="Normal 3 2 2 3 2 2 4 3 3" xfId="25935"/>
    <cellStyle name="Normal 3 2 2 3 2 2 4 4" xfId="36146"/>
    <cellStyle name="Normal 3 2 2 3 2 2 4 5" xfId="20922"/>
    <cellStyle name="Normal 3 2 2 3 2 2 5" xfId="12512"/>
    <cellStyle name="Normal 3 2 2 3 2 2 5 2" xfId="42834"/>
    <cellStyle name="Normal 3 2 2 3 2 2 5 3" xfId="27610"/>
    <cellStyle name="Normal 3 2 2 3 2 2 6" xfId="7491"/>
    <cellStyle name="Normal 3 2 2 3 2 2 6 2" xfId="37817"/>
    <cellStyle name="Normal 3 2 2 3 2 2 6 3" xfId="22593"/>
    <cellStyle name="Normal 3 2 2 3 2 2 7" xfId="32805"/>
    <cellStyle name="Normal 3 2 2 3 2 2 8" xfId="17580"/>
    <cellStyle name="Normal 3 2 2 3 2 3" xfId="2838"/>
    <cellStyle name="Normal 3 2 2 3 2 3 2" xfId="4528"/>
    <cellStyle name="Normal 3 2 2 3 2 3 2 2" xfId="14601"/>
    <cellStyle name="Normal 3 2 2 3 2 3 2 2 2" xfId="44923"/>
    <cellStyle name="Normal 3 2 2 3 2 3 2 2 3" xfId="29699"/>
    <cellStyle name="Normal 3 2 2 3 2 3 2 3" xfId="9581"/>
    <cellStyle name="Normal 3 2 2 3 2 3 2 3 2" xfId="39906"/>
    <cellStyle name="Normal 3 2 2 3 2 3 2 3 3" xfId="24682"/>
    <cellStyle name="Normal 3 2 2 3 2 3 2 4" xfId="34893"/>
    <cellStyle name="Normal 3 2 2 3 2 3 2 5" xfId="19669"/>
    <cellStyle name="Normal 3 2 2 3 2 3 3" xfId="6220"/>
    <cellStyle name="Normal 3 2 2 3 2 3 3 2" xfId="16272"/>
    <cellStyle name="Normal 3 2 2 3 2 3 3 2 2" xfId="46594"/>
    <cellStyle name="Normal 3 2 2 3 2 3 3 2 3" xfId="31370"/>
    <cellStyle name="Normal 3 2 2 3 2 3 3 3" xfId="11252"/>
    <cellStyle name="Normal 3 2 2 3 2 3 3 3 2" xfId="41577"/>
    <cellStyle name="Normal 3 2 2 3 2 3 3 3 3" xfId="26353"/>
    <cellStyle name="Normal 3 2 2 3 2 3 3 4" xfId="36564"/>
    <cellStyle name="Normal 3 2 2 3 2 3 3 5" xfId="21340"/>
    <cellStyle name="Normal 3 2 2 3 2 3 4" xfId="12930"/>
    <cellStyle name="Normal 3 2 2 3 2 3 4 2" xfId="43252"/>
    <cellStyle name="Normal 3 2 2 3 2 3 4 3" xfId="28028"/>
    <cellStyle name="Normal 3 2 2 3 2 3 5" xfId="7909"/>
    <cellStyle name="Normal 3 2 2 3 2 3 5 2" xfId="38235"/>
    <cellStyle name="Normal 3 2 2 3 2 3 5 3" xfId="23011"/>
    <cellStyle name="Normal 3 2 2 3 2 3 6" xfId="33223"/>
    <cellStyle name="Normal 3 2 2 3 2 3 7" xfId="17998"/>
    <cellStyle name="Normal 3 2 2 3 2 4" xfId="3691"/>
    <cellStyle name="Normal 3 2 2 3 2 4 2" xfId="13765"/>
    <cellStyle name="Normal 3 2 2 3 2 4 2 2" xfId="44087"/>
    <cellStyle name="Normal 3 2 2 3 2 4 2 3" xfId="28863"/>
    <cellStyle name="Normal 3 2 2 3 2 4 3" xfId="8745"/>
    <cellStyle name="Normal 3 2 2 3 2 4 3 2" xfId="39070"/>
    <cellStyle name="Normal 3 2 2 3 2 4 3 3" xfId="23846"/>
    <cellStyle name="Normal 3 2 2 3 2 4 4" xfId="34057"/>
    <cellStyle name="Normal 3 2 2 3 2 4 5" xfId="18833"/>
    <cellStyle name="Normal 3 2 2 3 2 5" xfId="5384"/>
    <cellStyle name="Normal 3 2 2 3 2 5 2" xfId="15436"/>
    <cellStyle name="Normal 3 2 2 3 2 5 2 2" xfId="45758"/>
    <cellStyle name="Normal 3 2 2 3 2 5 2 3" xfId="30534"/>
    <cellStyle name="Normal 3 2 2 3 2 5 3" xfId="10416"/>
    <cellStyle name="Normal 3 2 2 3 2 5 3 2" xfId="40741"/>
    <cellStyle name="Normal 3 2 2 3 2 5 3 3" xfId="25517"/>
    <cellStyle name="Normal 3 2 2 3 2 5 4" xfId="35728"/>
    <cellStyle name="Normal 3 2 2 3 2 5 5" xfId="20504"/>
    <cellStyle name="Normal 3 2 2 3 2 6" xfId="12094"/>
    <cellStyle name="Normal 3 2 2 3 2 6 2" xfId="42416"/>
    <cellStyle name="Normal 3 2 2 3 2 6 3" xfId="27192"/>
    <cellStyle name="Normal 3 2 2 3 2 7" xfId="7073"/>
    <cellStyle name="Normal 3 2 2 3 2 7 2" xfId="37399"/>
    <cellStyle name="Normal 3 2 2 3 2 7 3" xfId="22175"/>
    <cellStyle name="Normal 3 2 2 3 2 8" xfId="32387"/>
    <cellStyle name="Normal 3 2 2 3 2 9" xfId="17162"/>
    <cellStyle name="Normal 3 2 2 3 3" xfId="2209"/>
    <cellStyle name="Normal 3 2 2 3 3 2" xfId="3048"/>
    <cellStyle name="Normal 3 2 2 3 3 2 2" xfId="4738"/>
    <cellStyle name="Normal 3 2 2 3 3 2 2 2" xfId="14811"/>
    <cellStyle name="Normal 3 2 2 3 3 2 2 2 2" xfId="45133"/>
    <cellStyle name="Normal 3 2 2 3 3 2 2 2 3" xfId="29909"/>
    <cellStyle name="Normal 3 2 2 3 3 2 2 3" xfId="9791"/>
    <cellStyle name="Normal 3 2 2 3 3 2 2 3 2" xfId="40116"/>
    <cellStyle name="Normal 3 2 2 3 3 2 2 3 3" xfId="24892"/>
    <cellStyle name="Normal 3 2 2 3 3 2 2 4" xfId="35103"/>
    <cellStyle name="Normal 3 2 2 3 3 2 2 5" xfId="19879"/>
    <cellStyle name="Normal 3 2 2 3 3 2 3" xfId="6430"/>
    <cellStyle name="Normal 3 2 2 3 3 2 3 2" xfId="16482"/>
    <cellStyle name="Normal 3 2 2 3 3 2 3 2 2" xfId="46804"/>
    <cellStyle name="Normal 3 2 2 3 3 2 3 2 3" xfId="31580"/>
    <cellStyle name="Normal 3 2 2 3 3 2 3 3" xfId="11462"/>
    <cellStyle name="Normal 3 2 2 3 3 2 3 3 2" xfId="41787"/>
    <cellStyle name="Normal 3 2 2 3 3 2 3 3 3" xfId="26563"/>
    <cellStyle name="Normal 3 2 2 3 3 2 3 4" xfId="36774"/>
    <cellStyle name="Normal 3 2 2 3 3 2 3 5" xfId="21550"/>
    <cellStyle name="Normal 3 2 2 3 3 2 4" xfId="13140"/>
    <cellStyle name="Normal 3 2 2 3 3 2 4 2" xfId="43462"/>
    <cellStyle name="Normal 3 2 2 3 3 2 4 3" xfId="28238"/>
    <cellStyle name="Normal 3 2 2 3 3 2 5" xfId="8119"/>
    <cellStyle name="Normal 3 2 2 3 3 2 5 2" xfId="38445"/>
    <cellStyle name="Normal 3 2 2 3 3 2 5 3" xfId="23221"/>
    <cellStyle name="Normal 3 2 2 3 3 2 6" xfId="33433"/>
    <cellStyle name="Normal 3 2 2 3 3 2 7" xfId="18208"/>
    <cellStyle name="Normal 3 2 2 3 3 3" xfId="3901"/>
    <cellStyle name="Normal 3 2 2 3 3 3 2" xfId="13975"/>
    <cellStyle name="Normal 3 2 2 3 3 3 2 2" xfId="44297"/>
    <cellStyle name="Normal 3 2 2 3 3 3 2 3" xfId="29073"/>
    <cellStyle name="Normal 3 2 2 3 3 3 3" xfId="8955"/>
    <cellStyle name="Normal 3 2 2 3 3 3 3 2" xfId="39280"/>
    <cellStyle name="Normal 3 2 2 3 3 3 3 3" xfId="24056"/>
    <cellStyle name="Normal 3 2 2 3 3 3 4" xfId="34267"/>
    <cellStyle name="Normal 3 2 2 3 3 3 5" xfId="19043"/>
    <cellStyle name="Normal 3 2 2 3 3 4" xfId="5594"/>
    <cellStyle name="Normal 3 2 2 3 3 4 2" xfId="15646"/>
    <cellStyle name="Normal 3 2 2 3 3 4 2 2" xfId="45968"/>
    <cellStyle name="Normal 3 2 2 3 3 4 2 3" xfId="30744"/>
    <cellStyle name="Normal 3 2 2 3 3 4 3" xfId="10626"/>
    <cellStyle name="Normal 3 2 2 3 3 4 3 2" xfId="40951"/>
    <cellStyle name="Normal 3 2 2 3 3 4 3 3" xfId="25727"/>
    <cellStyle name="Normal 3 2 2 3 3 4 4" xfId="35938"/>
    <cellStyle name="Normal 3 2 2 3 3 4 5" xfId="20714"/>
    <cellStyle name="Normal 3 2 2 3 3 5" xfId="12304"/>
    <cellStyle name="Normal 3 2 2 3 3 5 2" xfId="42626"/>
    <cellStyle name="Normal 3 2 2 3 3 5 3" xfId="27402"/>
    <cellStyle name="Normal 3 2 2 3 3 6" xfId="7283"/>
    <cellStyle name="Normal 3 2 2 3 3 6 2" xfId="37609"/>
    <cellStyle name="Normal 3 2 2 3 3 6 3" xfId="22385"/>
    <cellStyle name="Normal 3 2 2 3 3 7" xfId="32597"/>
    <cellStyle name="Normal 3 2 2 3 3 8" xfId="17372"/>
    <cellStyle name="Normal 3 2 2 3 4" xfId="2630"/>
    <cellStyle name="Normal 3 2 2 3 4 2" xfId="4320"/>
    <cellStyle name="Normal 3 2 2 3 4 2 2" xfId="14393"/>
    <cellStyle name="Normal 3 2 2 3 4 2 2 2" xfId="44715"/>
    <cellStyle name="Normal 3 2 2 3 4 2 2 3" xfId="29491"/>
    <cellStyle name="Normal 3 2 2 3 4 2 3" xfId="9373"/>
    <cellStyle name="Normal 3 2 2 3 4 2 3 2" xfId="39698"/>
    <cellStyle name="Normal 3 2 2 3 4 2 3 3" xfId="24474"/>
    <cellStyle name="Normal 3 2 2 3 4 2 4" xfId="34685"/>
    <cellStyle name="Normal 3 2 2 3 4 2 5" xfId="19461"/>
    <cellStyle name="Normal 3 2 2 3 4 3" xfId="6012"/>
    <cellStyle name="Normal 3 2 2 3 4 3 2" xfId="16064"/>
    <cellStyle name="Normal 3 2 2 3 4 3 2 2" xfId="46386"/>
    <cellStyle name="Normal 3 2 2 3 4 3 2 3" xfId="31162"/>
    <cellStyle name="Normal 3 2 2 3 4 3 3" xfId="11044"/>
    <cellStyle name="Normal 3 2 2 3 4 3 3 2" xfId="41369"/>
    <cellStyle name="Normal 3 2 2 3 4 3 3 3" xfId="26145"/>
    <cellStyle name="Normal 3 2 2 3 4 3 4" xfId="36356"/>
    <cellStyle name="Normal 3 2 2 3 4 3 5" xfId="21132"/>
    <cellStyle name="Normal 3 2 2 3 4 4" xfId="12722"/>
    <cellStyle name="Normal 3 2 2 3 4 4 2" xfId="43044"/>
    <cellStyle name="Normal 3 2 2 3 4 4 3" xfId="27820"/>
    <cellStyle name="Normal 3 2 2 3 4 5" xfId="7701"/>
    <cellStyle name="Normal 3 2 2 3 4 5 2" xfId="38027"/>
    <cellStyle name="Normal 3 2 2 3 4 5 3" xfId="22803"/>
    <cellStyle name="Normal 3 2 2 3 4 6" xfId="33015"/>
    <cellStyle name="Normal 3 2 2 3 4 7" xfId="17790"/>
    <cellStyle name="Normal 3 2 2 3 5" xfId="3483"/>
    <cellStyle name="Normal 3 2 2 3 5 2" xfId="13557"/>
    <cellStyle name="Normal 3 2 2 3 5 2 2" xfId="43879"/>
    <cellStyle name="Normal 3 2 2 3 5 2 3" xfId="28655"/>
    <cellStyle name="Normal 3 2 2 3 5 3" xfId="8537"/>
    <cellStyle name="Normal 3 2 2 3 5 3 2" xfId="38862"/>
    <cellStyle name="Normal 3 2 2 3 5 3 3" xfId="23638"/>
    <cellStyle name="Normal 3 2 2 3 5 4" xfId="33849"/>
    <cellStyle name="Normal 3 2 2 3 5 5" xfId="18625"/>
    <cellStyle name="Normal 3 2 2 3 6" xfId="5176"/>
    <cellStyle name="Normal 3 2 2 3 6 2" xfId="15228"/>
    <cellStyle name="Normal 3 2 2 3 6 2 2" xfId="45550"/>
    <cellStyle name="Normal 3 2 2 3 6 2 3" xfId="30326"/>
    <cellStyle name="Normal 3 2 2 3 6 3" xfId="10208"/>
    <cellStyle name="Normal 3 2 2 3 6 3 2" xfId="40533"/>
    <cellStyle name="Normal 3 2 2 3 6 3 3" xfId="25309"/>
    <cellStyle name="Normal 3 2 2 3 6 4" xfId="35520"/>
    <cellStyle name="Normal 3 2 2 3 6 5" xfId="20296"/>
    <cellStyle name="Normal 3 2 2 3 7" xfId="11886"/>
    <cellStyle name="Normal 3 2 2 3 7 2" xfId="42208"/>
    <cellStyle name="Normal 3 2 2 3 7 3" xfId="26984"/>
    <cellStyle name="Normal 3 2 2 3 8" xfId="6865"/>
    <cellStyle name="Normal 3 2 2 3 8 2" xfId="37191"/>
    <cellStyle name="Normal 3 2 2 3 8 3" xfId="21967"/>
    <cellStyle name="Normal 3 2 2 3 9" xfId="32180"/>
    <cellStyle name="Normal 3 2 2 4" xfId="1890"/>
    <cellStyle name="Normal 3 2 2 4 2" xfId="2313"/>
    <cellStyle name="Normal 3 2 2 4 2 2" xfId="3152"/>
    <cellStyle name="Normal 3 2 2 4 2 2 2" xfId="4842"/>
    <cellStyle name="Normal 3 2 2 4 2 2 2 2" xfId="14915"/>
    <cellStyle name="Normal 3 2 2 4 2 2 2 2 2" xfId="45237"/>
    <cellStyle name="Normal 3 2 2 4 2 2 2 2 3" xfId="30013"/>
    <cellStyle name="Normal 3 2 2 4 2 2 2 3" xfId="9895"/>
    <cellStyle name="Normal 3 2 2 4 2 2 2 3 2" xfId="40220"/>
    <cellStyle name="Normal 3 2 2 4 2 2 2 3 3" xfId="24996"/>
    <cellStyle name="Normal 3 2 2 4 2 2 2 4" xfId="35207"/>
    <cellStyle name="Normal 3 2 2 4 2 2 2 5" xfId="19983"/>
    <cellStyle name="Normal 3 2 2 4 2 2 3" xfId="6534"/>
    <cellStyle name="Normal 3 2 2 4 2 2 3 2" xfId="16586"/>
    <cellStyle name="Normal 3 2 2 4 2 2 3 2 2" xfId="46908"/>
    <cellStyle name="Normal 3 2 2 4 2 2 3 2 3" xfId="31684"/>
    <cellStyle name="Normal 3 2 2 4 2 2 3 3" xfId="11566"/>
    <cellStyle name="Normal 3 2 2 4 2 2 3 3 2" xfId="41891"/>
    <cellStyle name="Normal 3 2 2 4 2 2 3 3 3" xfId="26667"/>
    <cellStyle name="Normal 3 2 2 4 2 2 3 4" xfId="36878"/>
    <cellStyle name="Normal 3 2 2 4 2 2 3 5" xfId="21654"/>
    <cellStyle name="Normal 3 2 2 4 2 2 4" xfId="13244"/>
    <cellStyle name="Normal 3 2 2 4 2 2 4 2" xfId="43566"/>
    <cellStyle name="Normal 3 2 2 4 2 2 4 3" xfId="28342"/>
    <cellStyle name="Normal 3 2 2 4 2 2 5" xfId="8223"/>
    <cellStyle name="Normal 3 2 2 4 2 2 5 2" xfId="38549"/>
    <cellStyle name="Normal 3 2 2 4 2 2 5 3" xfId="23325"/>
    <cellStyle name="Normal 3 2 2 4 2 2 6" xfId="33537"/>
    <cellStyle name="Normal 3 2 2 4 2 2 7" xfId="18312"/>
    <cellStyle name="Normal 3 2 2 4 2 3" xfId="4005"/>
    <cellStyle name="Normal 3 2 2 4 2 3 2" xfId="14079"/>
    <cellStyle name="Normal 3 2 2 4 2 3 2 2" xfId="44401"/>
    <cellStyle name="Normal 3 2 2 4 2 3 2 3" xfId="29177"/>
    <cellStyle name="Normal 3 2 2 4 2 3 3" xfId="9059"/>
    <cellStyle name="Normal 3 2 2 4 2 3 3 2" xfId="39384"/>
    <cellStyle name="Normal 3 2 2 4 2 3 3 3" xfId="24160"/>
    <cellStyle name="Normal 3 2 2 4 2 3 4" xfId="34371"/>
    <cellStyle name="Normal 3 2 2 4 2 3 5" xfId="19147"/>
    <cellStyle name="Normal 3 2 2 4 2 4" xfId="5698"/>
    <cellStyle name="Normal 3 2 2 4 2 4 2" xfId="15750"/>
    <cellStyle name="Normal 3 2 2 4 2 4 2 2" xfId="46072"/>
    <cellStyle name="Normal 3 2 2 4 2 4 2 3" xfId="30848"/>
    <cellStyle name="Normal 3 2 2 4 2 4 3" xfId="10730"/>
    <cellStyle name="Normal 3 2 2 4 2 4 3 2" xfId="41055"/>
    <cellStyle name="Normal 3 2 2 4 2 4 3 3" xfId="25831"/>
    <cellStyle name="Normal 3 2 2 4 2 4 4" xfId="36042"/>
    <cellStyle name="Normal 3 2 2 4 2 4 5" xfId="20818"/>
    <cellStyle name="Normal 3 2 2 4 2 5" xfId="12408"/>
    <cellStyle name="Normal 3 2 2 4 2 5 2" xfId="42730"/>
    <cellStyle name="Normal 3 2 2 4 2 5 3" xfId="27506"/>
    <cellStyle name="Normal 3 2 2 4 2 6" xfId="7387"/>
    <cellStyle name="Normal 3 2 2 4 2 6 2" xfId="37713"/>
    <cellStyle name="Normal 3 2 2 4 2 6 3" xfId="22489"/>
    <cellStyle name="Normal 3 2 2 4 2 7" xfId="32701"/>
    <cellStyle name="Normal 3 2 2 4 2 8" xfId="17476"/>
    <cellStyle name="Normal 3 2 2 4 3" xfId="2734"/>
    <cellStyle name="Normal 3 2 2 4 3 2" xfId="4424"/>
    <cellStyle name="Normal 3 2 2 4 3 2 2" xfId="14497"/>
    <cellStyle name="Normal 3 2 2 4 3 2 2 2" xfId="44819"/>
    <cellStyle name="Normal 3 2 2 4 3 2 2 3" xfId="29595"/>
    <cellStyle name="Normal 3 2 2 4 3 2 3" xfId="9477"/>
    <cellStyle name="Normal 3 2 2 4 3 2 3 2" xfId="39802"/>
    <cellStyle name="Normal 3 2 2 4 3 2 3 3" xfId="24578"/>
    <cellStyle name="Normal 3 2 2 4 3 2 4" xfId="34789"/>
    <cellStyle name="Normal 3 2 2 4 3 2 5" xfId="19565"/>
    <cellStyle name="Normal 3 2 2 4 3 3" xfId="6116"/>
    <cellStyle name="Normal 3 2 2 4 3 3 2" xfId="16168"/>
    <cellStyle name="Normal 3 2 2 4 3 3 2 2" xfId="46490"/>
    <cellStyle name="Normal 3 2 2 4 3 3 2 3" xfId="31266"/>
    <cellStyle name="Normal 3 2 2 4 3 3 3" xfId="11148"/>
    <cellStyle name="Normal 3 2 2 4 3 3 3 2" xfId="41473"/>
    <cellStyle name="Normal 3 2 2 4 3 3 3 3" xfId="26249"/>
    <cellStyle name="Normal 3 2 2 4 3 3 4" xfId="36460"/>
    <cellStyle name="Normal 3 2 2 4 3 3 5" xfId="21236"/>
    <cellStyle name="Normal 3 2 2 4 3 4" xfId="12826"/>
    <cellStyle name="Normal 3 2 2 4 3 4 2" xfId="43148"/>
    <cellStyle name="Normal 3 2 2 4 3 4 3" xfId="27924"/>
    <cellStyle name="Normal 3 2 2 4 3 5" xfId="7805"/>
    <cellStyle name="Normal 3 2 2 4 3 5 2" xfId="38131"/>
    <cellStyle name="Normal 3 2 2 4 3 5 3" xfId="22907"/>
    <cellStyle name="Normal 3 2 2 4 3 6" xfId="33119"/>
    <cellStyle name="Normal 3 2 2 4 3 7" xfId="17894"/>
    <cellStyle name="Normal 3 2 2 4 4" xfId="3587"/>
    <cellStyle name="Normal 3 2 2 4 4 2" xfId="13661"/>
    <cellStyle name="Normal 3 2 2 4 4 2 2" xfId="43983"/>
    <cellStyle name="Normal 3 2 2 4 4 2 3" xfId="28759"/>
    <cellStyle name="Normal 3 2 2 4 4 3" xfId="8641"/>
    <cellStyle name="Normal 3 2 2 4 4 3 2" xfId="38966"/>
    <cellStyle name="Normal 3 2 2 4 4 3 3" xfId="23742"/>
    <cellStyle name="Normal 3 2 2 4 4 4" xfId="33953"/>
    <cellStyle name="Normal 3 2 2 4 4 5" xfId="18729"/>
    <cellStyle name="Normal 3 2 2 4 5" xfId="5280"/>
    <cellStyle name="Normal 3 2 2 4 5 2" xfId="15332"/>
    <cellStyle name="Normal 3 2 2 4 5 2 2" xfId="45654"/>
    <cellStyle name="Normal 3 2 2 4 5 2 3" xfId="30430"/>
    <cellStyle name="Normal 3 2 2 4 5 3" xfId="10312"/>
    <cellStyle name="Normal 3 2 2 4 5 3 2" xfId="40637"/>
    <cellStyle name="Normal 3 2 2 4 5 3 3" xfId="25413"/>
    <cellStyle name="Normal 3 2 2 4 5 4" xfId="35624"/>
    <cellStyle name="Normal 3 2 2 4 5 5" xfId="20400"/>
    <cellStyle name="Normal 3 2 2 4 6" xfId="11990"/>
    <cellStyle name="Normal 3 2 2 4 6 2" xfId="42312"/>
    <cellStyle name="Normal 3 2 2 4 6 3" xfId="27088"/>
    <cellStyle name="Normal 3 2 2 4 7" xfId="6969"/>
    <cellStyle name="Normal 3 2 2 4 7 2" xfId="37295"/>
    <cellStyle name="Normal 3 2 2 4 7 3" xfId="22071"/>
    <cellStyle name="Normal 3 2 2 4 8" xfId="32283"/>
    <cellStyle name="Normal 3 2 2 4 9" xfId="17058"/>
    <cellStyle name="Normal 3 2 2 5" xfId="2103"/>
    <cellStyle name="Normal 3 2 2 5 2" xfId="2944"/>
    <cellStyle name="Normal 3 2 2 5 2 2" xfId="4634"/>
    <cellStyle name="Normal 3 2 2 5 2 2 2" xfId="14707"/>
    <cellStyle name="Normal 3 2 2 5 2 2 2 2" xfId="45029"/>
    <cellStyle name="Normal 3 2 2 5 2 2 2 3" xfId="29805"/>
    <cellStyle name="Normal 3 2 2 5 2 2 3" xfId="9687"/>
    <cellStyle name="Normal 3 2 2 5 2 2 3 2" xfId="40012"/>
    <cellStyle name="Normal 3 2 2 5 2 2 3 3" xfId="24788"/>
    <cellStyle name="Normal 3 2 2 5 2 2 4" xfId="34999"/>
    <cellStyle name="Normal 3 2 2 5 2 2 5" xfId="19775"/>
    <cellStyle name="Normal 3 2 2 5 2 3" xfId="6326"/>
    <cellStyle name="Normal 3 2 2 5 2 3 2" xfId="16378"/>
    <cellStyle name="Normal 3 2 2 5 2 3 2 2" xfId="46700"/>
    <cellStyle name="Normal 3 2 2 5 2 3 2 3" xfId="31476"/>
    <cellStyle name="Normal 3 2 2 5 2 3 3" xfId="11358"/>
    <cellStyle name="Normal 3 2 2 5 2 3 3 2" xfId="41683"/>
    <cellStyle name="Normal 3 2 2 5 2 3 3 3" xfId="26459"/>
    <cellStyle name="Normal 3 2 2 5 2 3 4" xfId="36670"/>
    <cellStyle name="Normal 3 2 2 5 2 3 5" xfId="21446"/>
    <cellStyle name="Normal 3 2 2 5 2 4" xfId="13036"/>
    <cellStyle name="Normal 3 2 2 5 2 4 2" xfId="43358"/>
    <cellStyle name="Normal 3 2 2 5 2 4 3" xfId="28134"/>
    <cellStyle name="Normal 3 2 2 5 2 5" xfId="8015"/>
    <cellStyle name="Normal 3 2 2 5 2 5 2" xfId="38341"/>
    <cellStyle name="Normal 3 2 2 5 2 5 3" xfId="23117"/>
    <cellStyle name="Normal 3 2 2 5 2 6" xfId="33329"/>
    <cellStyle name="Normal 3 2 2 5 2 7" xfId="18104"/>
    <cellStyle name="Normal 3 2 2 5 3" xfId="3797"/>
    <cellStyle name="Normal 3 2 2 5 3 2" xfId="13871"/>
    <cellStyle name="Normal 3 2 2 5 3 2 2" xfId="44193"/>
    <cellStyle name="Normal 3 2 2 5 3 2 3" xfId="28969"/>
    <cellStyle name="Normal 3 2 2 5 3 3" xfId="8851"/>
    <cellStyle name="Normal 3 2 2 5 3 3 2" xfId="39176"/>
    <cellStyle name="Normal 3 2 2 5 3 3 3" xfId="23952"/>
    <cellStyle name="Normal 3 2 2 5 3 4" xfId="34163"/>
    <cellStyle name="Normal 3 2 2 5 3 5" xfId="18939"/>
    <cellStyle name="Normal 3 2 2 5 4" xfId="5490"/>
    <cellStyle name="Normal 3 2 2 5 4 2" xfId="15542"/>
    <cellStyle name="Normal 3 2 2 5 4 2 2" xfId="45864"/>
    <cellStyle name="Normal 3 2 2 5 4 2 3" xfId="30640"/>
    <cellStyle name="Normal 3 2 2 5 4 3" xfId="10522"/>
    <cellStyle name="Normal 3 2 2 5 4 3 2" xfId="40847"/>
    <cellStyle name="Normal 3 2 2 5 4 3 3" xfId="25623"/>
    <cellStyle name="Normal 3 2 2 5 4 4" xfId="35834"/>
    <cellStyle name="Normal 3 2 2 5 4 5" xfId="20610"/>
    <cellStyle name="Normal 3 2 2 5 5" xfId="12200"/>
    <cellStyle name="Normal 3 2 2 5 5 2" xfId="42522"/>
    <cellStyle name="Normal 3 2 2 5 5 3" xfId="27298"/>
    <cellStyle name="Normal 3 2 2 5 6" xfId="7179"/>
    <cellStyle name="Normal 3 2 2 5 6 2" xfId="37505"/>
    <cellStyle name="Normal 3 2 2 5 6 3" xfId="22281"/>
    <cellStyle name="Normal 3 2 2 5 7" xfId="32493"/>
    <cellStyle name="Normal 3 2 2 5 8" xfId="17268"/>
    <cellStyle name="Normal 3 2 2 6" xfId="2524"/>
    <cellStyle name="Normal 3 2 2 6 2" xfId="4216"/>
    <cellStyle name="Normal 3 2 2 6 2 2" xfId="14289"/>
    <cellStyle name="Normal 3 2 2 6 2 2 2" xfId="44611"/>
    <cellStyle name="Normal 3 2 2 6 2 2 3" xfId="29387"/>
    <cellStyle name="Normal 3 2 2 6 2 3" xfId="9269"/>
    <cellStyle name="Normal 3 2 2 6 2 3 2" xfId="39594"/>
    <cellStyle name="Normal 3 2 2 6 2 3 3" xfId="24370"/>
    <cellStyle name="Normal 3 2 2 6 2 4" xfId="34581"/>
    <cellStyle name="Normal 3 2 2 6 2 5" xfId="19357"/>
    <cellStyle name="Normal 3 2 2 6 3" xfId="5908"/>
    <cellStyle name="Normal 3 2 2 6 3 2" xfId="15960"/>
    <cellStyle name="Normal 3 2 2 6 3 2 2" xfId="46282"/>
    <cellStyle name="Normal 3 2 2 6 3 2 3" xfId="31058"/>
    <cellStyle name="Normal 3 2 2 6 3 3" xfId="10940"/>
    <cellStyle name="Normal 3 2 2 6 3 3 2" xfId="41265"/>
    <cellStyle name="Normal 3 2 2 6 3 3 3" xfId="26041"/>
    <cellStyle name="Normal 3 2 2 6 3 4" xfId="36252"/>
    <cellStyle name="Normal 3 2 2 6 3 5" xfId="21028"/>
    <cellStyle name="Normal 3 2 2 6 4" xfId="12618"/>
    <cellStyle name="Normal 3 2 2 6 4 2" xfId="42940"/>
    <cellStyle name="Normal 3 2 2 6 4 3" xfId="27716"/>
    <cellStyle name="Normal 3 2 2 6 5" xfId="7597"/>
    <cellStyle name="Normal 3 2 2 6 5 2" xfId="37923"/>
    <cellStyle name="Normal 3 2 2 6 5 3" xfId="22699"/>
    <cellStyle name="Normal 3 2 2 6 6" xfId="32911"/>
    <cellStyle name="Normal 3 2 2 6 7" xfId="17686"/>
    <cellStyle name="Normal 3 2 2 7" xfId="3375"/>
    <cellStyle name="Normal 3 2 2 7 2" xfId="13453"/>
    <cellStyle name="Normal 3 2 2 7 2 2" xfId="43775"/>
    <cellStyle name="Normal 3 2 2 7 2 3" xfId="28551"/>
    <cellStyle name="Normal 3 2 2 7 3" xfId="8433"/>
    <cellStyle name="Normal 3 2 2 7 3 2" xfId="38758"/>
    <cellStyle name="Normal 3 2 2 7 3 3" xfId="23534"/>
    <cellStyle name="Normal 3 2 2 7 4" xfId="33745"/>
    <cellStyle name="Normal 3 2 2 7 5" xfId="18521"/>
    <cellStyle name="Normal 3 2 2 8" xfId="5069"/>
    <cellStyle name="Normal 3 2 2 8 2" xfId="15124"/>
    <cellStyle name="Normal 3 2 2 8 2 2" xfId="45446"/>
    <cellStyle name="Normal 3 2 2 8 2 3" xfId="30222"/>
    <cellStyle name="Normal 3 2 2 8 3" xfId="10104"/>
    <cellStyle name="Normal 3 2 2 8 3 2" xfId="40429"/>
    <cellStyle name="Normal 3 2 2 8 3 3" xfId="25205"/>
    <cellStyle name="Normal 3 2 2 8 4" xfId="35416"/>
    <cellStyle name="Normal 3 2 2 8 5" xfId="20192"/>
    <cellStyle name="Normal 3 2 2 9" xfId="11780"/>
    <cellStyle name="Normal 3 2 2 9 2" xfId="42104"/>
    <cellStyle name="Normal 3 2 2 9 3" xfId="26880"/>
    <cellStyle name="Normal 3 2 3" xfId="617"/>
    <cellStyle name="Normal 3 2 4" xfId="32028"/>
    <cellStyle name="Normal 3 2 5" xfId="952"/>
    <cellStyle name="Normal 3 3" xfId="513"/>
    <cellStyle name="Normal 3 3 10" xfId="6760"/>
    <cellStyle name="Normal 3 3 10 2" xfId="37088"/>
    <cellStyle name="Normal 3 3 10 3" xfId="21864"/>
    <cellStyle name="Normal 3 3 11" xfId="32079"/>
    <cellStyle name="Normal 3 3 12" xfId="16849"/>
    <cellStyle name="Normal 3 3 13" xfId="47189"/>
    <cellStyle name="Normal 3 3 14" xfId="1431"/>
    <cellStyle name="Normal 3 3 15" xfId="47288"/>
    <cellStyle name="Normal 3 3 2" xfId="1724"/>
    <cellStyle name="Normal 3 3 2 10" xfId="32131"/>
    <cellStyle name="Normal 3 3 2 11" xfId="16903"/>
    <cellStyle name="Normal 3 3 2 2" xfId="1832"/>
    <cellStyle name="Normal 3 3 2 2 10" xfId="17007"/>
    <cellStyle name="Normal 3 3 2 2 2" xfId="2049"/>
    <cellStyle name="Normal 3 3 2 2 2 2" xfId="2470"/>
    <cellStyle name="Normal 3 3 2 2 2 2 2" xfId="3309"/>
    <cellStyle name="Normal 3 3 2 2 2 2 2 2" xfId="4999"/>
    <cellStyle name="Normal 3 3 2 2 2 2 2 2 2" xfId="15072"/>
    <cellStyle name="Normal 3 3 2 2 2 2 2 2 2 2" xfId="45394"/>
    <cellStyle name="Normal 3 3 2 2 2 2 2 2 2 3" xfId="30170"/>
    <cellStyle name="Normal 3 3 2 2 2 2 2 2 3" xfId="10052"/>
    <cellStyle name="Normal 3 3 2 2 2 2 2 2 3 2" xfId="40377"/>
    <cellStyle name="Normal 3 3 2 2 2 2 2 2 3 3" xfId="25153"/>
    <cellStyle name="Normal 3 3 2 2 2 2 2 2 4" xfId="35364"/>
    <cellStyle name="Normal 3 3 2 2 2 2 2 2 5" xfId="20140"/>
    <cellStyle name="Normal 3 3 2 2 2 2 2 3" xfId="6691"/>
    <cellStyle name="Normal 3 3 2 2 2 2 2 3 2" xfId="16743"/>
    <cellStyle name="Normal 3 3 2 2 2 2 2 3 2 2" xfId="47065"/>
    <cellStyle name="Normal 3 3 2 2 2 2 2 3 2 3" xfId="31841"/>
    <cellStyle name="Normal 3 3 2 2 2 2 2 3 3" xfId="11723"/>
    <cellStyle name="Normal 3 3 2 2 2 2 2 3 3 2" xfId="42048"/>
    <cellStyle name="Normal 3 3 2 2 2 2 2 3 3 3" xfId="26824"/>
    <cellStyle name="Normal 3 3 2 2 2 2 2 3 4" xfId="37035"/>
    <cellStyle name="Normal 3 3 2 2 2 2 2 3 5" xfId="21811"/>
    <cellStyle name="Normal 3 3 2 2 2 2 2 4" xfId="13401"/>
    <cellStyle name="Normal 3 3 2 2 2 2 2 4 2" xfId="43723"/>
    <cellStyle name="Normal 3 3 2 2 2 2 2 4 3" xfId="28499"/>
    <cellStyle name="Normal 3 3 2 2 2 2 2 5" xfId="8380"/>
    <cellStyle name="Normal 3 3 2 2 2 2 2 5 2" xfId="38706"/>
    <cellStyle name="Normal 3 3 2 2 2 2 2 5 3" xfId="23482"/>
    <cellStyle name="Normal 3 3 2 2 2 2 2 6" xfId="33694"/>
    <cellStyle name="Normal 3 3 2 2 2 2 2 7" xfId="18469"/>
    <cellStyle name="Normal 3 3 2 2 2 2 3" xfId="4162"/>
    <cellStyle name="Normal 3 3 2 2 2 2 3 2" xfId="14236"/>
    <cellStyle name="Normal 3 3 2 2 2 2 3 2 2" xfId="44558"/>
    <cellStyle name="Normal 3 3 2 2 2 2 3 2 3" xfId="29334"/>
    <cellStyle name="Normal 3 3 2 2 2 2 3 3" xfId="9216"/>
    <cellStyle name="Normal 3 3 2 2 2 2 3 3 2" xfId="39541"/>
    <cellStyle name="Normal 3 3 2 2 2 2 3 3 3" xfId="24317"/>
    <cellStyle name="Normal 3 3 2 2 2 2 3 4" xfId="34528"/>
    <cellStyle name="Normal 3 3 2 2 2 2 3 5" xfId="19304"/>
    <cellStyle name="Normal 3 3 2 2 2 2 4" xfId="5855"/>
    <cellStyle name="Normal 3 3 2 2 2 2 4 2" xfId="15907"/>
    <cellStyle name="Normal 3 3 2 2 2 2 4 2 2" xfId="46229"/>
    <cellStyle name="Normal 3 3 2 2 2 2 4 2 3" xfId="31005"/>
    <cellStyle name="Normal 3 3 2 2 2 2 4 3" xfId="10887"/>
    <cellStyle name="Normal 3 3 2 2 2 2 4 3 2" xfId="41212"/>
    <cellStyle name="Normal 3 3 2 2 2 2 4 3 3" xfId="25988"/>
    <cellStyle name="Normal 3 3 2 2 2 2 4 4" xfId="36199"/>
    <cellStyle name="Normal 3 3 2 2 2 2 4 5" xfId="20975"/>
    <cellStyle name="Normal 3 3 2 2 2 2 5" xfId="12565"/>
    <cellStyle name="Normal 3 3 2 2 2 2 5 2" xfId="42887"/>
    <cellStyle name="Normal 3 3 2 2 2 2 5 3" xfId="27663"/>
    <cellStyle name="Normal 3 3 2 2 2 2 6" xfId="7544"/>
    <cellStyle name="Normal 3 3 2 2 2 2 6 2" xfId="37870"/>
    <cellStyle name="Normal 3 3 2 2 2 2 6 3" xfId="22646"/>
    <cellStyle name="Normal 3 3 2 2 2 2 7" xfId="32858"/>
    <cellStyle name="Normal 3 3 2 2 2 2 8" xfId="17633"/>
    <cellStyle name="Normal 3 3 2 2 2 3" xfId="2891"/>
    <cellStyle name="Normal 3 3 2 2 2 3 2" xfId="4581"/>
    <cellStyle name="Normal 3 3 2 2 2 3 2 2" xfId="14654"/>
    <cellStyle name="Normal 3 3 2 2 2 3 2 2 2" xfId="44976"/>
    <cellStyle name="Normal 3 3 2 2 2 3 2 2 3" xfId="29752"/>
    <cellStyle name="Normal 3 3 2 2 2 3 2 3" xfId="9634"/>
    <cellStyle name="Normal 3 3 2 2 2 3 2 3 2" xfId="39959"/>
    <cellStyle name="Normal 3 3 2 2 2 3 2 3 3" xfId="24735"/>
    <cellStyle name="Normal 3 3 2 2 2 3 2 4" xfId="34946"/>
    <cellStyle name="Normal 3 3 2 2 2 3 2 5" xfId="19722"/>
    <cellStyle name="Normal 3 3 2 2 2 3 3" xfId="6273"/>
    <cellStyle name="Normal 3 3 2 2 2 3 3 2" xfId="16325"/>
    <cellStyle name="Normal 3 3 2 2 2 3 3 2 2" xfId="46647"/>
    <cellStyle name="Normal 3 3 2 2 2 3 3 2 3" xfId="31423"/>
    <cellStyle name="Normal 3 3 2 2 2 3 3 3" xfId="11305"/>
    <cellStyle name="Normal 3 3 2 2 2 3 3 3 2" xfId="41630"/>
    <cellStyle name="Normal 3 3 2 2 2 3 3 3 3" xfId="26406"/>
    <cellStyle name="Normal 3 3 2 2 2 3 3 4" xfId="36617"/>
    <cellStyle name="Normal 3 3 2 2 2 3 3 5" xfId="21393"/>
    <cellStyle name="Normal 3 3 2 2 2 3 4" xfId="12983"/>
    <cellStyle name="Normal 3 3 2 2 2 3 4 2" xfId="43305"/>
    <cellStyle name="Normal 3 3 2 2 2 3 4 3" xfId="28081"/>
    <cellStyle name="Normal 3 3 2 2 2 3 5" xfId="7962"/>
    <cellStyle name="Normal 3 3 2 2 2 3 5 2" xfId="38288"/>
    <cellStyle name="Normal 3 3 2 2 2 3 5 3" xfId="23064"/>
    <cellStyle name="Normal 3 3 2 2 2 3 6" xfId="33276"/>
    <cellStyle name="Normal 3 3 2 2 2 3 7" xfId="18051"/>
    <cellStyle name="Normal 3 3 2 2 2 4" xfId="3744"/>
    <cellStyle name="Normal 3 3 2 2 2 4 2" xfId="13818"/>
    <cellStyle name="Normal 3 3 2 2 2 4 2 2" xfId="44140"/>
    <cellStyle name="Normal 3 3 2 2 2 4 2 3" xfId="28916"/>
    <cellStyle name="Normal 3 3 2 2 2 4 3" xfId="8798"/>
    <cellStyle name="Normal 3 3 2 2 2 4 3 2" xfId="39123"/>
    <cellStyle name="Normal 3 3 2 2 2 4 3 3" xfId="23899"/>
    <cellStyle name="Normal 3 3 2 2 2 4 4" xfId="34110"/>
    <cellStyle name="Normal 3 3 2 2 2 4 5" xfId="18886"/>
    <cellStyle name="Normal 3 3 2 2 2 5" xfId="5437"/>
    <cellStyle name="Normal 3 3 2 2 2 5 2" xfId="15489"/>
    <cellStyle name="Normal 3 3 2 2 2 5 2 2" xfId="45811"/>
    <cellStyle name="Normal 3 3 2 2 2 5 2 3" xfId="30587"/>
    <cellStyle name="Normal 3 3 2 2 2 5 3" xfId="10469"/>
    <cellStyle name="Normal 3 3 2 2 2 5 3 2" xfId="40794"/>
    <cellStyle name="Normal 3 3 2 2 2 5 3 3" xfId="25570"/>
    <cellStyle name="Normal 3 3 2 2 2 5 4" xfId="35781"/>
    <cellStyle name="Normal 3 3 2 2 2 5 5" xfId="20557"/>
    <cellStyle name="Normal 3 3 2 2 2 6" xfId="12147"/>
    <cellStyle name="Normal 3 3 2 2 2 6 2" xfId="42469"/>
    <cellStyle name="Normal 3 3 2 2 2 6 3" xfId="27245"/>
    <cellStyle name="Normal 3 3 2 2 2 7" xfId="7126"/>
    <cellStyle name="Normal 3 3 2 2 2 7 2" xfId="37452"/>
    <cellStyle name="Normal 3 3 2 2 2 7 3" xfId="22228"/>
    <cellStyle name="Normal 3 3 2 2 2 8" xfId="32440"/>
    <cellStyle name="Normal 3 3 2 2 2 9" xfId="17215"/>
    <cellStyle name="Normal 3 3 2 2 3" xfId="2262"/>
    <cellStyle name="Normal 3 3 2 2 3 2" xfId="3101"/>
    <cellStyle name="Normal 3 3 2 2 3 2 2" xfId="4791"/>
    <cellStyle name="Normal 3 3 2 2 3 2 2 2" xfId="14864"/>
    <cellStyle name="Normal 3 3 2 2 3 2 2 2 2" xfId="45186"/>
    <cellStyle name="Normal 3 3 2 2 3 2 2 2 3" xfId="29962"/>
    <cellStyle name="Normal 3 3 2 2 3 2 2 3" xfId="9844"/>
    <cellStyle name="Normal 3 3 2 2 3 2 2 3 2" xfId="40169"/>
    <cellStyle name="Normal 3 3 2 2 3 2 2 3 3" xfId="24945"/>
    <cellStyle name="Normal 3 3 2 2 3 2 2 4" xfId="35156"/>
    <cellStyle name="Normal 3 3 2 2 3 2 2 5" xfId="19932"/>
    <cellStyle name="Normal 3 3 2 2 3 2 3" xfId="6483"/>
    <cellStyle name="Normal 3 3 2 2 3 2 3 2" xfId="16535"/>
    <cellStyle name="Normal 3 3 2 2 3 2 3 2 2" xfId="46857"/>
    <cellStyle name="Normal 3 3 2 2 3 2 3 2 3" xfId="31633"/>
    <cellStyle name="Normal 3 3 2 2 3 2 3 3" xfId="11515"/>
    <cellStyle name="Normal 3 3 2 2 3 2 3 3 2" xfId="41840"/>
    <cellStyle name="Normal 3 3 2 2 3 2 3 3 3" xfId="26616"/>
    <cellStyle name="Normal 3 3 2 2 3 2 3 4" xfId="36827"/>
    <cellStyle name="Normal 3 3 2 2 3 2 3 5" xfId="21603"/>
    <cellStyle name="Normal 3 3 2 2 3 2 4" xfId="13193"/>
    <cellStyle name="Normal 3 3 2 2 3 2 4 2" xfId="43515"/>
    <cellStyle name="Normal 3 3 2 2 3 2 4 3" xfId="28291"/>
    <cellStyle name="Normal 3 3 2 2 3 2 5" xfId="8172"/>
    <cellStyle name="Normal 3 3 2 2 3 2 5 2" xfId="38498"/>
    <cellStyle name="Normal 3 3 2 2 3 2 5 3" xfId="23274"/>
    <cellStyle name="Normal 3 3 2 2 3 2 6" xfId="33486"/>
    <cellStyle name="Normal 3 3 2 2 3 2 7" xfId="18261"/>
    <cellStyle name="Normal 3 3 2 2 3 3" xfId="3954"/>
    <cellStyle name="Normal 3 3 2 2 3 3 2" xfId="14028"/>
    <cellStyle name="Normal 3 3 2 2 3 3 2 2" xfId="44350"/>
    <cellStyle name="Normal 3 3 2 2 3 3 2 3" xfId="29126"/>
    <cellStyle name="Normal 3 3 2 2 3 3 3" xfId="9008"/>
    <cellStyle name="Normal 3 3 2 2 3 3 3 2" xfId="39333"/>
    <cellStyle name="Normal 3 3 2 2 3 3 3 3" xfId="24109"/>
    <cellStyle name="Normal 3 3 2 2 3 3 4" xfId="34320"/>
    <cellStyle name="Normal 3 3 2 2 3 3 5" xfId="19096"/>
    <cellStyle name="Normal 3 3 2 2 3 4" xfId="5647"/>
    <cellStyle name="Normal 3 3 2 2 3 4 2" xfId="15699"/>
    <cellStyle name="Normal 3 3 2 2 3 4 2 2" xfId="46021"/>
    <cellStyle name="Normal 3 3 2 2 3 4 2 3" xfId="30797"/>
    <cellStyle name="Normal 3 3 2 2 3 4 3" xfId="10679"/>
    <cellStyle name="Normal 3 3 2 2 3 4 3 2" xfId="41004"/>
    <cellStyle name="Normal 3 3 2 2 3 4 3 3" xfId="25780"/>
    <cellStyle name="Normal 3 3 2 2 3 4 4" xfId="35991"/>
    <cellStyle name="Normal 3 3 2 2 3 4 5" xfId="20767"/>
    <cellStyle name="Normal 3 3 2 2 3 5" xfId="12357"/>
    <cellStyle name="Normal 3 3 2 2 3 5 2" xfId="42679"/>
    <cellStyle name="Normal 3 3 2 2 3 5 3" xfId="27455"/>
    <cellStyle name="Normal 3 3 2 2 3 6" xfId="7336"/>
    <cellStyle name="Normal 3 3 2 2 3 6 2" xfId="37662"/>
    <cellStyle name="Normal 3 3 2 2 3 6 3" xfId="22438"/>
    <cellStyle name="Normal 3 3 2 2 3 7" xfId="32650"/>
    <cellStyle name="Normal 3 3 2 2 3 8" xfId="17425"/>
    <cellStyle name="Normal 3 3 2 2 4" xfId="2683"/>
    <cellStyle name="Normal 3 3 2 2 4 2" xfId="4373"/>
    <cellStyle name="Normal 3 3 2 2 4 2 2" xfId="14446"/>
    <cellStyle name="Normal 3 3 2 2 4 2 2 2" xfId="44768"/>
    <cellStyle name="Normal 3 3 2 2 4 2 2 3" xfId="29544"/>
    <cellStyle name="Normal 3 3 2 2 4 2 3" xfId="9426"/>
    <cellStyle name="Normal 3 3 2 2 4 2 3 2" xfId="39751"/>
    <cellStyle name="Normal 3 3 2 2 4 2 3 3" xfId="24527"/>
    <cellStyle name="Normal 3 3 2 2 4 2 4" xfId="34738"/>
    <cellStyle name="Normal 3 3 2 2 4 2 5" xfId="19514"/>
    <cellStyle name="Normal 3 3 2 2 4 3" xfId="6065"/>
    <cellStyle name="Normal 3 3 2 2 4 3 2" xfId="16117"/>
    <cellStyle name="Normal 3 3 2 2 4 3 2 2" xfId="46439"/>
    <cellStyle name="Normal 3 3 2 2 4 3 2 3" xfId="31215"/>
    <cellStyle name="Normal 3 3 2 2 4 3 3" xfId="11097"/>
    <cellStyle name="Normal 3 3 2 2 4 3 3 2" xfId="41422"/>
    <cellStyle name="Normal 3 3 2 2 4 3 3 3" xfId="26198"/>
    <cellStyle name="Normal 3 3 2 2 4 3 4" xfId="36409"/>
    <cellStyle name="Normal 3 3 2 2 4 3 5" xfId="21185"/>
    <cellStyle name="Normal 3 3 2 2 4 4" xfId="12775"/>
    <cellStyle name="Normal 3 3 2 2 4 4 2" xfId="43097"/>
    <cellStyle name="Normal 3 3 2 2 4 4 3" xfId="27873"/>
    <cellStyle name="Normal 3 3 2 2 4 5" xfId="7754"/>
    <cellStyle name="Normal 3 3 2 2 4 5 2" xfId="38080"/>
    <cellStyle name="Normal 3 3 2 2 4 5 3" xfId="22856"/>
    <cellStyle name="Normal 3 3 2 2 4 6" xfId="33068"/>
    <cellStyle name="Normal 3 3 2 2 4 7" xfId="17843"/>
    <cellStyle name="Normal 3 3 2 2 5" xfId="3536"/>
    <cellStyle name="Normal 3 3 2 2 5 2" xfId="13610"/>
    <cellStyle name="Normal 3 3 2 2 5 2 2" xfId="43932"/>
    <cellStyle name="Normal 3 3 2 2 5 2 3" xfId="28708"/>
    <cellStyle name="Normal 3 3 2 2 5 3" xfId="8590"/>
    <cellStyle name="Normal 3 3 2 2 5 3 2" xfId="38915"/>
    <cellStyle name="Normal 3 3 2 2 5 3 3" xfId="23691"/>
    <cellStyle name="Normal 3 3 2 2 5 4" xfId="33902"/>
    <cellStyle name="Normal 3 3 2 2 5 5" xfId="18678"/>
    <cellStyle name="Normal 3 3 2 2 6" xfId="5229"/>
    <cellStyle name="Normal 3 3 2 2 6 2" xfId="15281"/>
    <cellStyle name="Normal 3 3 2 2 6 2 2" xfId="45603"/>
    <cellStyle name="Normal 3 3 2 2 6 2 3" xfId="30379"/>
    <cellStyle name="Normal 3 3 2 2 6 3" xfId="10261"/>
    <cellStyle name="Normal 3 3 2 2 6 3 2" xfId="40586"/>
    <cellStyle name="Normal 3 3 2 2 6 3 3" xfId="25362"/>
    <cellStyle name="Normal 3 3 2 2 6 4" xfId="35573"/>
    <cellStyle name="Normal 3 3 2 2 6 5" xfId="20349"/>
    <cellStyle name="Normal 3 3 2 2 7" xfId="11939"/>
    <cellStyle name="Normal 3 3 2 2 7 2" xfId="42261"/>
    <cellStyle name="Normal 3 3 2 2 7 3" xfId="27037"/>
    <cellStyle name="Normal 3 3 2 2 8" xfId="6918"/>
    <cellStyle name="Normal 3 3 2 2 8 2" xfId="37244"/>
    <cellStyle name="Normal 3 3 2 2 8 3" xfId="22020"/>
    <cellStyle name="Normal 3 3 2 2 9" xfId="32232"/>
    <cellStyle name="Normal 3 3 2 3" xfId="1945"/>
    <cellStyle name="Normal 3 3 2 3 2" xfId="2366"/>
    <cellStyle name="Normal 3 3 2 3 2 2" xfId="3205"/>
    <cellStyle name="Normal 3 3 2 3 2 2 2" xfId="4895"/>
    <cellStyle name="Normal 3 3 2 3 2 2 2 2" xfId="14968"/>
    <cellStyle name="Normal 3 3 2 3 2 2 2 2 2" xfId="45290"/>
    <cellStyle name="Normal 3 3 2 3 2 2 2 2 3" xfId="30066"/>
    <cellStyle name="Normal 3 3 2 3 2 2 2 3" xfId="9948"/>
    <cellStyle name="Normal 3 3 2 3 2 2 2 3 2" xfId="40273"/>
    <cellStyle name="Normal 3 3 2 3 2 2 2 3 3" xfId="25049"/>
    <cellStyle name="Normal 3 3 2 3 2 2 2 4" xfId="35260"/>
    <cellStyle name="Normal 3 3 2 3 2 2 2 5" xfId="20036"/>
    <cellStyle name="Normal 3 3 2 3 2 2 3" xfId="6587"/>
    <cellStyle name="Normal 3 3 2 3 2 2 3 2" xfId="16639"/>
    <cellStyle name="Normal 3 3 2 3 2 2 3 2 2" xfId="46961"/>
    <cellStyle name="Normal 3 3 2 3 2 2 3 2 3" xfId="31737"/>
    <cellStyle name="Normal 3 3 2 3 2 2 3 3" xfId="11619"/>
    <cellStyle name="Normal 3 3 2 3 2 2 3 3 2" xfId="41944"/>
    <cellStyle name="Normal 3 3 2 3 2 2 3 3 3" xfId="26720"/>
    <cellStyle name="Normal 3 3 2 3 2 2 3 4" xfId="36931"/>
    <cellStyle name="Normal 3 3 2 3 2 2 3 5" xfId="21707"/>
    <cellStyle name="Normal 3 3 2 3 2 2 4" xfId="13297"/>
    <cellStyle name="Normal 3 3 2 3 2 2 4 2" xfId="43619"/>
    <cellStyle name="Normal 3 3 2 3 2 2 4 3" xfId="28395"/>
    <cellStyle name="Normal 3 3 2 3 2 2 5" xfId="8276"/>
    <cellStyle name="Normal 3 3 2 3 2 2 5 2" xfId="38602"/>
    <cellStyle name="Normal 3 3 2 3 2 2 5 3" xfId="23378"/>
    <cellStyle name="Normal 3 3 2 3 2 2 6" xfId="33590"/>
    <cellStyle name="Normal 3 3 2 3 2 2 7" xfId="18365"/>
    <cellStyle name="Normal 3 3 2 3 2 3" xfId="4058"/>
    <cellStyle name="Normal 3 3 2 3 2 3 2" xfId="14132"/>
    <cellStyle name="Normal 3 3 2 3 2 3 2 2" xfId="44454"/>
    <cellStyle name="Normal 3 3 2 3 2 3 2 3" xfId="29230"/>
    <cellStyle name="Normal 3 3 2 3 2 3 3" xfId="9112"/>
    <cellStyle name="Normal 3 3 2 3 2 3 3 2" xfId="39437"/>
    <cellStyle name="Normal 3 3 2 3 2 3 3 3" xfId="24213"/>
    <cellStyle name="Normal 3 3 2 3 2 3 4" xfId="34424"/>
    <cellStyle name="Normal 3 3 2 3 2 3 5" xfId="19200"/>
    <cellStyle name="Normal 3 3 2 3 2 4" xfId="5751"/>
    <cellStyle name="Normal 3 3 2 3 2 4 2" xfId="15803"/>
    <cellStyle name="Normal 3 3 2 3 2 4 2 2" xfId="46125"/>
    <cellStyle name="Normal 3 3 2 3 2 4 2 3" xfId="30901"/>
    <cellStyle name="Normal 3 3 2 3 2 4 3" xfId="10783"/>
    <cellStyle name="Normal 3 3 2 3 2 4 3 2" xfId="41108"/>
    <cellStyle name="Normal 3 3 2 3 2 4 3 3" xfId="25884"/>
    <cellStyle name="Normal 3 3 2 3 2 4 4" xfId="36095"/>
    <cellStyle name="Normal 3 3 2 3 2 4 5" xfId="20871"/>
    <cellStyle name="Normal 3 3 2 3 2 5" xfId="12461"/>
    <cellStyle name="Normal 3 3 2 3 2 5 2" xfId="42783"/>
    <cellStyle name="Normal 3 3 2 3 2 5 3" xfId="27559"/>
    <cellStyle name="Normal 3 3 2 3 2 6" xfId="7440"/>
    <cellStyle name="Normal 3 3 2 3 2 6 2" xfId="37766"/>
    <cellStyle name="Normal 3 3 2 3 2 6 3" xfId="22542"/>
    <cellStyle name="Normal 3 3 2 3 2 7" xfId="32754"/>
    <cellStyle name="Normal 3 3 2 3 2 8" xfId="17529"/>
    <cellStyle name="Normal 3 3 2 3 3" xfId="2787"/>
    <cellStyle name="Normal 3 3 2 3 3 2" xfId="4477"/>
    <cellStyle name="Normal 3 3 2 3 3 2 2" xfId="14550"/>
    <cellStyle name="Normal 3 3 2 3 3 2 2 2" xfId="44872"/>
    <cellStyle name="Normal 3 3 2 3 3 2 2 3" xfId="29648"/>
    <cellStyle name="Normal 3 3 2 3 3 2 3" xfId="9530"/>
    <cellStyle name="Normal 3 3 2 3 3 2 3 2" xfId="39855"/>
    <cellStyle name="Normal 3 3 2 3 3 2 3 3" xfId="24631"/>
    <cellStyle name="Normal 3 3 2 3 3 2 4" xfId="34842"/>
    <cellStyle name="Normal 3 3 2 3 3 2 5" xfId="19618"/>
    <cellStyle name="Normal 3 3 2 3 3 3" xfId="6169"/>
    <cellStyle name="Normal 3 3 2 3 3 3 2" xfId="16221"/>
    <cellStyle name="Normal 3 3 2 3 3 3 2 2" xfId="46543"/>
    <cellStyle name="Normal 3 3 2 3 3 3 2 3" xfId="31319"/>
    <cellStyle name="Normal 3 3 2 3 3 3 3" xfId="11201"/>
    <cellStyle name="Normal 3 3 2 3 3 3 3 2" xfId="41526"/>
    <cellStyle name="Normal 3 3 2 3 3 3 3 3" xfId="26302"/>
    <cellStyle name="Normal 3 3 2 3 3 3 4" xfId="36513"/>
    <cellStyle name="Normal 3 3 2 3 3 3 5" xfId="21289"/>
    <cellStyle name="Normal 3 3 2 3 3 4" xfId="12879"/>
    <cellStyle name="Normal 3 3 2 3 3 4 2" xfId="43201"/>
    <cellStyle name="Normal 3 3 2 3 3 4 3" xfId="27977"/>
    <cellStyle name="Normal 3 3 2 3 3 5" xfId="7858"/>
    <cellStyle name="Normal 3 3 2 3 3 5 2" xfId="38184"/>
    <cellStyle name="Normal 3 3 2 3 3 5 3" xfId="22960"/>
    <cellStyle name="Normal 3 3 2 3 3 6" xfId="33172"/>
    <cellStyle name="Normal 3 3 2 3 3 7" xfId="17947"/>
    <cellStyle name="Normal 3 3 2 3 4" xfId="3640"/>
    <cellStyle name="Normal 3 3 2 3 4 2" xfId="13714"/>
    <cellStyle name="Normal 3 3 2 3 4 2 2" xfId="44036"/>
    <cellStyle name="Normal 3 3 2 3 4 2 3" xfId="28812"/>
    <cellStyle name="Normal 3 3 2 3 4 3" xfId="8694"/>
    <cellStyle name="Normal 3 3 2 3 4 3 2" xfId="39019"/>
    <cellStyle name="Normal 3 3 2 3 4 3 3" xfId="23795"/>
    <cellStyle name="Normal 3 3 2 3 4 4" xfId="34006"/>
    <cellStyle name="Normal 3 3 2 3 4 5" xfId="18782"/>
    <cellStyle name="Normal 3 3 2 3 5" xfId="5333"/>
    <cellStyle name="Normal 3 3 2 3 5 2" xfId="15385"/>
    <cellStyle name="Normal 3 3 2 3 5 2 2" xfId="45707"/>
    <cellStyle name="Normal 3 3 2 3 5 2 3" xfId="30483"/>
    <cellStyle name="Normal 3 3 2 3 5 3" xfId="10365"/>
    <cellStyle name="Normal 3 3 2 3 5 3 2" xfId="40690"/>
    <cellStyle name="Normal 3 3 2 3 5 3 3" xfId="25466"/>
    <cellStyle name="Normal 3 3 2 3 5 4" xfId="35677"/>
    <cellStyle name="Normal 3 3 2 3 5 5" xfId="20453"/>
    <cellStyle name="Normal 3 3 2 3 6" xfId="12043"/>
    <cellStyle name="Normal 3 3 2 3 6 2" xfId="42365"/>
    <cellStyle name="Normal 3 3 2 3 6 3" xfId="27141"/>
    <cellStyle name="Normal 3 3 2 3 7" xfId="7022"/>
    <cellStyle name="Normal 3 3 2 3 7 2" xfId="37348"/>
    <cellStyle name="Normal 3 3 2 3 7 3" xfId="22124"/>
    <cellStyle name="Normal 3 3 2 3 8" xfId="32336"/>
    <cellStyle name="Normal 3 3 2 3 9" xfId="17111"/>
    <cellStyle name="Normal 3 3 2 4" xfId="2158"/>
    <cellStyle name="Normal 3 3 2 4 2" xfId="2997"/>
    <cellStyle name="Normal 3 3 2 4 2 2" xfId="4687"/>
    <cellStyle name="Normal 3 3 2 4 2 2 2" xfId="14760"/>
    <cellStyle name="Normal 3 3 2 4 2 2 2 2" xfId="45082"/>
    <cellStyle name="Normal 3 3 2 4 2 2 2 3" xfId="29858"/>
    <cellStyle name="Normal 3 3 2 4 2 2 3" xfId="9740"/>
    <cellStyle name="Normal 3 3 2 4 2 2 3 2" xfId="40065"/>
    <cellStyle name="Normal 3 3 2 4 2 2 3 3" xfId="24841"/>
    <cellStyle name="Normal 3 3 2 4 2 2 4" xfId="35052"/>
    <cellStyle name="Normal 3 3 2 4 2 2 5" xfId="19828"/>
    <cellStyle name="Normal 3 3 2 4 2 3" xfId="6379"/>
    <cellStyle name="Normal 3 3 2 4 2 3 2" xfId="16431"/>
    <cellStyle name="Normal 3 3 2 4 2 3 2 2" xfId="46753"/>
    <cellStyle name="Normal 3 3 2 4 2 3 2 3" xfId="31529"/>
    <cellStyle name="Normal 3 3 2 4 2 3 3" xfId="11411"/>
    <cellStyle name="Normal 3 3 2 4 2 3 3 2" xfId="41736"/>
    <cellStyle name="Normal 3 3 2 4 2 3 3 3" xfId="26512"/>
    <cellStyle name="Normal 3 3 2 4 2 3 4" xfId="36723"/>
    <cellStyle name="Normal 3 3 2 4 2 3 5" xfId="21499"/>
    <cellStyle name="Normal 3 3 2 4 2 4" xfId="13089"/>
    <cellStyle name="Normal 3 3 2 4 2 4 2" xfId="43411"/>
    <cellStyle name="Normal 3 3 2 4 2 4 3" xfId="28187"/>
    <cellStyle name="Normal 3 3 2 4 2 5" xfId="8068"/>
    <cellStyle name="Normal 3 3 2 4 2 5 2" xfId="38394"/>
    <cellStyle name="Normal 3 3 2 4 2 5 3" xfId="23170"/>
    <cellStyle name="Normal 3 3 2 4 2 6" xfId="33382"/>
    <cellStyle name="Normal 3 3 2 4 2 7" xfId="18157"/>
    <cellStyle name="Normal 3 3 2 4 3" xfId="3850"/>
    <cellStyle name="Normal 3 3 2 4 3 2" xfId="13924"/>
    <cellStyle name="Normal 3 3 2 4 3 2 2" xfId="44246"/>
    <cellStyle name="Normal 3 3 2 4 3 2 3" xfId="29022"/>
    <cellStyle name="Normal 3 3 2 4 3 3" xfId="8904"/>
    <cellStyle name="Normal 3 3 2 4 3 3 2" xfId="39229"/>
    <cellStyle name="Normal 3 3 2 4 3 3 3" xfId="24005"/>
    <cellStyle name="Normal 3 3 2 4 3 4" xfId="34216"/>
    <cellStyle name="Normal 3 3 2 4 3 5" xfId="18992"/>
    <cellStyle name="Normal 3 3 2 4 4" xfId="5543"/>
    <cellStyle name="Normal 3 3 2 4 4 2" xfId="15595"/>
    <cellStyle name="Normal 3 3 2 4 4 2 2" xfId="45917"/>
    <cellStyle name="Normal 3 3 2 4 4 2 3" xfId="30693"/>
    <cellStyle name="Normal 3 3 2 4 4 3" xfId="10575"/>
    <cellStyle name="Normal 3 3 2 4 4 3 2" xfId="40900"/>
    <cellStyle name="Normal 3 3 2 4 4 3 3" xfId="25676"/>
    <cellStyle name="Normal 3 3 2 4 4 4" xfId="35887"/>
    <cellStyle name="Normal 3 3 2 4 4 5" xfId="20663"/>
    <cellStyle name="Normal 3 3 2 4 5" xfId="12253"/>
    <cellStyle name="Normal 3 3 2 4 5 2" xfId="42575"/>
    <cellStyle name="Normal 3 3 2 4 5 3" xfId="27351"/>
    <cellStyle name="Normal 3 3 2 4 6" xfId="7232"/>
    <cellStyle name="Normal 3 3 2 4 6 2" xfId="37558"/>
    <cellStyle name="Normal 3 3 2 4 6 3" xfId="22334"/>
    <cellStyle name="Normal 3 3 2 4 7" xfId="32546"/>
    <cellStyle name="Normal 3 3 2 4 8" xfId="17321"/>
    <cellStyle name="Normal 3 3 2 5" xfId="2579"/>
    <cellStyle name="Normal 3 3 2 5 2" xfId="4269"/>
    <cellStyle name="Normal 3 3 2 5 2 2" xfId="14342"/>
    <cellStyle name="Normal 3 3 2 5 2 2 2" xfId="44664"/>
    <cellStyle name="Normal 3 3 2 5 2 2 3" xfId="29440"/>
    <cellStyle name="Normal 3 3 2 5 2 3" xfId="9322"/>
    <cellStyle name="Normal 3 3 2 5 2 3 2" xfId="39647"/>
    <cellStyle name="Normal 3 3 2 5 2 3 3" xfId="24423"/>
    <cellStyle name="Normal 3 3 2 5 2 4" xfId="34634"/>
    <cellStyle name="Normal 3 3 2 5 2 5" xfId="19410"/>
    <cellStyle name="Normal 3 3 2 5 3" xfId="5961"/>
    <cellStyle name="Normal 3 3 2 5 3 2" xfId="16013"/>
    <cellStyle name="Normal 3 3 2 5 3 2 2" xfId="46335"/>
    <cellStyle name="Normal 3 3 2 5 3 2 3" xfId="31111"/>
    <cellStyle name="Normal 3 3 2 5 3 3" xfId="10993"/>
    <cellStyle name="Normal 3 3 2 5 3 3 2" xfId="41318"/>
    <cellStyle name="Normal 3 3 2 5 3 3 3" xfId="26094"/>
    <cellStyle name="Normal 3 3 2 5 3 4" xfId="36305"/>
    <cellStyle name="Normal 3 3 2 5 3 5" xfId="21081"/>
    <cellStyle name="Normal 3 3 2 5 4" xfId="12671"/>
    <cellStyle name="Normal 3 3 2 5 4 2" xfId="42993"/>
    <cellStyle name="Normal 3 3 2 5 4 3" xfId="27769"/>
    <cellStyle name="Normal 3 3 2 5 5" xfId="7650"/>
    <cellStyle name="Normal 3 3 2 5 5 2" xfId="37976"/>
    <cellStyle name="Normal 3 3 2 5 5 3" xfId="22752"/>
    <cellStyle name="Normal 3 3 2 5 6" xfId="32964"/>
    <cellStyle name="Normal 3 3 2 5 7" xfId="17739"/>
    <cellStyle name="Normal 3 3 2 6" xfId="3432"/>
    <cellStyle name="Normal 3 3 2 6 2" xfId="13506"/>
    <cellStyle name="Normal 3 3 2 6 2 2" xfId="43828"/>
    <cellStyle name="Normal 3 3 2 6 2 3" xfId="28604"/>
    <cellStyle name="Normal 3 3 2 6 3" xfId="8486"/>
    <cellStyle name="Normal 3 3 2 6 3 2" xfId="38811"/>
    <cellStyle name="Normal 3 3 2 6 3 3" xfId="23587"/>
    <cellStyle name="Normal 3 3 2 6 4" xfId="33798"/>
    <cellStyle name="Normal 3 3 2 6 5" xfId="18574"/>
    <cellStyle name="Normal 3 3 2 7" xfId="5125"/>
    <cellStyle name="Normal 3 3 2 7 2" xfId="15177"/>
    <cellStyle name="Normal 3 3 2 7 2 2" xfId="45499"/>
    <cellStyle name="Normal 3 3 2 7 2 3" xfId="30275"/>
    <cellStyle name="Normal 3 3 2 7 3" xfId="10157"/>
    <cellStyle name="Normal 3 3 2 7 3 2" xfId="40482"/>
    <cellStyle name="Normal 3 3 2 7 3 3" xfId="25258"/>
    <cellStyle name="Normal 3 3 2 7 4" xfId="35469"/>
    <cellStyle name="Normal 3 3 2 7 5" xfId="20245"/>
    <cellStyle name="Normal 3 3 2 8" xfId="11835"/>
    <cellStyle name="Normal 3 3 2 8 2" xfId="42157"/>
    <cellStyle name="Normal 3 3 2 8 3" xfId="26933"/>
    <cellStyle name="Normal 3 3 2 9" xfId="6814"/>
    <cellStyle name="Normal 3 3 2 9 2" xfId="37140"/>
    <cellStyle name="Normal 3 3 2 9 3" xfId="21916"/>
    <cellStyle name="Normal 3 3 3" xfId="1778"/>
    <cellStyle name="Normal 3 3 3 10" xfId="16955"/>
    <cellStyle name="Normal 3 3 3 2" xfId="1997"/>
    <cellStyle name="Normal 3 3 3 2 2" xfId="2418"/>
    <cellStyle name="Normal 3 3 3 2 2 2" xfId="3257"/>
    <cellStyle name="Normal 3 3 3 2 2 2 2" xfId="4947"/>
    <cellStyle name="Normal 3 3 3 2 2 2 2 2" xfId="15020"/>
    <cellStyle name="Normal 3 3 3 2 2 2 2 2 2" xfId="45342"/>
    <cellStyle name="Normal 3 3 3 2 2 2 2 2 3" xfId="30118"/>
    <cellStyle name="Normal 3 3 3 2 2 2 2 3" xfId="10000"/>
    <cellStyle name="Normal 3 3 3 2 2 2 2 3 2" xfId="40325"/>
    <cellStyle name="Normal 3 3 3 2 2 2 2 3 3" xfId="25101"/>
    <cellStyle name="Normal 3 3 3 2 2 2 2 4" xfId="35312"/>
    <cellStyle name="Normal 3 3 3 2 2 2 2 5" xfId="20088"/>
    <cellStyle name="Normal 3 3 3 2 2 2 3" xfId="6639"/>
    <cellStyle name="Normal 3 3 3 2 2 2 3 2" xfId="16691"/>
    <cellStyle name="Normal 3 3 3 2 2 2 3 2 2" xfId="47013"/>
    <cellStyle name="Normal 3 3 3 2 2 2 3 2 3" xfId="31789"/>
    <cellStyle name="Normal 3 3 3 2 2 2 3 3" xfId="11671"/>
    <cellStyle name="Normal 3 3 3 2 2 2 3 3 2" xfId="41996"/>
    <cellStyle name="Normal 3 3 3 2 2 2 3 3 3" xfId="26772"/>
    <cellStyle name="Normal 3 3 3 2 2 2 3 4" xfId="36983"/>
    <cellStyle name="Normal 3 3 3 2 2 2 3 5" xfId="21759"/>
    <cellStyle name="Normal 3 3 3 2 2 2 4" xfId="13349"/>
    <cellStyle name="Normal 3 3 3 2 2 2 4 2" xfId="43671"/>
    <cellStyle name="Normal 3 3 3 2 2 2 4 3" xfId="28447"/>
    <cellStyle name="Normal 3 3 3 2 2 2 5" xfId="8328"/>
    <cellStyle name="Normal 3 3 3 2 2 2 5 2" xfId="38654"/>
    <cellStyle name="Normal 3 3 3 2 2 2 5 3" xfId="23430"/>
    <cellStyle name="Normal 3 3 3 2 2 2 6" xfId="33642"/>
    <cellStyle name="Normal 3 3 3 2 2 2 7" xfId="18417"/>
    <cellStyle name="Normal 3 3 3 2 2 3" xfId="4110"/>
    <cellStyle name="Normal 3 3 3 2 2 3 2" xfId="14184"/>
    <cellStyle name="Normal 3 3 3 2 2 3 2 2" xfId="44506"/>
    <cellStyle name="Normal 3 3 3 2 2 3 2 3" xfId="29282"/>
    <cellStyle name="Normal 3 3 3 2 2 3 3" xfId="9164"/>
    <cellStyle name="Normal 3 3 3 2 2 3 3 2" xfId="39489"/>
    <cellStyle name="Normal 3 3 3 2 2 3 3 3" xfId="24265"/>
    <cellStyle name="Normal 3 3 3 2 2 3 4" xfId="34476"/>
    <cellStyle name="Normal 3 3 3 2 2 3 5" xfId="19252"/>
    <cellStyle name="Normal 3 3 3 2 2 4" xfId="5803"/>
    <cellStyle name="Normal 3 3 3 2 2 4 2" xfId="15855"/>
    <cellStyle name="Normal 3 3 3 2 2 4 2 2" xfId="46177"/>
    <cellStyle name="Normal 3 3 3 2 2 4 2 3" xfId="30953"/>
    <cellStyle name="Normal 3 3 3 2 2 4 3" xfId="10835"/>
    <cellStyle name="Normal 3 3 3 2 2 4 3 2" xfId="41160"/>
    <cellStyle name="Normal 3 3 3 2 2 4 3 3" xfId="25936"/>
    <cellStyle name="Normal 3 3 3 2 2 4 4" xfId="36147"/>
    <cellStyle name="Normal 3 3 3 2 2 4 5" xfId="20923"/>
    <cellStyle name="Normal 3 3 3 2 2 5" xfId="12513"/>
    <cellStyle name="Normal 3 3 3 2 2 5 2" xfId="42835"/>
    <cellStyle name="Normal 3 3 3 2 2 5 3" xfId="27611"/>
    <cellStyle name="Normal 3 3 3 2 2 6" xfId="7492"/>
    <cellStyle name="Normal 3 3 3 2 2 6 2" xfId="37818"/>
    <cellStyle name="Normal 3 3 3 2 2 6 3" xfId="22594"/>
    <cellStyle name="Normal 3 3 3 2 2 7" xfId="32806"/>
    <cellStyle name="Normal 3 3 3 2 2 8" xfId="17581"/>
    <cellStyle name="Normal 3 3 3 2 3" xfId="2839"/>
    <cellStyle name="Normal 3 3 3 2 3 2" xfId="4529"/>
    <cellStyle name="Normal 3 3 3 2 3 2 2" xfId="14602"/>
    <cellStyle name="Normal 3 3 3 2 3 2 2 2" xfId="44924"/>
    <cellStyle name="Normal 3 3 3 2 3 2 2 3" xfId="29700"/>
    <cellStyle name="Normal 3 3 3 2 3 2 3" xfId="9582"/>
    <cellStyle name="Normal 3 3 3 2 3 2 3 2" xfId="39907"/>
    <cellStyle name="Normal 3 3 3 2 3 2 3 3" xfId="24683"/>
    <cellStyle name="Normal 3 3 3 2 3 2 4" xfId="34894"/>
    <cellStyle name="Normal 3 3 3 2 3 2 5" xfId="19670"/>
    <cellStyle name="Normal 3 3 3 2 3 3" xfId="6221"/>
    <cellStyle name="Normal 3 3 3 2 3 3 2" xfId="16273"/>
    <cellStyle name="Normal 3 3 3 2 3 3 2 2" xfId="46595"/>
    <cellStyle name="Normal 3 3 3 2 3 3 2 3" xfId="31371"/>
    <cellStyle name="Normal 3 3 3 2 3 3 3" xfId="11253"/>
    <cellStyle name="Normal 3 3 3 2 3 3 3 2" xfId="41578"/>
    <cellStyle name="Normal 3 3 3 2 3 3 3 3" xfId="26354"/>
    <cellStyle name="Normal 3 3 3 2 3 3 4" xfId="36565"/>
    <cellStyle name="Normal 3 3 3 2 3 3 5" xfId="21341"/>
    <cellStyle name="Normal 3 3 3 2 3 4" xfId="12931"/>
    <cellStyle name="Normal 3 3 3 2 3 4 2" xfId="43253"/>
    <cellStyle name="Normal 3 3 3 2 3 4 3" xfId="28029"/>
    <cellStyle name="Normal 3 3 3 2 3 5" xfId="7910"/>
    <cellStyle name="Normal 3 3 3 2 3 5 2" xfId="38236"/>
    <cellStyle name="Normal 3 3 3 2 3 5 3" xfId="23012"/>
    <cellStyle name="Normal 3 3 3 2 3 6" xfId="33224"/>
    <cellStyle name="Normal 3 3 3 2 3 7" xfId="17999"/>
    <cellStyle name="Normal 3 3 3 2 4" xfId="3692"/>
    <cellStyle name="Normal 3 3 3 2 4 2" xfId="13766"/>
    <cellStyle name="Normal 3 3 3 2 4 2 2" xfId="44088"/>
    <cellStyle name="Normal 3 3 3 2 4 2 3" xfId="28864"/>
    <cellStyle name="Normal 3 3 3 2 4 3" xfId="8746"/>
    <cellStyle name="Normal 3 3 3 2 4 3 2" xfId="39071"/>
    <cellStyle name="Normal 3 3 3 2 4 3 3" xfId="23847"/>
    <cellStyle name="Normal 3 3 3 2 4 4" xfId="34058"/>
    <cellStyle name="Normal 3 3 3 2 4 5" xfId="18834"/>
    <cellStyle name="Normal 3 3 3 2 5" xfId="5385"/>
    <cellStyle name="Normal 3 3 3 2 5 2" xfId="15437"/>
    <cellStyle name="Normal 3 3 3 2 5 2 2" xfId="45759"/>
    <cellStyle name="Normal 3 3 3 2 5 2 3" xfId="30535"/>
    <cellStyle name="Normal 3 3 3 2 5 3" xfId="10417"/>
    <cellStyle name="Normal 3 3 3 2 5 3 2" xfId="40742"/>
    <cellStyle name="Normal 3 3 3 2 5 3 3" xfId="25518"/>
    <cellStyle name="Normal 3 3 3 2 5 4" xfId="35729"/>
    <cellStyle name="Normal 3 3 3 2 5 5" xfId="20505"/>
    <cellStyle name="Normal 3 3 3 2 6" xfId="12095"/>
    <cellStyle name="Normal 3 3 3 2 6 2" xfId="42417"/>
    <cellStyle name="Normal 3 3 3 2 6 3" xfId="27193"/>
    <cellStyle name="Normal 3 3 3 2 7" xfId="7074"/>
    <cellStyle name="Normal 3 3 3 2 7 2" xfId="37400"/>
    <cellStyle name="Normal 3 3 3 2 7 3" xfId="22176"/>
    <cellStyle name="Normal 3 3 3 2 8" xfId="32388"/>
    <cellStyle name="Normal 3 3 3 2 9" xfId="17163"/>
    <cellStyle name="Normal 3 3 3 3" xfId="2210"/>
    <cellStyle name="Normal 3 3 3 3 2" xfId="3049"/>
    <cellStyle name="Normal 3 3 3 3 2 2" xfId="4739"/>
    <cellStyle name="Normal 3 3 3 3 2 2 2" xfId="14812"/>
    <cellStyle name="Normal 3 3 3 3 2 2 2 2" xfId="45134"/>
    <cellStyle name="Normal 3 3 3 3 2 2 2 3" xfId="29910"/>
    <cellStyle name="Normal 3 3 3 3 2 2 3" xfId="9792"/>
    <cellStyle name="Normal 3 3 3 3 2 2 3 2" xfId="40117"/>
    <cellStyle name="Normal 3 3 3 3 2 2 3 3" xfId="24893"/>
    <cellStyle name="Normal 3 3 3 3 2 2 4" xfId="35104"/>
    <cellStyle name="Normal 3 3 3 3 2 2 5" xfId="19880"/>
    <cellStyle name="Normal 3 3 3 3 2 3" xfId="6431"/>
    <cellStyle name="Normal 3 3 3 3 2 3 2" xfId="16483"/>
    <cellStyle name="Normal 3 3 3 3 2 3 2 2" xfId="46805"/>
    <cellStyle name="Normal 3 3 3 3 2 3 2 3" xfId="31581"/>
    <cellStyle name="Normal 3 3 3 3 2 3 3" xfId="11463"/>
    <cellStyle name="Normal 3 3 3 3 2 3 3 2" xfId="41788"/>
    <cellStyle name="Normal 3 3 3 3 2 3 3 3" xfId="26564"/>
    <cellStyle name="Normal 3 3 3 3 2 3 4" xfId="36775"/>
    <cellStyle name="Normal 3 3 3 3 2 3 5" xfId="21551"/>
    <cellStyle name="Normal 3 3 3 3 2 4" xfId="13141"/>
    <cellStyle name="Normal 3 3 3 3 2 4 2" xfId="43463"/>
    <cellStyle name="Normal 3 3 3 3 2 4 3" xfId="28239"/>
    <cellStyle name="Normal 3 3 3 3 2 5" xfId="8120"/>
    <cellStyle name="Normal 3 3 3 3 2 5 2" xfId="38446"/>
    <cellStyle name="Normal 3 3 3 3 2 5 3" xfId="23222"/>
    <cellStyle name="Normal 3 3 3 3 2 6" xfId="33434"/>
    <cellStyle name="Normal 3 3 3 3 2 7" xfId="18209"/>
    <cellStyle name="Normal 3 3 3 3 3" xfId="3902"/>
    <cellStyle name="Normal 3 3 3 3 3 2" xfId="13976"/>
    <cellStyle name="Normal 3 3 3 3 3 2 2" xfId="44298"/>
    <cellStyle name="Normal 3 3 3 3 3 2 3" xfId="29074"/>
    <cellStyle name="Normal 3 3 3 3 3 3" xfId="8956"/>
    <cellStyle name="Normal 3 3 3 3 3 3 2" xfId="39281"/>
    <cellStyle name="Normal 3 3 3 3 3 3 3" xfId="24057"/>
    <cellStyle name="Normal 3 3 3 3 3 4" xfId="34268"/>
    <cellStyle name="Normal 3 3 3 3 3 5" xfId="19044"/>
    <cellStyle name="Normal 3 3 3 3 4" xfId="5595"/>
    <cellStyle name="Normal 3 3 3 3 4 2" xfId="15647"/>
    <cellStyle name="Normal 3 3 3 3 4 2 2" xfId="45969"/>
    <cellStyle name="Normal 3 3 3 3 4 2 3" xfId="30745"/>
    <cellStyle name="Normal 3 3 3 3 4 3" xfId="10627"/>
    <cellStyle name="Normal 3 3 3 3 4 3 2" xfId="40952"/>
    <cellStyle name="Normal 3 3 3 3 4 3 3" xfId="25728"/>
    <cellStyle name="Normal 3 3 3 3 4 4" xfId="35939"/>
    <cellStyle name="Normal 3 3 3 3 4 5" xfId="20715"/>
    <cellStyle name="Normal 3 3 3 3 5" xfId="12305"/>
    <cellStyle name="Normal 3 3 3 3 5 2" xfId="42627"/>
    <cellStyle name="Normal 3 3 3 3 5 3" xfId="27403"/>
    <cellStyle name="Normal 3 3 3 3 6" xfId="7284"/>
    <cellStyle name="Normal 3 3 3 3 6 2" xfId="37610"/>
    <cellStyle name="Normal 3 3 3 3 6 3" xfId="22386"/>
    <cellStyle name="Normal 3 3 3 3 7" xfId="32598"/>
    <cellStyle name="Normal 3 3 3 3 8" xfId="17373"/>
    <cellStyle name="Normal 3 3 3 4" xfId="2631"/>
    <cellStyle name="Normal 3 3 3 4 2" xfId="4321"/>
    <cellStyle name="Normal 3 3 3 4 2 2" xfId="14394"/>
    <cellStyle name="Normal 3 3 3 4 2 2 2" xfId="44716"/>
    <cellStyle name="Normal 3 3 3 4 2 2 3" xfId="29492"/>
    <cellStyle name="Normal 3 3 3 4 2 3" xfId="9374"/>
    <cellStyle name="Normal 3 3 3 4 2 3 2" xfId="39699"/>
    <cellStyle name="Normal 3 3 3 4 2 3 3" xfId="24475"/>
    <cellStyle name="Normal 3 3 3 4 2 4" xfId="34686"/>
    <cellStyle name="Normal 3 3 3 4 2 5" xfId="19462"/>
    <cellStyle name="Normal 3 3 3 4 3" xfId="6013"/>
    <cellStyle name="Normal 3 3 3 4 3 2" xfId="16065"/>
    <cellStyle name="Normal 3 3 3 4 3 2 2" xfId="46387"/>
    <cellStyle name="Normal 3 3 3 4 3 2 3" xfId="31163"/>
    <cellStyle name="Normal 3 3 3 4 3 3" xfId="11045"/>
    <cellStyle name="Normal 3 3 3 4 3 3 2" xfId="41370"/>
    <cellStyle name="Normal 3 3 3 4 3 3 3" xfId="26146"/>
    <cellStyle name="Normal 3 3 3 4 3 4" xfId="36357"/>
    <cellStyle name="Normal 3 3 3 4 3 5" xfId="21133"/>
    <cellStyle name="Normal 3 3 3 4 4" xfId="12723"/>
    <cellStyle name="Normal 3 3 3 4 4 2" xfId="43045"/>
    <cellStyle name="Normal 3 3 3 4 4 3" xfId="27821"/>
    <cellStyle name="Normal 3 3 3 4 5" xfId="7702"/>
    <cellStyle name="Normal 3 3 3 4 5 2" xfId="38028"/>
    <cellStyle name="Normal 3 3 3 4 5 3" xfId="22804"/>
    <cellStyle name="Normal 3 3 3 4 6" xfId="33016"/>
    <cellStyle name="Normal 3 3 3 4 7" xfId="17791"/>
    <cellStyle name="Normal 3 3 3 5" xfId="3484"/>
    <cellStyle name="Normal 3 3 3 5 2" xfId="13558"/>
    <cellStyle name="Normal 3 3 3 5 2 2" xfId="43880"/>
    <cellStyle name="Normal 3 3 3 5 2 3" xfId="28656"/>
    <cellStyle name="Normal 3 3 3 5 3" xfId="8538"/>
    <cellStyle name="Normal 3 3 3 5 3 2" xfId="38863"/>
    <cellStyle name="Normal 3 3 3 5 3 3" xfId="23639"/>
    <cellStyle name="Normal 3 3 3 5 4" xfId="33850"/>
    <cellStyle name="Normal 3 3 3 5 5" xfId="18626"/>
    <cellStyle name="Normal 3 3 3 6" xfId="5177"/>
    <cellStyle name="Normal 3 3 3 6 2" xfId="15229"/>
    <cellStyle name="Normal 3 3 3 6 2 2" xfId="45551"/>
    <cellStyle name="Normal 3 3 3 6 2 3" xfId="30327"/>
    <cellStyle name="Normal 3 3 3 6 3" xfId="10209"/>
    <cellStyle name="Normal 3 3 3 6 3 2" xfId="40534"/>
    <cellStyle name="Normal 3 3 3 6 3 3" xfId="25310"/>
    <cellStyle name="Normal 3 3 3 6 4" xfId="35521"/>
    <cellStyle name="Normal 3 3 3 6 5" xfId="20297"/>
    <cellStyle name="Normal 3 3 3 7" xfId="11887"/>
    <cellStyle name="Normal 3 3 3 7 2" xfId="42209"/>
    <cellStyle name="Normal 3 3 3 7 3" xfId="26985"/>
    <cellStyle name="Normal 3 3 3 8" xfId="6866"/>
    <cellStyle name="Normal 3 3 3 8 2" xfId="37192"/>
    <cellStyle name="Normal 3 3 3 8 3" xfId="21968"/>
    <cellStyle name="Normal 3 3 3 9" xfId="32181"/>
    <cellStyle name="Normal 3 3 4" xfId="1891"/>
    <cellStyle name="Normal 3 3 4 2" xfId="2314"/>
    <cellStyle name="Normal 3 3 4 2 2" xfId="3153"/>
    <cellStyle name="Normal 3 3 4 2 2 2" xfId="4843"/>
    <cellStyle name="Normal 3 3 4 2 2 2 2" xfId="14916"/>
    <cellStyle name="Normal 3 3 4 2 2 2 2 2" xfId="45238"/>
    <cellStyle name="Normal 3 3 4 2 2 2 2 3" xfId="30014"/>
    <cellStyle name="Normal 3 3 4 2 2 2 3" xfId="9896"/>
    <cellStyle name="Normal 3 3 4 2 2 2 3 2" xfId="40221"/>
    <cellStyle name="Normal 3 3 4 2 2 2 3 3" xfId="24997"/>
    <cellStyle name="Normal 3 3 4 2 2 2 4" xfId="35208"/>
    <cellStyle name="Normal 3 3 4 2 2 2 5" xfId="19984"/>
    <cellStyle name="Normal 3 3 4 2 2 3" xfId="6535"/>
    <cellStyle name="Normal 3 3 4 2 2 3 2" xfId="16587"/>
    <cellStyle name="Normal 3 3 4 2 2 3 2 2" xfId="46909"/>
    <cellStyle name="Normal 3 3 4 2 2 3 2 3" xfId="31685"/>
    <cellStyle name="Normal 3 3 4 2 2 3 3" xfId="11567"/>
    <cellStyle name="Normal 3 3 4 2 2 3 3 2" xfId="41892"/>
    <cellStyle name="Normal 3 3 4 2 2 3 3 3" xfId="26668"/>
    <cellStyle name="Normal 3 3 4 2 2 3 4" xfId="36879"/>
    <cellStyle name="Normal 3 3 4 2 2 3 5" xfId="21655"/>
    <cellStyle name="Normal 3 3 4 2 2 4" xfId="13245"/>
    <cellStyle name="Normal 3 3 4 2 2 4 2" xfId="43567"/>
    <cellStyle name="Normal 3 3 4 2 2 4 3" xfId="28343"/>
    <cellStyle name="Normal 3 3 4 2 2 5" xfId="8224"/>
    <cellStyle name="Normal 3 3 4 2 2 5 2" xfId="38550"/>
    <cellStyle name="Normal 3 3 4 2 2 5 3" xfId="23326"/>
    <cellStyle name="Normal 3 3 4 2 2 6" xfId="33538"/>
    <cellStyle name="Normal 3 3 4 2 2 7" xfId="18313"/>
    <cellStyle name="Normal 3 3 4 2 3" xfId="4006"/>
    <cellStyle name="Normal 3 3 4 2 3 2" xfId="14080"/>
    <cellStyle name="Normal 3 3 4 2 3 2 2" xfId="44402"/>
    <cellStyle name="Normal 3 3 4 2 3 2 3" xfId="29178"/>
    <cellStyle name="Normal 3 3 4 2 3 3" xfId="9060"/>
    <cellStyle name="Normal 3 3 4 2 3 3 2" xfId="39385"/>
    <cellStyle name="Normal 3 3 4 2 3 3 3" xfId="24161"/>
    <cellStyle name="Normal 3 3 4 2 3 4" xfId="34372"/>
    <cellStyle name="Normal 3 3 4 2 3 5" xfId="19148"/>
    <cellStyle name="Normal 3 3 4 2 4" xfId="5699"/>
    <cellStyle name="Normal 3 3 4 2 4 2" xfId="15751"/>
    <cellStyle name="Normal 3 3 4 2 4 2 2" xfId="46073"/>
    <cellStyle name="Normal 3 3 4 2 4 2 3" xfId="30849"/>
    <cellStyle name="Normal 3 3 4 2 4 3" xfId="10731"/>
    <cellStyle name="Normal 3 3 4 2 4 3 2" xfId="41056"/>
    <cellStyle name="Normal 3 3 4 2 4 3 3" xfId="25832"/>
    <cellStyle name="Normal 3 3 4 2 4 4" xfId="36043"/>
    <cellStyle name="Normal 3 3 4 2 4 5" xfId="20819"/>
    <cellStyle name="Normal 3 3 4 2 5" xfId="12409"/>
    <cellStyle name="Normal 3 3 4 2 5 2" xfId="42731"/>
    <cellStyle name="Normal 3 3 4 2 5 3" xfId="27507"/>
    <cellStyle name="Normal 3 3 4 2 6" xfId="7388"/>
    <cellStyle name="Normal 3 3 4 2 6 2" xfId="37714"/>
    <cellStyle name="Normal 3 3 4 2 6 3" xfId="22490"/>
    <cellStyle name="Normal 3 3 4 2 7" xfId="32702"/>
    <cellStyle name="Normal 3 3 4 2 8" xfId="17477"/>
    <cellStyle name="Normal 3 3 4 3" xfId="2735"/>
    <cellStyle name="Normal 3 3 4 3 2" xfId="4425"/>
    <cellStyle name="Normal 3 3 4 3 2 2" xfId="14498"/>
    <cellStyle name="Normal 3 3 4 3 2 2 2" xfId="44820"/>
    <cellStyle name="Normal 3 3 4 3 2 2 3" xfId="29596"/>
    <cellStyle name="Normal 3 3 4 3 2 3" xfId="9478"/>
    <cellStyle name="Normal 3 3 4 3 2 3 2" xfId="39803"/>
    <cellStyle name="Normal 3 3 4 3 2 3 3" xfId="24579"/>
    <cellStyle name="Normal 3 3 4 3 2 4" xfId="34790"/>
    <cellStyle name="Normal 3 3 4 3 2 5" xfId="19566"/>
    <cellStyle name="Normal 3 3 4 3 3" xfId="6117"/>
    <cellStyle name="Normal 3 3 4 3 3 2" xfId="16169"/>
    <cellStyle name="Normal 3 3 4 3 3 2 2" xfId="46491"/>
    <cellStyle name="Normal 3 3 4 3 3 2 3" xfId="31267"/>
    <cellStyle name="Normal 3 3 4 3 3 3" xfId="11149"/>
    <cellStyle name="Normal 3 3 4 3 3 3 2" xfId="41474"/>
    <cellStyle name="Normal 3 3 4 3 3 3 3" xfId="26250"/>
    <cellStyle name="Normal 3 3 4 3 3 4" xfId="36461"/>
    <cellStyle name="Normal 3 3 4 3 3 5" xfId="21237"/>
    <cellStyle name="Normal 3 3 4 3 4" xfId="12827"/>
    <cellStyle name="Normal 3 3 4 3 4 2" xfId="43149"/>
    <cellStyle name="Normal 3 3 4 3 4 3" xfId="27925"/>
    <cellStyle name="Normal 3 3 4 3 5" xfId="7806"/>
    <cellStyle name="Normal 3 3 4 3 5 2" xfId="38132"/>
    <cellStyle name="Normal 3 3 4 3 5 3" xfId="22908"/>
    <cellStyle name="Normal 3 3 4 3 6" xfId="33120"/>
    <cellStyle name="Normal 3 3 4 3 7" xfId="17895"/>
    <cellStyle name="Normal 3 3 4 4" xfId="3588"/>
    <cellStyle name="Normal 3 3 4 4 2" xfId="13662"/>
    <cellStyle name="Normal 3 3 4 4 2 2" xfId="43984"/>
    <cellStyle name="Normal 3 3 4 4 2 3" xfId="28760"/>
    <cellStyle name="Normal 3 3 4 4 3" xfId="8642"/>
    <cellStyle name="Normal 3 3 4 4 3 2" xfId="38967"/>
    <cellStyle name="Normal 3 3 4 4 3 3" xfId="23743"/>
    <cellStyle name="Normal 3 3 4 4 4" xfId="33954"/>
    <cellStyle name="Normal 3 3 4 4 5" xfId="18730"/>
    <cellStyle name="Normal 3 3 4 5" xfId="5281"/>
    <cellStyle name="Normal 3 3 4 5 2" xfId="15333"/>
    <cellStyle name="Normal 3 3 4 5 2 2" xfId="45655"/>
    <cellStyle name="Normal 3 3 4 5 2 3" xfId="30431"/>
    <cellStyle name="Normal 3 3 4 5 3" xfId="10313"/>
    <cellStyle name="Normal 3 3 4 5 3 2" xfId="40638"/>
    <cellStyle name="Normal 3 3 4 5 3 3" xfId="25414"/>
    <cellStyle name="Normal 3 3 4 5 4" xfId="35625"/>
    <cellStyle name="Normal 3 3 4 5 5" xfId="20401"/>
    <cellStyle name="Normal 3 3 4 6" xfId="11991"/>
    <cellStyle name="Normal 3 3 4 6 2" xfId="42313"/>
    <cellStyle name="Normal 3 3 4 6 3" xfId="27089"/>
    <cellStyle name="Normal 3 3 4 7" xfId="6970"/>
    <cellStyle name="Normal 3 3 4 7 2" xfId="37296"/>
    <cellStyle name="Normal 3 3 4 7 3" xfId="22072"/>
    <cellStyle name="Normal 3 3 4 8" xfId="32284"/>
    <cellStyle name="Normal 3 3 4 9" xfId="17059"/>
    <cellStyle name="Normal 3 3 5" xfId="2104"/>
    <cellStyle name="Normal 3 3 5 2" xfId="2945"/>
    <cellStyle name="Normal 3 3 5 2 2" xfId="4635"/>
    <cellStyle name="Normal 3 3 5 2 2 2" xfId="14708"/>
    <cellStyle name="Normal 3 3 5 2 2 2 2" xfId="45030"/>
    <cellStyle name="Normal 3 3 5 2 2 2 3" xfId="29806"/>
    <cellStyle name="Normal 3 3 5 2 2 3" xfId="9688"/>
    <cellStyle name="Normal 3 3 5 2 2 3 2" xfId="40013"/>
    <cellStyle name="Normal 3 3 5 2 2 3 3" xfId="24789"/>
    <cellStyle name="Normal 3 3 5 2 2 4" xfId="35000"/>
    <cellStyle name="Normal 3 3 5 2 2 5" xfId="19776"/>
    <cellStyle name="Normal 3 3 5 2 3" xfId="6327"/>
    <cellStyle name="Normal 3 3 5 2 3 2" xfId="16379"/>
    <cellStyle name="Normal 3 3 5 2 3 2 2" xfId="46701"/>
    <cellStyle name="Normal 3 3 5 2 3 2 3" xfId="31477"/>
    <cellStyle name="Normal 3 3 5 2 3 3" xfId="11359"/>
    <cellStyle name="Normal 3 3 5 2 3 3 2" xfId="41684"/>
    <cellStyle name="Normal 3 3 5 2 3 3 3" xfId="26460"/>
    <cellStyle name="Normal 3 3 5 2 3 4" xfId="36671"/>
    <cellStyle name="Normal 3 3 5 2 3 5" xfId="21447"/>
    <cellStyle name="Normal 3 3 5 2 4" xfId="13037"/>
    <cellStyle name="Normal 3 3 5 2 4 2" xfId="43359"/>
    <cellStyle name="Normal 3 3 5 2 4 3" xfId="28135"/>
    <cellStyle name="Normal 3 3 5 2 5" xfId="8016"/>
    <cellStyle name="Normal 3 3 5 2 5 2" xfId="38342"/>
    <cellStyle name="Normal 3 3 5 2 5 3" xfId="23118"/>
    <cellStyle name="Normal 3 3 5 2 6" xfId="33330"/>
    <cellStyle name="Normal 3 3 5 2 7" xfId="18105"/>
    <cellStyle name="Normal 3 3 5 3" xfId="3798"/>
    <cellStyle name="Normal 3 3 5 3 2" xfId="13872"/>
    <cellStyle name="Normal 3 3 5 3 2 2" xfId="44194"/>
    <cellStyle name="Normal 3 3 5 3 2 3" xfId="28970"/>
    <cellStyle name="Normal 3 3 5 3 3" xfId="8852"/>
    <cellStyle name="Normal 3 3 5 3 3 2" xfId="39177"/>
    <cellStyle name="Normal 3 3 5 3 3 3" xfId="23953"/>
    <cellStyle name="Normal 3 3 5 3 4" xfId="34164"/>
    <cellStyle name="Normal 3 3 5 3 5" xfId="18940"/>
    <cellStyle name="Normal 3 3 5 4" xfId="5491"/>
    <cellStyle name="Normal 3 3 5 4 2" xfId="15543"/>
    <cellStyle name="Normal 3 3 5 4 2 2" xfId="45865"/>
    <cellStyle name="Normal 3 3 5 4 2 3" xfId="30641"/>
    <cellStyle name="Normal 3 3 5 4 3" xfId="10523"/>
    <cellStyle name="Normal 3 3 5 4 3 2" xfId="40848"/>
    <cellStyle name="Normal 3 3 5 4 3 3" xfId="25624"/>
    <cellStyle name="Normal 3 3 5 4 4" xfId="35835"/>
    <cellStyle name="Normal 3 3 5 4 5" xfId="20611"/>
    <cellStyle name="Normal 3 3 5 5" xfId="12201"/>
    <cellStyle name="Normal 3 3 5 5 2" xfId="42523"/>
    <cellStyle name="Normal 3 3 5 5 3" xfId="27299"/>
    <cellStyle name="Normal 3 3 5 6" xfId="7180"/>
    <cellStyle name="Normal 3 3 5 6 2" xfId="37506"/>
    <cellStyle name="Normal 3 3 5 6 3" xfId="22282"/>
    <cellStyle name="Normal 3 3 5 7" xfId="32494"/>
    <cellStyle name="Normal 3 3 5 8" xfId="17269"/>
    <cellStyle name="Normal 3 3 6" xfId="2525"/>
    <cellStyle name="Normal 3 3 6 2" xfId="4217"/>
    <cellStyle name="Normal 3 3 6 2 2" xfId="14290"/>
    <cellStyle name="Normal 3 3 6 2 2 2" xfId="44612"/>
    <cellStyle name="Normal 3 3 6 2 2 3" xfId="29388"/>
    <cellStyle name="Normal 3 3 6 2 3" xfId="9270"/>
    <cellStyle name="Normal 3 3 6 2 3 2" xfId="39595"/>
    <cellStyle name="Normal 3 3 6 2 3 3" xfId="24371"/>
    <cellStyle name="Normal 3 3 6 2 4" xfId="34582"/>
    <cellStyle name="Normal 3 3 6 2 5" xfId="19358"/>
    <cellStyle name="Normal 3 3 6 3" xfId="5909"/>
    <cellStyle name="Normal 3 3 6 3 2" xfId="15961"/>
    <cellStyle name="Normal 3 3 6 3 2 2" xfId="46283"/>
    <cellStyle name="Normal 3 3 6 3 2 3" xfId="31059"/>
    <cellStyle name="Normal 3 3 6 3 3" xfId="10941"/>
    <cellStyle name="Normal 3 3 6 3 3 2" xfId="41266"/>
    <cellStyle name="Normal 3 3 6 3 3 3" xfId="26042"/>
    <cellStyle name="Normal 3 3 6 3 4" xfId="36253"/>
    <cellStyle name="Normal 3 3 6 3 5" xfId="21029"/>
    <cellStyle name="Normal 3 3 6 4" xfId="12619"/>
    <cellStyle name="Normal 3 3 6 4 2" xfId="42941"/>
    <cellStyle name="Normal 3 3 6 4 3" xfId="27717"/>
    <cellStyle name="Normal 3 3 6 5" xfId="7598"/>
    <cellStyle name="Normal 3 3 6 5 2" xfId="37924"/>
    <cellStyle name="Normal 3 3 6 5 3" xfId="22700"/>
    <cellStyle name="Normal 3 3 6 6" xfId="32912"/>
    <cellStyle name="Normal 3 3 6 7" xfId="17687"/>
    <cellStyle name="Normal 3 3 7" xfId="3376"/>
    <cellStyle name="Normal 3 3 7 2" xfId="13454"/>
    <cellStyle name="Normal 3 3 7 2 2" xfId="43776"/>
    <cellStyle name="Normal 3 3 7 2 3" xfId="28552"/>
    <cellStyle name="Normal 3 3 7 3" xfId="8434"/>
    <cellStyle name="Normal 3 3 7 3 2" xfId="38759"/>
    <cellStyle name="Normal 3 3 7 3 3" xfId="23535"/>
    <cellStyle name="Normal 3 3 7 4" xfId="33746"/>
    <cellStyle name="Normal 3 3 7 5" xfId="18522"/>
    <cellStyle name="Normal 3 3 8" xfId="5070"/>
    <cellStyle name="Normal 3 3 8 2" xfId="15125"/>
    <cellStyle name="Normal 3 3 8 2 2" xfId="45447"/>
    <cellStyle name="Normal 3 3 8 2 3" xfId="30223"/>
    <cellStyle name="Normal 3 3 8 3" xfId="10105"/>
    <cellStyle name="Normal 3 3 8 3 2" xfId="40430"/>
    <cellStyle name="Normal 3 3 8 3 3" xfId="25206"/>
    <cellStyle name="Normal 3 3 8 4" xfId="35417"/>
    <cellStyle name="Normal 3 3 8 5" xfId="20193"/>
    <cellStyle name="Normal 3 3 9" xfId="11781"/>
    <cellStyle name="Normal 3 3 9 2" xfId="42105"/>
    <cellStyle name="Normal 3 3 9 3" xfId="26881"/>
    <cellStyle name="Normal 3 4" xfId="1108"/>
    <cellStyle name="Normal 3 5" xfId="31953"/>
    <cellStyle name="Normal 3 6" xfId="951"/>
    <cellStyle name="Normal 3 7" xfId="410"/>
    <cellStyle name="Normal 3 8" xfId="47395"/>
    <cellStyle name="Normal 30" xfId="953"/>
    <cellStyle name="Normal 30 2" xfId="954"/>
    <cellStyle name="Normal 30 3" xfId="1432"/>
    <cellStyle name="Normal 30 3 10" xfId="6761"/>
    <cellStyle name="Normal 30 3 10 2" xfId="37089"/>
    <cellStyle name="Normal 30 3 10 3" xfId="21865"/>
    <cellStyle name="Normal 30 3 11" xfId="32080"/>
    <cellStyle name="Normal 30 3 12" xfId="16850"/>
    <cellStyle name="Normal 30 3 2" xfId="1725"/>
    <cellStyle name="Normal 30 3 2 10" xfId="32132"/>
    <cellStyle name="Normal 30 3 2 11" xfId="16904"/>
    <cellStyle name="Normal 30 3 2 2" xfId="1833"/>
    <cellStyle name="Normal 30 3 2 2 10" xfId="17008"/>
    <cellStyle name="Normal 30 3 2 2 2" xfId="2050"/>
    <cellStyle name="Normal 30 3 2 2 2 2" xfId="2471"/>
    <cellStyle name="Normal 30 3 2 2 2 2 2" xfId="3310"/>
    <cellStyle name="Normal 30 3 2 2 2 2 2 2" xfId="5000"/>
    <cellStyle name="Normal 30 3 2 2 2 2 2 2 2" xfId="15073"/>
    <cellStyle name="Normal 30 3 2 2 2 2 2 2 2 2" xfId="45395"/>
    <cellStyle name="Normal 30 3 2 2 2 2 2 2 2 3" xfId="30171"/>
    <cellStyle name="Normal 30 3 2 2 2 2 2 2 3" xfId="10053"/>
    <cellStyle name="Normal 30 3 2 2 2 2 2 2 3 2" xfId="40378"/>
    <cellStyle name="Normal 30 3 2 2 2 2 2 2 3 3" xfId="25154"/>
    <cellStyle name="Normal 30 3 2 2 2 2 2 2 4" xfId="35365"/>
    <cellStyle name="Normal 30 3 2 2 2 2 2 2 5" xfId="20141"/>
    <cellStyle name="Normal 30 3 2 2 2 2 2 3" xfId="6692"/>
    <cellStyle name="Normal 30 3 2 2 2 2 2 3 2" xfId="16744"/>
    <cellStyle name="Normal 30 3 2 2 2 2 2 3 2 2" xfId="47066"/>
    <cellStyle name="Normal 30 3 2 2 2 2 2 3 2 3" xfId="31842"/>
    <cellStyle name="Normal 30 3 2 2 2 2 2 3 3" xfId="11724"/>
    <cellStyle name="Normal 30 3 2 2 2 2 2 3 3 2" xfId="42049"/>
    <cellStyle name="Normal 30 3 2 2 2 2 2 3 3 3" xfId="26825"/>
    <cellStyle name="Normal 30 3 2 2 2 2 2 3 4" xfId="37036"/>
    <cellStyle name="Normal 30 3 2 2 2 2 2 3 5" xfId="21812"/>
    <cellStyle name="Normal 30 3 2 2 2 2 2 4" xfId="13402"/>
    <cellStyle name="Normal 30 3 2 2 2 2 2 4 2" xfId="43724"/>
    <cellStyle name="Normal 30 3 2 2 2 2 2 4 3" xfId="28500"/>
    <cellStyle name="Normal 30 3 2 2 2 2 2 5" xfId="8381"/>
    <cellStyle name="Normal 30 3 2 2 2 2 2 5 2" xfId="38707"/>
    <cellStyle name="Normal 30 3 2 2 2 2 2 5 3" xfId="23483"/>
    <cellStyle name="Normal 30 3 2 2 2 2 2 6" xfId="33695"/>
    <cellStyle name="Normal 30 3 2 2 2 2 2 7" xfId="18470"/>
    <cellStyle name="Normal 30 3 2 2 2 2 3" xfId="4163"/>
    <cellStyle name="Normal 30 3 2 2 2 2 3 2" xfId="14237"/>
    <cellStyle name="Normal 30 3 2 2 2 2 3 2 2" xfId="44559"/>
    <cellStyle name="Normal 30 3 2 2 2 2 3 2 3" xfId="29335"/>
    <cellStyle name="Normal 30 3 2 2 2 2 3 3" xfId="9217"/>
    <cellStyle name="Normal 30 3 2 2 2 2 3 3 2" xfId="39542"/>
    <cellStyle name="Normal 30 3 2 2 2 2 3 3 3" xfId="24318"/>
    <cellStyle name="Normal 30 3 2 2 2 2 3 4" xfId="34529"/>
    <cellStyle name="Normal 30 3 2 2 2 2 3 5" xfId="19305"/>
    <cellStyle name="Normal 30 3 2 2 2 2 4" xfId="5856"/>
    <cellStyle name="Normal 30 3 2 2 2 2 4 2" xfId="15908"/>
    <cellStyle name="Normal 30 3 2 2 2 2 4 2 2" xfId="46230"/>
    <cellStyle name="Normal 30 3 2 2 2 2 4 2 3" xfId="31006"/>
    <cellStyle name="Normal 30 3 2 2 2 2 4 3" xfId="10888"/>
    <cellStyle name="Normal 30 3 2 2 2 2 4 3 2" xfId="41213"/>
    <cellStyle name="Normal 30 3 2 2 2 2 4 3 3" xfId="25989"/>
    <cellStyle name="Normal 30 3 2 2 2 2 4 4" xfId="36200"/>
    <cellStyle name="Normal 30 3 2 2 2 2 4 5" xfId="20976"/>
    <cellStyle name="Normal 30 3 2 2 2 2 5" xfId="12566"/>
    <cellStyle name="Normal 30 3 2 2 2 2 5 2" xfId="42888"/>
    <cellStyle name="Normal 30 3 2 2 2 2 5 3" xfId="27664"/>
    <cellStyle name="Normal 30 3 2 2 2 2 6" xfId="7545"/>
    <cellStyle name="Normal 30 3 2 2 2 2 6 2" xfId="37871"/>
    <cellStyle name="Normal 30 3 2 2 2 2 6 3" xfId="22647"/>
    <cellStyle name="Normal 30 3 2 2 2 2 7" xfId="32859"/>
    <cellStyle name="Normal 30 3 2 2 2 2 8" xfId="17634"/>
    <cellStyle name="Normal 30 3 2 2 2 3" xfId="2892"/>
    <cellStyle name="Normal 30 3 2 2 2 3 2" xfId="4582"/>
    <cellStyle name="Normal 30 3 2 2 2 3 2 2" xfId="14655"/>
    <cellStyle name="Normal 30 3 2 2 2 3 2 2 2" xfId="44977"/>
    <cellStyle name="Normal 30 3 2 2 2 3 2 2 3" xfId="29753"/>
    <cellStyle name="Normal 30 3 2 2 2 3 2 3" xfId="9635"/>
    <cellStyle name="Normal 30 3 2 2 2 3 2 3 2" xfId="39960"/>
    <cellStyle name="Normal 30 3 2 2 2 3 2 3 3" xfId="24736"/>
    <cellStyle name="Normal 30 3 2 2 2 3 2 4" xfId="34947"/>
    <cellStyle name="Normal 30 3 2 2 2 3 2 5" xfId="19723"/>
    <cellStyle name="Normal 30 3 2 2 2 3 3" xfId="6274"/>
    <cellStyle name="Normal 30 3 2 2 2 3 3 2" xfId="16326"/>
    <cellStyle name="Normal 30 3 2 2 2 3 3 2 2" xfId="46648"/>
    <cellStyle name="Normal 30 3 2 2 2 3 3 2 3" xfId="31424"/>
    <cellStyle name="Normal 30 3 2 2 2 3 3 3" xfId="11306"/>
    <cellStyle name="Normal 30 3 2 2 2 3 3 3 2" xfId="41631"/>
    <cellStyle name="Normal 30 3 2 2 2 3 3 3 3" xfId="26407"/>
    <cellStyle name="Normal 30 3 2 2 2 3 3 4" xfId="36618"/>
    <cellStyle name="Normal 30 3 2 2 2 3 3 5" xfId="21394"/>
    <cellStyle name="Normal 30 3 2 2 2 3 4" xfId="12984"/>
    <cellStyle name="Normal 30 3 2 2 2 3 4 2" xfId="43306"/>
    <cellStyle name="Normal 30 3 2 2 2 3 4 3" xfId="28082"/>
    <cellStyle name="Normal 30 3 2 2 2 3 5" xfId="7963"/>
    <cellStyle name="Normal 30 3 2 2 2 3 5 2" xfId="38289"/>
    <cellStyle name="Normal 30 3 2 2 2 3 5 3" xfId="23065"/>
    <cellStyle name="Normal 30 3 2 2 2 3 6" xfId="33277"/>
    <cellStyle name="Normal 30 3 2 2 2 3 7" xfId="18052"/>
    <cellStyle name="Normal 30 3 2 2 2 4" xfId="3745"/>
    <cellStyle name="Normal 30 3 2 2 2 4 2" xfId="13819"/>
    <cellStyle name="Normal 30 3 2 2 2 4 2 2" xfId="44141"/>
    <cellStyle name="Normal 30 3 2 2 2 4 2 3" xfId="28917"/>
    <cellStyle name="Normal 30 3 2 2 2 4 3" xfId="8799"/>
    <cellStyle name="Normal 30 3 2 2 2 4 3 2" xfId="39124"/>
    <cellStyle name="Normal 30 3 2 2 2 4 3 3" xfId="23900"/>
    <cellStyle name="Normal 30 3 2 2 2 4 4" xfId="34111"/>
    <cellStyle name="Normal 30 3 2 2 2 4 5" xfId="18887"/>
    <cellStyle name="Normal 30 3 2 2 2 5" xfId="5438"/>
    <cellStyle name="Normal 30 3 2 2 2 5 2" xfId="15490"/>
    <cellStyle name="Normal 30 3 2 2 2 5 2 2" xfId="45812"/>
    <cellStyle name="Normal 30 3 2 2 2 5 2 3" xfId="30588"/>
    <cellStyle name="Normal 30 3 2 2 2 5 3" xfId="10470"/>
    <cellStyle name="Normal 30 3 2 2 2 5 3 2" xfId="40795"/>
    <cellStyle name="Normal 30 3 2 2 2 5 3 3" xfId="25571"/>
    <cellStyle name="Normal 30 3 2 2 2 5 4" xfId="35782"/>
    <cellStyle name="Normal 30 3 2 2 2 5 5" xfId="20558"/>
    <cellStyle name="Normal 30 3 2 2 2 6" xfId="12148"/>
    <cellStyle name="Normal 30 3 2 2 2 6 2" xfId="42470"/>
    <cellStyle name="Normal 30 3 2 2 2 6 3" xfId="27246"/>
    <cellStyle name="Normal 30 3 2 2 2 7" xfId="7127"/>
    <cellStyle name="Normal 30 3 2 2 2 7 2" xfId="37453"/>
    <cellStyle name="Normal 30 3 2 2 2 7 3" xfId="22229"/>
    <cellStyle name="Normal 30 3 2 2 2 8" xfId="32441"/>
    <cellStyle name="Normal 30 3 2 2 2 9" xfId="17216"/>
    <cellStyle name="Normal 30 3 2 2 3" xfId="2263"/>
    <cellStyle name="Normal 30 3 2 2 3 2" xfId="3102"/>
    <cellStyle name="Normal 30 3 2 2 3 2 2" xfId="4792"/>
    <cellStyle name="Normal 30 3 2 2 3 2 2 2" xfId="14865"/>
    <cellStyle name="Normal 30 3 2 2 3 2 2 2 2" xfId="45187"/>
    <cellStyle name="Normal 30 3 2 2 3 2 2 2 3" xfId="29963"/>
    <cellStyle name="Normal 30 3 2 2 3 2 2 3" xfId="9845"/>
    <cellStyle name="Normal 30 3 2 2 3 2 2 3 2" xfId="40170"/>
    <cellStyle name="Normal 30 3 2 2 3 2 2 3 3" xfId="24946"/>
    <cellStyle name="Normal 30 3 2 2 3 2 2 4" xfId="35157"/>
    <cellStyle name="Normal 30 3 2 2 3 2 2 5" xfId="19933"/>
    <cellStyle name="Normal 30 3 2 2 3 2 3" xfId="6484"/>
    <cellStyle name="Normal 30 3 2 2 3 2 3 2" xfId="16536"/>
    <cellStyle name="Normal 30 3 2 2 3 2 3 2 2" xfId="46858"/>
    <cellStyle name="Normal 30 3 2 2 3 2 3 2 3" xfId="31634"/>
    <cellStyle name="Normal 30 3 2 2 3 2 3 3" xfId="11516"/>
    <cellStyle name="Normal 30 3 2 2 3 2 3 3 2" xfId="41841"/>
    <cellStyle name="Normal 30 3 2 2 3 2 3 3 3" xfId="26617"/>
    <cellStyle name="Normal 30 3 2 2 3 2 3 4" xfId="36828"/>
    <cellStyle name="Normal 30 3 2 2 3 2 3 5" xfId="21604"/>
    <cellStyle name="Normal 30 3 2 2 3 2 4" xfId="13194"/>
    <cellStyle name="Normal 30 3 2 2 3 2 4 2" xfId="43516"/>
    <cellStyle name="Normal 30 3 2 2 3 2 4 3" xfId="28292"/>
    <cellStyle name="Normal 30 3 2 2 3 2 5" xfId="8173"/>
    <cellStyle name="Normal 30 3 2 2 3 2 5 2" xfId="38499"/>
    <cellStyle name="Normal 30 3 2 2 3 2 5 3" xfId="23275"/>
    <cellStyle name="Normal 30 3 2 2 3 2 6" xfId="33487"/>
    <cellStyle name="Normal 30 3 2 2 3 2 7" xfId="18262"/>
    <cellStyle name="Normal 30 3 2 2 3 3" xfId="3955"/>
    <cellStyle name="Normal 30 3 2 2 3 3 2" xfId="14029"/>
    <cellStyle name="Normal 30 3 2 2 3 3 2 2" xfId="44351"/>
    <cellStyle name="Normal 30 3 2 2 3 3 2 3" xfId="29127"/>
    <cellStyle name="Normal 30 3 2 2 3 3 3" xfId="9009"/>
    <cellStyle name="Normal 30 3 2 2 3 3 3 2" xfId="39334"/>
    <cellStyle name="Normal 30 3 2 2 3 3 3 3" xfId="24110"/>
    <cellStyle name="Normal 30 3 2 2 3 3 4" xfId="34321"/>
    <cellStyle name="Normal 30 3 2 2 3 3 5" xfId="19097"/>
    <cellStyle name="Normal 30 3 2 2 3 4" xfId="5648"/>
    <cellStyle name="Normal 30 3 2 2 3 4 2" xfId="15700"/>
    <cellStyle name="Normal 30 3 2 2 3 4 2 2" xfId="46022"/>
    <cellStyle name="Normal 30 3 2 2 3 4 2 3" xfId="30798"/>
    <cellStyle name="Normal 30 3 2 2 3 4 3" xfId="10680"/>
    <cellStyle name="Normal 30 3 2 2 3 4 3 2" xfId="41005"/>
    <cellStyle name="Normal 30 3 2 2 3 4 3 3" xfId="25781"/>
    <cellStyle name="Normal 30 3 2 2 3 4 4" xfId="35992"/>
    <cellStyle name="Normal 30 3 2 2 3 4 5" xfId="20768"/>
    <cellStyle name="Normal 30 3 2 2 3 5" xfId="12358"/>
    <cellStyle name="Normal 30 3 2 2 3 5 2" xfId="42680"/>
    <cellStyle name="Normal 30 3 2 2 3 5 3" xfId="27456"/>
    <cellStyle name="Normal 30 3 2 2 3 6" xfId="7337"/>
    <cellStyle name="Normal 30 3 2 2 3 6 2" xfId="37663"/>
    <cellStyle name="Normal 30 3 2 2 3 6 3" xfId="22439"/>
    <cellStyle name="Normal 30 3 2 2 3 7" xfId="32651"/>
    <cellStyle name="Normal 30 3 2 2 3 8" xfId="17426"/>
    <cellStyle name="Normal 30 3 2 2 4" xfId="2684"/>
    <cellStyle name="Normal 30 3 2 2 4 2" xfId="4374"/>
    <cellStyle name="Normal 30 3 2 2 4 2 2" xfId="14447"/>
    <cellStyle name="Normal 30 3 2 2 4 2 2 2" xfId="44769"/>
    <cellStyle name="Normal 30 3 2 2 4 2 2 3" xfId="29545"/>
    <cellStyle name="Normal 30 3 2 2 4 2 3" xfId="9427"/>
    <cellStyle name="Normal 30 3 2 2 4 2 3 2" xfId="39752"/>
    <cellStyle name="Normal 30 3 2 2 4 2 3 3" xfId="24528"/>
    <cellStyle name="Normal 30 3 2 2 4 2 4" xfId="34739"/>
    <cellStyle name="Normal 30 3 2 2 4 2 5" xfId="19515"/>
    <cellStyle name="Normal 30 3 2 2 4 3" xfId="6066"/>
    <cellStyle name="Normal 30 3 2 2 4 3 2" xfId="16118"/>
    <cellStyle name="Normal 30 3 2 2 4 3 2 2" xfId="46440"/>
    <cellStyle name="Normal 30 3 2 2 4 3 2 3" xfId="31216"/>
    <cellStyle name="Normal 30 3 2 2 4 3 3" xfId="11098"/>
    <cellStyle name="Normal 30 3 2 2 4 3 3 2" xfId="41423"/>
    <cellStyle name="Normal 30 3 2 2 4 3 3 3" xfId="26199"/>
    <cellStyle name="Normal 30 3 2 2 4 3 4" xfId="36410"/>
    <cellStyle name="Normal 30 3 2 2 4 3 5" xfId="21186"/>
    <cellStyle name="Normal 30 3 2 2 4 4" xfId="12776"/>
    <cellStyle name="Normal 30 3 2 2 4 4 2" xfId="43098"/>
    <cellStyle name="Normal 30 3 2 2 4 4 3" xfId="27874"/>
    <cellStyle name="Normal 30 3 2 2 4 5" xfId="7755"/>
    <cellStyle name="Normal 30 3 2 2 4 5 2" xfId="38081"/>
    <cellStyle name="Normal 30 3 2 2 4 5 3" xfId="22857"/>
    <cellStyle name="Normal 30 3 2 2 4 6" xfId="33069"/>
    <cellStyle name="Normal 30 3 2 2 4 7" xfId="17844"/>
    <cellStyle name="Normal 30 3 2 2 5" xfId="3537"/>
    <cellStyle name="Normal 30 3 2 2 5 2" xfId="13611"/>
    <cellStyle name="Normal 30 3 2 2 5 2 2" xfId="43933"/>
    <cellStyle name="Normal 30 3 2 2 5 2 3" xfId="28709"/>
    <cellStyle name="Normal 30 3 2 2 5 3" xfId="8591"/>
    <cellStyle name="Normal 30 3 2 2 5 3 2" xfId="38916"/>
    <cellStyle name="Normal 30 3 2 2 5 3 3" xfId="23692"/>
    <cellStyle name="Normal 30 3 2 2 5 4" xfId="33903"/>
    <cellStyle name="Normal 30 3 2 2 5 5" xfId="18679"/>
    <cellStyle name="Normal 30 3 2 2 6" xfId="5230"/>
    <cellStyle name="Normal 30 3 2 2 6 2" xfId="15282"/>
    <cellStyle name="Normal 30 3 2 2 6 2 2" xfId="45604"/>
    <cellStyle name="Normal 30 3 2 2 6 2 3" xfId="30380"/>
    <cellStyle name="Normal 30 3 2 2 6 3" xfId="10262"/>
    <cellStyle name="Normal 30 3 2 2 6 3 2" xfId="40587"/>
    <cellStyle name="Normal 30 3 2 2 6 3 3" xfId="25363"/>
    <cellStyle name="Normal 30 3 2 2 6 4" xfId="35574"/>
    <cellStyle name="Normal 30 3 2 2 6 5" xfId="20350"/>
    <cellStyle name="Normal 30 3 2 2 7" xfId="11940"/>
    <cellStyle name="Normal 30 3 2 2 7 2" xfId="42262"/>
    <cellStyle name="Normal 30 3 2 2 7 3" xfId="27038"/>
    <cellStyle name="Normal 30 3 2 2 8" xfId="6919"/>
    <cellStyle name="Normal 30 3 2 2 8 2" xfId="37245"/>
    <cellStyle name="Normal 30 3 2 2 8 3" xfId="22021"/>
    <cellStyle name="Normal 30 3 2 2 9" xfId="32233"/>
    <cellStyle name="Normal 30 3 2 3" xfId="1946"/>
    <cellStyle name="Normal 30 3 2 3 2" xfId="2367"/>
    <cellStyle name="Normal 30 3 2 3 2 2" xfId="3206"/>
    <cellStyle name="Normal 30 3 2 3 2 2 2" xfId="4896"/>
    <cellStyle name="Normal 30 3 2 3 2 2 2 2" xfId="14969"/>
    <cellStyle name="Normal 30 3 2 3 2 2 2 2 2" xfId="45291"/>
    <cellStyle name="Normal 30 3 2 3 2 2 2 2 3" xfId="30067"/>
    <cellStyle name="Normal 30 3 2 3 2 2 2 3" xfId="9949"/>
    <cellStyle name="Normal 30 3 2 3 2 2 2 3 2" xfId="40274"/>
    <cellStyle name="Normal 30 3 2 3 2 2 2 3 3" xfId="25050"/>
    <cellStyle name="Normal 30 3 2 3 2 2 2 4" xfId="35261"/>
    <cellStyle name="Normal 30 3 2 3 2 2 2 5" xfId="20037"/>
    <cellStyle name="Normal 30 3 2 3 2 2 3" xfId="6588"/>
    <cellStyle name="Normal 30 3 2 3 2 2 3 2" xfId="16640"/>
    <cellStyle name="Normal 30 3 2 3 2 2 3 2 2" xfId="46962"/>
    <cellStyle name="Normal 30 3 2 3 2 2 3 2 3" xfId="31738"/>
    <cellStyle name="Normal 30 3 2 3 2 2 3 3" xfId="11620"/>
    <cellStyle name="Normal 30 3 2 3 2 2 3 3 2" xfId="41945"/>
    <cellStyle name="Normal 30 3 2 3 2 2 3 3 3" xfId="26721"/>
    <cellStyle name="Normal 30 3 2 3 2 2 3 4" xfId="36932"/>
    <cellStyle name="Normal 30 3 2 3 2 2 3 5" xfId="21708"/>
    <cellStyle name="Normal 30 3 2 3 2 2 4" xfId="13298"/>
    <cellStyle name="Normal 30 3 2 3 2 2 4 2" xfId="43620"/>
    <cellStyle name="Normal 30 3 2 3 2 2 4 3" xfId="28396"/>
    <cellStyle name="Normal 30 3 2 3 2 2 5" xfId="8277"/>
    <cellStyle name="Normal 30 3 2 3 2 2 5 2" xfId="38603"/>
    <cellStyle name="Normal 30 3 2 3 2 2 5 3" xfId="23379"/>
    <cellStyle name="Normal 30 3 2 3 2 2 6" xfId="33591"/>
    <cellStyle name="Normal 30 3 2 3 2 2 7" xfId="18366"/>
    <cellStyle name="Normal 30 3 2 3 2 3" xfId="4059"/>
    <cellStyle name="Normal 30 3 2 3 2 3 2" xfId="14133"/>
    <cellStyle name="Normal 30 3 2 3 2 3 2 2" xfId="44455"/>
    <cellStyle name="Normal 30 3 2 3 2 3 2 3" xfId="29231"/>
    <cellStyle name="Normal 30 3 2 3 2 3 3" xfId="9113"/>
    <cellStyle name="Normal 30 3 2 3 2 3 3 2" xfId="39438"/>
    <cellStyle name="Normal 30 3 2 3 2 3 3 3" xfId="24214"/>
    <cellStyle name="Normal 30 3 2 3 2 3 4" xfId="34425"/>
    <cellStyle name="Normal 30 3 2 3 2 3 5" xfId="19201"/>
    <cellStyle name="Normal 30 3 2 3 2 4" xfId="5752"/>
    <cellStyle name="Normal 30 3 2 3 2 4 2" xfId="15804"/>
    <cellStyle name="Normal 30 3 2 3 2 4 2 2" xfId="46126"/>
    <cellStyle name="Normal 30 3 2 3 2 4 2 3" xfId="30902"/>
    <cellStyle name="Normal 30 3 2 3 2 4 3" xfId="10784"/>
    <cellStyle name="Normal 30 3 2 3 2 4 3 2" xfId="41109"/>
    <cellStyle name="Normal 30 3 2 3 2 4 3 3" xfId="25885"/>
    <cellStyle name="Normal 30 3 2 3 2 4 4" xfId="36096"/>
    <cellStyle name="Normal 30 3 2 3 2 4 5" xfId="20872"/>
    <cellStyle name="Normal 30 3 2 3 2 5" xfId="12462"/>
    <cellStyle name="Normal 30 3 2 3 2 5 2" xfId="42784"/>
    <cellStyle name="Normal 30 3 2 3 2 5 3" xfId="27560"/>
    <cellStyle name="Normal 30 3 2 3 2 6" xfId="7441"/>
    <cellStyle name="Normal 30 3 2 3 2 6 2" xfId="37767"/>
    <cellStyle name="Normal 30 3 2 3 2 6 3" xfId="22543"/>
    <cellStyle name="Normal 30 3 2 3 2 7" xfId="32755"/>
    <cellStyle name="Normal 30 3 2 3 2 8" xfId="17530"/>
    <cellStyle name="Normal 30 3 2 3 3" xfId="2788"/>
    <cellStyle name="Normal 30 3 2 3 3 2" xfId="4478"/>
    <cellStyle name="Normal 30 3 2 3 3 2 2" xfId="14551"/>
    <cellStyle name="Normal 30 3 2 3 3 2 2 2" xfId="44873"/>
    <cellStyle name="Normal 30 3 2 3 3 2 2 3" xfId="29649"/>
    <cellStyle name="Normal 30 3 2 3 3 2 3" xfId="9531"/>
    <cellStyle name="Normal 30 3 2 3 3 2 3 2" xfId="39856"/>
    <cellStyle name="Normal 30 3 2 3 3 2 3 3" xfId="24632"/>
    <cellStyle name="Normal 30 3 2 3 3 2 4" xfId="34843"/>
    <cellStyle name="Normal 30 3 2 3 3 2 5" xfId="19619"/>
    <cellStyle name="Normal 30 3 2 3 3 3" xfId="6170"/>
    <cellStyle name="Normal 30 3 2 3 3 3 2" xfId="16222"/>
    <cellStyle name="Normal 30 3 2 3 3 3 2 2" xfId="46544"/>
    <cellStyle name="Normal 30 3 2 3 3 3 2 3" xfId="31320"/>
    <cellStyle name="Normal 30 3 2 3 3 3 3" xfId="11202"/>
    <cellStyle name="Normal 30 3 2 3 3 3 3 2" xfId="41527"/>
    <cellStyle name="Normal 30 3 2 3 3 3 3 3" xfId="26303"/>
    <cellStyle name="Normal 30 3 2 3 3 3 4" xfId="36514"/>
    <cellStyle name="Normal 30 3 2 3 3 3 5" xfId="21290"/>
    <cellStyle name="Normal 30 3 2 3 3 4" xfId="12880"/>
    <cellStyle name="Normal 30 3 2 3 3 4 2" xfId="43202"/>
    <cellStyle name="Normal 30 3 2 3 3 4 3" xfId="27978"/>
    <cellStyle name="Normal 30 3 2 3 3 5" xfId="7859"/>
    <cellStyle name="Normal 30 3 2 3 3 5 2" xfId="38185"/>
    <cellStyle name="Normal 30 3 2 3 3 5 3" xfId="22961"/>
    <cellStyle name="Normal 30 3 2 3 3 6" xfId="33173"/>
    <cellStyle name="Normal 30 3 2 3 3 7" xfId="17948"/>
    <cellStyle name="Normal 30 3 2 3 4" xfId="3641"/>
    <cellStyle name="Normal 30 3 2 3 4 2" xfId="13715"/>
    <cellStyle name="Normal 30 3 2 3 4 2 2" xfId="44037"/>
    <cellStyle name="Normal 30 3 2 3 4 2 3" xfId="28813"/>
    <cellStyle name="Normal 30 3 2 3 4 3" xfId="8695"/>
    <cellStyle name="Normal 30 3 2 3 4 3 2" xfId="39020"/>
    <cellStyle name="Normal 30 3 2 3 4 3 3" xfId="23796"/>
    <cellStyle name="Normal 30 3 2 3 4 4" xfId="34007"/>
    <cellStyle name="Normal 30 3 2 3 4 5" xfId="18783"/>
    <cellStyle name="Normal 30 3 2 3 5" xfId="5334"/>
    <cellStyle name="Normal 30 3 2 3 5 2" xfId="15386"/>
    <cellStyle name="Normal 30 3 2 3 5 2 2" xfId="45708"/>
    <cellStyle name="Normal 30 3 2 3 5 2 3" xfId="30484"/>
    <cellStyle name="Normal 30 3 2 3 5 3" xfId="10366"/>
    <cellStyle name="Normal 30 3 2 3 5 3 2" xfId="40691"/>
    <cellStyle name="Normal 30 3 2 3 5 3 3" xfId="25467"/>
    <cellStyle name="Normal 30 3 2 3 5 4" xfId="35678"/>
    <cellStyle name="Normal 30 3 2 3 5 5" xfId="20454"/>
    <cellStyle name="Normal 30 3 2 3 6" xfId="12044"/>
    <cellStyle name="Normal 30 3 2 3 6 2" xfId="42366"/>
    <cellStyle name="Normal 30 3 2 3 6 3" xfId="27142"/>
    <cellStyle name="Normal 30 3 2 3 7" xfId="7023"/>
    <cellStyle name="Normal 30 3 2 3 7 2" xfId="37349"/>
    <cellStyle name="Normal 30 3 2 3 7 3" xfId="22125"/>
    <cellStyle name="Normal 30 3 2 3 8" xfId="32337"/>
    <cellStyle name="Normal 30 3 2 3 9" xfId="17112"/>
    <cellStyle name="Normal 30 3 2 4" xfId="2159"/>
    <cellStyle name="Normal 30 3 2 4 2" xfId="2998"/>
    <cellStyle name="Normal 30 3 2 4 2 2" xfId="4688"/>
    <cellStyle name="Normal 30 3 2 4 2 2 2" xfId="14761"/>
    <cellStyle name="Normal 30 3 2 4 2 2 2 2" xfId="45083"/>
    <cellStyle name="Normal 30 3 2 4 2 2 2 3" xfId="29859"/>
    <cellStyle name="Normal 30 3 2 4 2 2 3" xfId="9741"/>
    <cellStyle name="Normal 30 3 2 4 2 2 3 2" xfId="40066"/>
    <cellStyle name="Normal 30 3 2 4 2 2 3 3" xfId="24842"/>
    <cellStyle name="Normal 30 3 2 4 2 2 4" xfId="35053"/>
    <cellStyle name="Normal 30 3 2 4 2 2 5" xfId="19829"/>
    <cellStyle name="Normal 30 3 2 4 2 3" xfId="6380"/>
    <cellStyle name="Normal 30 3 2 4 2 3 2" xfId="16432"/>
    <cellStyle name="Normal 30 3 2 4 2 3 2 2" xfId="46754"/>
    <cellStyle name="Normal 30 3 2 4 2 3 2 3" xfId="31530"/>
    <cellStyle name="Normal 30 3 2 4 2 3 3" xfId="11412"/>
    <cellStyle name="Normal 30 3 2 4 2 3 3 2" xfId="41737"/>
    <cellStyle name="Normal 30 3 2 4 2 3 3 3" xfId="26513"/>
    <cellStyle name="Normal 30 3 2 4 2 3 4" xfId="36724"/>
    <cellStyle name="Normal 30 3 2 4 2 3 5" xfId="21500"/>
    <cellStyle name="Normal 30 3 2 4 2 4" xfId="13090"/>
    <cellStyle name="Normal 30 3 2 4 2 4 2" xfId="43412"/>
    <cellStyle name="Normal 30 3 2 4 2 4 3" xfId="28188"/>
    <cellStyle name="Normal 30 3 2 4 2 5" xfId="8069"/>
    <cellStyle name="Normal 30 3 2 4 2 5 2" xfId="38395"/>
    <cellStyle name="Normal 30 3 2 4 2 5 3" xfId="23171"/>
    <cellStyle name="Normal 30 3 2 4 2 6" xfId="33383"/>
    <cellStyle name="Normal 30 3 2 4 2 7" xfId="18158"/>
    <cellStyle name="Normal 30 3 2 4 3" xfId="3851"/>
    <cellStyle name="Normal 30 3 2 4 3 2" xfId="13925"/>
    <cellStyle name="Normal 30 3 2 4 3 2 2" xfId="44247"/>
    <cellStyle name="Normal 30 3 2 4 3 2 3" xfId="29023"/>
    <cellStyle name="Normal 30 3 2 4 3 3" xfId="8905"/>
    <cellStyle name="Normal 30 3 2 4 3 3 2" xfId="39230"/>
    <cellStyle name="Normal 30 3 2 4 3 3 3" xfId="24006"/>
    <cellStyle name="Normal 30 3 2 4 3 4" xfId="34217"/>
    <cellStyle name="Normal 30 3 2 4 3 5" xfId="18993"/>
    <cellStyle name="Normal 30 3 2 4 4" xfId="5544"/>
    <cellStyle name="Normal 30 3 2 4 4 2" xfId="15596"/>
    <cellStyle name="Normal 30 3 2 4 4 2 2" xfId="45918"/>
    <cellStyle name="Normal 30 3 2 4 4 2 3" xfId="30694"/>
    <cellStyle name="Normal 30 3 2 4 4 3" xfId="10576"/>
    <cellStyle name="Normal 30 3 2 4 4 3 2" xfId="40901"/>
    <cellStyle name="Normal 30 3 2 4 4 3 3" xfId="25677"/>
    <cellStyle name="Normal 30 3 2 4 4 4" xfId="35888"/>
    <cellStyle name="Normal 30 3 2 4 4 5" xfId="20664"/>
    <cellStyle name="Normal 30 3 2 4 5" xfId="12254"/>
    <cellStyle name="Normal 30 3 2 4 5 2" xfId="42576"/>
    <cellStyle name="Normal 30 3 2 4 5 3" xfId="27352"/>
    <cellStyle name="Normal 30 3 2 4 6" xfId="7233"/>
    <cellStyle name="Normal 30 3 2 4 6 2" xfId="37559"/>
    <cellStyle name="Normal 30 3 2 4 6 3" xfId="22335"/>
    <cellStyle name="Normal 30 3 2 4 7" xfId="32547"/>
    <cellStyle name="Normal 30 3 2 4 8" xfId="17322"/>
    <cellStyle name="Normal 30 3 2 5" xfId="2580"/>
    <cellStyle name="Normal 30 3 2 5 2" xfId="4270"/>
    <cellStyle name="Normal 30 3 2 5 2 2" xfId="14343"/>
    <cellStyle name="Normal 30 3 2 5 2 2 2" xfId="44665"/>
    <cellStyle name="Normal 30 3 2 5 2 2 3" xfId="29441"/>
    <cellStyle name="Normal 30 3 2 5 2 3" xfId="9323"/>
    <cellStyle name="Normal 30 3 2 5 2 3 2" xfId="39648"/>
    <cellStyle name="Normal 30 3 2 5 2 3 3" xfId="24424"/>
    <cellStyle name="Normal 30 3 2 5 2 4" xfId="34635"/>
    <cellStyle name="Normal 30 3 2 5 2 5" xfId="19411"/>
    <cellStyle name="Normal 30 3 2 5 3" xfId="5962"/>
    <cellStyle name="Normal 30 3 2 5 3 2" xfId="16014"/>
    <cellStyle name="Normal 30 3 2 5 3 2 2" xfId="46336"/>
    <cellStyle name="Normal 30 3 2 5 3 2 3" xfId="31112"/>
    <cellStyle name="Normal 30 3 2 5 3 3" xfId="10994"/>
    <cellStyle name="Normal 30 3 2 5 3 3 2" xfId="41319"/>
    <cellStyle name="Normal 30 3 2 5 3 3 3" xfId="26095"/>
    <cellStyle name="Normal 30 3 2 5 3 4" xfId="36306"/>
    <cellStyle name="Normal 30 3 2 5 3 5" xfId="21082"/>
    <cellStyle name="Normal 30 3 2 5 4" xfId="12672"/>
    <cellStyle name="Normal 30 3 2 5 4 2" xfId="42994"/>
    <cellStyle name="Normal 30 3 2 5 4 3" xfId="27770"/>
    <cellStyle name="Normal 30 3 2 5 5" xfId="7651"/>
    <cellStyle name="Normal 30 3 2 5 5 2" xfId="37977"/>
    <cellStyle name="Normal 30 3 2 5 5 3" xfId="22753"/>
    <cellStyle name="Normal 30 3 2 5 6" xfId="32965"/>
    <cellStyle name="Normal 30 3 2 5 7" xfId="17740"/>
    <cellStyle name="Normal 30 3 2 6" xfId="3433"/>
    <cellStyle name="Normal 30 3 2 6 2" xfId="13507"/>
    <cellStyle name="Normal 30 3 2 6 2 2" xfId="43829"/>
    <cellStyle name="Normal 30 3 2 6 2 3" xfId="28605"/>
    <cellStyle name="Normal 30 3 2 6 3" xfId="8487"/>
    <cellStyle name="Normal 30 3 2 6 3 2" xfId="38812"/>
    <cellStyle name="Normal 30 3 2 6 3 3" xfId="23588"/>
    <cellStyle name="Normal 30 3 2 6 4" xfId="33799"/>
    <cellStyle name="Normal 30 3 2 6 5" xfId="18575"/>
    <cellStyle name="Normal 30 3 2 7" xfId="5126"/>
    <cellStyle name="Normal 30 3 2 7 2" xfId="15178"/>
    <cellStyle name="Normal 30 3 2 7 2 2" xfId="45500"/>
    <cellStyle name="Normal 30 3 2 7 2 3" xfId="30276"/>
    <cellStyle name="Normal 30 3 2 7 3" xfId="10158"/>
    <cellStyle name="Normal 30 3 2 7 3 2" xfId="40483"/>
    <cellStyle name="Normal 30 3 2 7 3 3" xfId="25259"/>
    <cellStyle name="Normal 30 3 2 7 4" xfId="35470"/>
    <cellStyle name="Normal 30 3 2 7 5" xfId="20246"/>
    <cellStyle name="Normal 30 3 2 8" xfId="11836"/>
    <cellStyle name="Normal 30 3 2 8 2" xfId="42158"/>
    <cellStyle name="Normal 30 3 2 8 3" xfId="26934"/>
    <cellStyle name="Normal 30 3 2 9" xfId="6815"/>
    <cellStyle name="Normal 30 3 2 9 2" xfId="37141"/>
    <cellStyle name="Normal 30 3 2 9 3" xfId="21917"/>
    <cellStyle name="Normal 30 3 3" xfId="1779"/>
    <cellStyle name="Normal 30 3 3 10" xfId="16956"/>
    <cellStyle name="Normal 30 3 3 2" xfId="1998"/>
    <cellStyle name="Normal 30 3 3 2 2" xfId="2419"/>
    <cellStyle name="Normal 30 3 3 2 2 2" xfId="3258"/>
    <cellStyle name="Normal 30 3 3 2 2 2 2" xfId="4948"/>
    <cellStyle name="Normal 30 3 3 2 2 2 2 2" xfId="15021"/>
    <cellStyle name="Normal 30 3 3 2 2 2 2 2 2" xfId="45343"/>
    <cellStyle name="Normal 30 3 3 2 2 2 2 2 3" xfId="30119"/>
    <cellStyle name="Normal 30 3 3 2 2 2 2 3" xfId="10001"/>
    <cellStyle name="Normal 30 3 3 2 2 2 2 3 2" xfId="40326"/>
    <cellStyle name="Normal 30 3 3 2 2 2 2 3 3" xfId="25102"/>
    <cellStyle name="Normal 30 3 3 2 2 2 2 4" xfId="35313"/>
    <cellStyle name="Normal 30 3 3 2 2 2 2 5" xfId="20089"/>
    <cellStyle name="Normal 30 3 3 2 2 2 3" xfId="6640"/>
    <cellStyle name="Normal 30 3 3 2 2 2 3 2" xfId="16692"/>
    <cellStyle name="Normal 30 3 3 2 2 2 3 2 2" xfId="47014"/>
    <cellStyle name="Normal 30 3 3 2 2 2 3 2 3" xfId="31790"/>
    <cellStyle name="Normal 30 3 3 2 2 2 3 3" xfId="11672"/>
    <cellStyle name="Normal 30 3 3 2 2 2 3 3 2" xfId="41997"/>
    <cellStyle name="Normal 30 3 3 2 2 2 3 3 3" xfId="26773"/>
    <cellStyle name="Normal 30 3 3 2 2 2 3 4" xfId="36984"/>
    <cellStyle name="Normal 30 3 3 2 2 2 3 5" xfId="21760"/>
    <cellStyle name="Normal 30 3 3 2 2 2 4" xfId="13350"/>
    <cellStyle name="Normal 30 3 3 2 2 2 4 2" xfId="43672"/>
    <cellStyle name="Normal 30 3 3 2 2 2 4 3" xfId="28448"/>
    <cellStyle name="Normal 30 3 3 2 2 2 5" xfId="8329"/>
    <cellStyle name="Normal 30 3 3 2 2 2 5 2" xfId="38655"/>
    <cellStyle name="Normal 30 3 3 2 2 2 5 3" xfId="23431"/>
    <cellStyle name="Normal 30 3 3 2 2 2 6" xfId="33643"/>
    <cellStyle name="Normal 30 3 3 2 2 2 7" xfId="18418"/>
    <cellStyle name="Normal 30 3 3 2 2 3" xfId="4111"/>
    <cellStyle name="Normal 30 3 3 2 2 3 2" xfId="14185"/>
    <cellStyle name="Normal 30 3 3 2 2 3 2 2" xfId="44507"/>
    <cellStyle name="Normal 30 3 3 2 2 3 2 3" xfId="29283"/>
    <cellStyle name="Normal 30 3 3 2 2 3 3" xfId="9165"/>
    <cellStyle name="Normal 30 3 3 2 2 3 3 2" xfId="39490"/>
    <cellStyle name="Normal 30 3 3 2 2 3 3 3" xfId="24266"/>
    <cellStyle name="Normal 30 3 3 2 2 3 4" xfId="34477"/>
    <cellStyle name="Normal 30 3 3 2 2 3 5" xfId="19253"/>
    <cellStyle name="Normal 30 3 3 2 2 4" xfId="5804"/>
    <cellStyle name="Normal 30 3 3 2 2 4 2" xfId="15856"/>
    <cellStyle name="Normal 30 3 3 2 2 4 2 2" xfId="46178"/>
    <cellStyle name="Normal 30 3 3 2 2 4 2 3" xfId="30954"/>
    <cellStyle name="Normal 30 3 3 2 2 4 3" xfId="10836"/>
    <cellStyle name="Normal 30 3 3 2 2 4 3 2" xfId="41161"/>
    <cellStyle name="Normal 30 3 3 2 2 4 3 3" xfId="25937"/>
    <cellStyle name="Normal 30 3 3 2 2 4 4" xfId="36148"/>
    <cellStyle name="Normal 30 3 3 2 2 4 5" xfId="20924"/>
    <cellStyle name="Normal 30 3 3 2 2 5" xfId="12514"/>
    <cellStyle name="Normal 30 3 3 2 2 5 2" xfId="42836"/>
    <cellStyle name="Normal 30 3 3 2 2 5 3" xfId="27612"/>
    <cellStyle name="Normal 30 3 3 2 2 6" xfId="7493"/>
    <cellStyle name="Normal 30 3 3 2 2 6 2" xfId="37819"/>
    <cellStyle name="Normal 30 3 3 2 2 6 3" xfId="22595"/>
    <cellStyle name="Normal 30 3 3 2 2 7" xfId="32807"/>
    <cellStyle name="Normal 30 3 3 2 2 8" xfId="17582"/>
    <cellStyle name="Normal 30 3 3 2 3" xfId="2840"/>
    <cellStyle name="Normal 30 3 3 2 3 2" xfId="4530"/>
    <cellStyle name="Normal 30 3 3 2 3 2 2" xfId="14603"/>
    <cellStyle name="Normal 30 3 3 2 3 2 2 2" xfId="44925"/>
    <cellStyle name="Normal 30 3 3 2 3 2 2 3" xfId="29701"/>
    <cellStyle name="Normal 30 3 3 2 3 2 3" xfId="9583"/>
    <cellStyle name="Normal 30 3 3 2 3 2 3 2" xfId="39908"/>
    <cellStyle name="Normal 30 3 3 2 3 2 3 3" xfId="24684"/>
    <cellStyle name="Normal 30 3 3 2 3 2 4" xfId="34895"/>
    <cellStyle name="Normal 30 3 3 2 3 2 5" xfId="19671"/>
    <cellStyle name="Normal 30 3 3 2 3 3" xfId="6222"/>
    <cellStyle name="Normal 30 3 3 2 3 3 2" xfId="16274"/>
    <cellStyle name="Normal 30 3 3 2 3 3 2 2" xfId="46596"/>
    <cellStyle name="Normal 30 3 3 2 3 3 2 3" xfId="31372"/>
    <cellStyle name="Normal 30 3 3 2 3 3 3" xfId="11254"/>
    <cellStyle name="Normal 30 3 3 2 3 3 3 2" xfId="41579"/>
    <cellStyle name="Normal 30 3 3 2 3 3 3 3" xfId="26355"/>
    <cellStyle name="Normal 30 3 3 2 3 3 4" xfId="36566"/>
    <cellStyle name="Normal 30 3 3 2 3 3 5" xfId="21342"/>
    <cellStyle name="Normal 30 3 3 2 3 4" xfId="12932"/>
    <cellStyle name="Normal 30 3 3 2 3 4 2" xfId="43254"/>
    <cellStyle name="Normal 30 3 3 2 3 4 3" xfId="28030"/>
    <cellStyle name="Normal 30 3 3 2 3 5" xfId="7911"/>
    <cellStyle name="Normal 30 3 3 2 3 5 2" xfId="38237"/>
    <cellStyle name="Normal 30 3 3 2 3 5 3" xfId="23013"/>
    <cellStyle name="Normal 30 3 3 2 3 6" xfId="33225"/>
    <cellStyle name="Normal 30 3 3 2 3 7" xfId="18000"/>
    <cellStyle name="Normal 30 3 3 2 4" xfId="3693"/>
    <cellStyle name="Normal 30 3 3 2 4 2" xfId="13767"/>
    <cellStyle name="Normal 30 3 3 2 4 2 2" xfId="44089"/>
    <cellStyle name="Normal 30 3 3 2 4 2 3" xfId="28865"/>
    <cellStyle name="Normal 30 3 3 2 4 3" xfId="8747"/>
    <cellStyle name="Normal 30 3 3 2 4 3 2" xfId="39072"/>
    <cellStyle name="Normal 30 3 3 2 4 3 3" xfId="23848"/>
    <cellStyle name="Normal 30 3 3 2 4 4" xfId="34059"/>
    <cellStyle name="Normal 30 3 3 2 4 5" xfId="18835"/>
    <cellStyle name="Normal 30 3 3 2 5" xfId="5386"/>
    <cellStyle name="Normal 30 3 3 2 5 2" xfId="15438"/>
    <cellStyle name="Normal 30 3 3 2 5 2 2" xfId="45760"/>
    <cellStyle name="Normal 30 3 3 2 5 2 3" xfId="30536"/>
    <cellStyle name="Normal 30 3 3 2 5 3" xfId="10418"/>
    <cellStyle name="Normal 30 3 3 2 5 3 2" xfId="40743"/>
    <cellStyle name="Normal 30 3 3 2 5 3 3" xfId="25519"/>
    <cellStyle name="Normal 30 3 3 2 5 4" xfId="35730"/>
    <cellStyle name="Normal 30 3 3 2 5 5" xfId="20506"/>
    <cellStyle name="Normal 30 3 3 2 6" xfId="12096"/>
    <cellStyle name="Normal 30 3 3 2 6 2" xfId="42418"/>
    <cellStyle name="Normal 30 3 3 2 6 3" xfId="27194"/>
    <cellStyle name="Normal 30 3 3 2 7" xfId="7075"/>
    <cellStyle name="Normal 30 3 3 2 7 2" xfId="37401"/>
    <cellStyle name="Normal 30 3 3 2 7 3" xfId="22177"/>
    <cellStyle name="Normal 30 3 3 2 8" xfId="32389"/>
    <cellStyle name="Normal 30 3 3 2 9" xfId="17164"/>
    <cellStyle name="Normal 30 3 3 3" xfId="2211"/>
    <cellStyle name="Normal 30 3 3 3 2" xfId="3050"/>
    <cellStyle name="Normal 30 3 3 3 2 2" xfId="4740"/>
    <cellStyle name="Normal 30 3 3 3 2 2 2" xfId="14813"/>
    <cellStyle name="Normal 30 3 3 3 2 2 2 2" xfId="45135"/>
    <cellStyle name="Normal 30 3 3 3 2 2 2 3" xfId="29911"/>
    <cellStyle name="Normal 30 3 3 3 2 2 3" xfId="9793"/>
    <cellStyle name="Normal 30 3 3 3 2 2 3 2" xfId="40118"/>
    <cellStyle name="Normal 30 3 3 3 2 2 3 3" xfId="24894"/>
    <cellStyle name="Normal 30 3 3 3 2 2 4" xfId="35105"/>
    <cellStyle name="Normal 30 3 3 3 2 2 5" xfId="19881"/>
    <cellStyle name="Normal 30 3 3 3 2 3" xfId="6432"/>
    <cellStyle name="Normal 30 3 3 3 2 3 2" xfId="16484"/>
    <cellStyle name="Normal 30 3 3 3 2 3 2 2" xfId="46806"/>
    <cellStyle name="Normal 30 3 3 3 2 3 2 3" xfId="31582"/>
    <cellStyle name="Normal 30 3 3 3 2 3 3" xfId="11464"/>
    <cellStyle name="Normal 30 3 3 3 2 3 3 2" xfId="41789"/>
    <cellStyle name="Normal 30 3 3 3 2 3 3 3" xfId="26565"/>
    <cellStyle name="Normal 30 3 3 3 2 3 4" xfId="36776"/>
    <cellStyle name="Normal 30 3 3 3 2 3 5" xfId="21552"/>
    <cellStyle name="Normal 30 3 3 3 2 4" xfId="13142"/>
    <cellStyle name="Normal 30 3 3 3 2 4 2" xfId="43464"/>
    <cellStyle name="Normal 30 3 3 3 2 4 3" xfId="28240"/>
    <cellStyle name="Normal 30 3 3 3 2 5" xfId="8121"/>
    <cellStyle name="Normal 30 3 3 3 2 5 2" xfId="38447"/>
    <cellStyle name="Normal 30 3 3 3 2 5 3" xfId="23223"/>
    <cellStyle name="Normal 30 3 3 3 2 6" xfId="33435"/>
    <cellStyle name="Normal 30 3 3 3 2 7" xfId="18210"/>
    <cellStyle name="Normal 30 3 3 3 3" xfId="3903"/>
    <cellStyle name="Normal 30 3 3 3 3 2" xfId="13977"/>
    <cellStyle name="Normal 30 3 3 3 3 2 2" xfId="44299"/>
    <cellStyle name="Normal 30 3 3 3 3 2 3" xfId="29075"/>
    <cellStyle name="Normal 30 3 3 3 3 3" xfId="8957"/>
    <cellStyle name="Normal 30 3 3 3 3 3 2" xfId="39282"/>
    <cellStyle name="Normal 30 3 3 3 3 3 3" xfId="24058"/>
    <cellStyle name="Normal 30 3 3 3 3 4" xfId="34269"/>
    <cellStyle name="Normal 30 3 3 3 3 5" xfId="19045"/>
    <cellStyle name="Normal 30 3 3 3 4" xfId="5596"/>
    <cellStyle name="Normal 30 3 3 3 4 2" xfId="15648"/>
    <cellStyle name="Normal 30 3 3 3 4 2 2" xfId="45970"/>
    <cellStyle name="Normal 30 3 3 3 4 2 3" xfId="30746"/>
    <cellStyle name="Normal 30 3 3 3 4 3" xfId="10628"/>
    <cellStyle name="Normal 30 3 3 3 4 3 2" xfId="40953"/>
    <cellStyle name="Normal 30 3 3 3 4 3 3" xfId="25729"/>
    <cellStyle name="Normal 30 3 3 3 4 4" xfId="35940"/>
    <cellStyle name="Normal 30 3 3 3 4 5" xfId="20716"/>
    <cellStyle name="Normal 30 3 3 3 5" xfId="12306"/>
    <cellStyle name="Normal 30 3 3 3 5 2" xfId="42628"/>
    <cellStyle name="Normal 30 3 3 3 5 3" xfId="27404"/>
    <cellStyle name="Normal 30 3 3 3 6" xfId="7285"/>
    <cellStyle name="Normal 30 3 3 3 6 2" xfId="37611"/>
    <cellStyle name="Normal 30 3 3 3 6 3" xfId="22387"/>
    <cellStyle name="Normal 30 3 3 3 7" xfId="32599"/>
    <cellStyle name="Normal 30 3 3 3 8" xfId="17374"/>
    <cellStyle name="Normal 30 3 3 4" xfId="2632"/>
    <cellStyle name="Normal 30 3 3 4 2" xfId="4322"/>
    <cellStyle name="Normal 30 3 3 4 2 2" xfId="14395"/>
    <cellStyle name="Normal 30 3 3 4 2 2 2" xfId="44717"/>
    <cellStyle name="Normal 30 3 3 4 2 2 3" xfId="29493"/>
    <cellStyle name="Normal 30 3 3 4 2 3" xfId="9375"/>
    <cellStyle name="Normal 30 3 3 4 2 3 2" xfId="39700"/>
    <cellStyle name="Normal 30 3 3 4 2 3 3" xfId="24476"/>
    <cellStyle name="Normal 30 3 3 4 2 4" xfId="34687"/>
    <cellStyle name="Normal 30 3 3 4 2 5" xfId="19463"/>
    <cellStyle name="Normal 30 3 3 4 3" xfId="6014"/>
    <cellStyle name="Normal 30 3 3 4 3 2" xfId="16066"/>
    <cellStyle name="Normal 30 3 3 4 3 2 2" xfId="46388"/>
    <cellStyle name="Normal 30 3 3 4 3 2 3" xfId="31164"/>
    <cellStyle name="Normal 30 3 3 4 3 3" xfId="11046"/>
    <cellStyle name="Normal 30 3 3 4 3 3 2" xfId="41371"/>
    <cellStyle name="Normal 30 3 3 4 3 3 3" xfId="26147"/>
    <cellStyle name="Normal 30 3 3 4 3 4" xfId="36358"/>
    <cellStyle name="Normal 30 3 3 4 3 5" xfId="21134"/>
    <cellStyle name="Normal 30 3 3 4 4" xfId="12724"/>
    <cellStyle name="Normal 30 3 3 4 4 2" xfId="43046"/>
    <cellStyle name="Normal 30 3 3 4 4 3" xfId="27822"/>
    <cellStyle name="Normal 30 3 3 4 5" xfId="7703"/>
    <cellStyle name="Normal 30 3 3 4 5 2" xfId="38029"/>
    <cellStyle name="Normal 30 3 3 4 5 3" xfId="22805"/>
    <cellStyle name="Normal 30 3 3 4 6" xfId="33017"/>
    <cellStyle name="Normal 30 3 3 4 7" xfId="17792"/>
    <cellStyle name="Normal 30 3 3 5" xfId="3485"/>
    <cellStyle name="Normal 30 3 3 5 2" xfId="13559"/>
    <cellStyle name="Normal 30 3 3 5 2 2" xfId="43881"/>
    <cellStyle name="Normal 30 3 3 5 2 3" xfId="28657"/>
    <cellStyle name="Normal 30 3 3 5 3" xfId="8539"/>
    <cellStyle name="Normal 30 3 3 5 3 2" xfId="38864"/>
    <cellStyle name="Normal 30 3 3 5 3 3" xfId="23640"/>
    <cellStyle name="Normal 30 3 3 5 4" xfId="33851"/>
    <cellStyle name="Normal 30 3 3 5 5" xfId="18627"/>
    <cellStyle name="Normal 30 3 3 6" xfId="5178"/>
    <cellStyle name="Normal 30 3 3 6 2" xfId="15230"/>
    <cellStyle name="Normal 30 3 3 6 2 2" xfId="45552"/>
    <cellStyle name="Normal 30 3 3 6 2 3" xfId="30328"/>
    <cellStyle name="Normal 30 3 3 6 3" xfId="10210"/>
    <cellStyle name="Normal 30 3 3 6 3 2" xfId="40535"/>
    <cellStyle name="Normal 30 3 3 6 3 3" xfId="25311"/>
    <cellStyle name="Normal 30 3 3 6 4" xfId="35522"/>
    <cellStyle name="Normal 30 3 3 6 5" xfId="20298"/>
    <cellStyle name="Normal 30 3 3 7" xfId="11888"/>
    <cellStyle name="Normal 30 3 3 7 2" xfId="42210"/>
    <cellStyle name="Normal 30 3 3 7 3" xfId="26986"/>
    <cellStyle name="Normal 30 3 3 8" xfId="6867"/>
    <cellStyle name="Normal 30 3 3 8 2" xfId="37193"/>
    <cellStyle name="Normal 30 3 3 8 3" xfId="21969"/>
    <cellStyle name="Normal 30 3 3 9" xfId="32182"/>
    <cellStyle name="Normal 30 3 4" xfId="1892"/>
    <cellStyle name="Normal 30 3 4 2" xfId="2315"/>
    <cellStyle name="Normal 30 3 4 2 2" xfId="3154"/>
    <cellStyle name="Normal 30 3 4 2 2 2" xfId="4844"/>
    <cellStyle name="Normal 30 3 4 2 2 2 2" xfId="14917"/>
    <cellStyle name="Normal 30 3 4 2 2 2 2 2" xfId="45239"/>
    <cellStyle name="Normal 30 3 4 2 2 2 2 3" xfId="30015"/>
    <cellStyle name="Normal 30 3 4 2 2 2 3" xfId="9897"/>
    <cellStyle name="Normal 30 3 4 2 2 2 3 2" xfId="40222"/>
    <cellStyle name="Normal 30 3 4 2 2 2 3 3" xfId="24998"/>
    <cellStyle name="Normal 30 3 4 2 2 2 4" xfId="35209"/>
    <cellStyle name="Normal 30 3 4 2 2 2 5" xfId="19985"/>
    <cellStyle name="Normal 30 3 4 2 2 3" xfId="6536"/>
    <cellStyle name="Normal 30 3 4 2 2 3 2" xfId="16588"/>
    <cellStyle name="Normal 30 3 4 2 2 3 2 2" xfId="46910"/>
    <cellStyle name="Normal 30 3 4 2 2 3 2 3" xfId="31686"/>
    <cellStyle name="Normal 30 3 4 2 2 3 3" xfId="11568"/>
    <cellStyle name="Normal 30 3 4 2 2 3 3 2" xfId="41893"/>
    <cellStyle name="Normal 30 3 4 2 2 3 3 3" xfId="26669"/>
    <cellStyle name="Normal 30 3 4 2 2 3 4" xfId="36880"/>
    <cellStyle name="Normal 30 3 4 2 2 3 5" xfId="21656"/>
    <cellStyle name="Normal 30 3 4 2 2 4" xfId="13246"/>
    <cellStyle name="Normal 30 3 4 2 2 4 2" xfId="43568"/>
    <cellStyle name="Normal 30 3 4 2 2 4 3" xfId="28344"/>
    <cellStyle name="Normal 30 3 4 2 2 5" xfId="8225"/>
    <cellStyle name="Normal 30 3 4 2 2 5 2" xfId="38551"/>
    <cellStyle name="Normal 30 3 4 2 2 5 3" xfId="23327"/>
    <cellStyle name="Normal 30 3 4 2 2 6" xfId="33539"/>
    <cellStyle name="Normal 30 3 4 2 2 7" xfId="18314"/>
    <cellStyle name="Normal 30 3 4 2 3" xfId="4007"/>
    <cellStyle name="Normal 30 3 4 2 3 2" xfId="14081"/>
    <cellStyle name="Normal 30 3 4 2 3 2 2" xfId="44403"/>
    <cellStyle name="Normal 30 3 4 2 3 2 3" xfId="29179"/>
    <cellStyle name="Normal 30 3 4 2 3 3" xfId="9061"/>
    <cellStyle name="Normal 30 3 4 2 3 3 2" xfId="39386"/>
    <cellStyle name="Normal 30 3 4 2 3 3 3" xfId="24162"/>
    <cellStyle name="Normal 30 3 4 2 3 4" xfId="34373"/>
    <cellStyle name="Normal 30 3 4 2 3 5" xfId="19149"/>
    <cellStyle name="Normal 30 3 4 2 4" xfId="5700"/>
    <cellStyle name="Normal 30 3 4 2 4 2" xfId="15752"/>
    <cellStyle name="Normal 30 3 4 2 4 2 2" xfId="46074"/>
    <cellStyle name="Normal 30 3 4 2 4 2 3" xfId="30850"/>
    <cellStyle name="Normal 30 3 4 2 4 3" xfId="10732"/>
    <cellStyle name="Normal 30 3 4 2 4 3 2" xfId="41057"/>
    <cellStyle name="Normal 30 3 4 2 4 3 3" xfId="25833"/>
    <cellStyle name="Normal 30 3 4 2 4 4" xfId="36044"/>
    <cellStyle name="Normal 30 3 4 2 4 5" xfId="20820"/>
    <cellStyle name="Normal 30 3 4 2 5" xfId="12410"/>
    <cellStyle name="Normal 30 3 4 2 5 2" xfId="42732"/>
    <cellStyle name="Normal 30 3 4 2 5 3" xfId="27508"/>
    <cellStyle name="Normal 30 3 4 2 6" xfId="7389"/>
    <cellStyle name="Normal 30 3 4 2 6 2" xfId="37715"/>
    <cellStyle name="Normal 30 3 4 2 6 3" xfId="22491"/>
    <cellStyle name="Normal 30 3 4 2 7" xfId="32703"/>
    <cellStyle name="Normal 30 3 4 2 8" xfId="17478"/>
    <cellStyle name="Normal 30 3 4 3" xfId="2736"/>
    <cellStyle name="Normal 30 3 4 3 2" xfId="4426"/>
    <cellStyle name="Normal 30 3 4 3 2 2" xfId="14499"/>
    <cellStyle name="Normal 30 3 4 3 2 2 2" xfId="44821"/>
    <cellStyle name="Normal 30 3 4 3 2 2 3" xfId="29597"/>
    <cellStyle name="Normal 30 3 4 3 2 3" xfId="9479"/>
    <cellStyle name="Normal 30 3 4 3 2 3 2" xfId="39804"/>
    <cellStyle name="Normal 30 3 4 3 2 3 3" xfId="24580"/>
    <cellStyle name="Normal 30 3 4 3 2 4" xfId="34791"/>
    <cellStyle name="Normal 30 3 4 3 2 5" xfId="19567"/>
    <cellStyle name="Normal 30 3 4 3 3" xfId="6118"/>
    <cellStyle name="Normal 30 3 4 3 3 2" xfId="16170"/>
    <cellStyle name="Normal 30 3 4 3 3 2 2" xfId="46492"/>
    <cellStyle name="Normal 30 3 4 3 3 2 3" xfId="31268"/>
    <cellStyle name="Normal 30 3 4 3 3 3" xfId="11150"/>
    <cellStyle name="Normal 30 3 4 3 3 3 2" xfId="41475"/>
    <cellStyle name="Normal 30 3 4 3 3 3 3" xfId="26251"/>
    <cellStyle name="Normal 30 3 4 3 3 4" xfId="36462"/>
    <cellStyle name="Normal 30 3 4 3 3 5" xfId="21238"/>
    <cellStyle name="Normal 30 3 4 3 4" xfId="12828"/>
    <cellStyle name="Normal 30 3 4 3 4 2" xfId="43150"/>
    <cellStyle name="Normal 30 3 4 3 4 3" xfId="27926"/>
    <cellStyle name="Normal 30 3 4 3 5" xfId="7807"/>
    <cellStyle name="Normal 30 3 4 3 5 2" xfId="38133"/>
    <cellStyle name="Normal 30 3 4 3 5 3" xfId="22909"/>
    <cellStyle name="Normal 30 3 4 3 6" xfId="33121"/>
    <cellStyle name="Normal 30 3 4 3 7" xfId="17896"/>
    <cellStyle name="Normal 30 3 4 4" xfId="3589"/>
    <cellStyle name="Normal 30 3 4 4 2" xfId="13663"/>
    <cellStyle name="Normal 30 3 4 4 2 2" xfId="43985"/>
    <cellStyle name="Normal 30 3 4 4 2 3" xfId="28761"/>
    <cellStyle name="Normal 30 3 4 4 3" xfId="8643"/>
    <cellStyle name="Normal 30 3 4 4 3 2" xfId="38968"/>
    <cellStyle name="Normal 30 3 4 4 3 3" xfId="23744"/>
    <cellStyle name="Normal 30 3 4 4 4" xfId="33955"/>
    <cellStyle name="Normal 30 3 4 4 5" xfId="18731"/>
    <cellStyle name="Normal 30 3 4 5" xfId="5282"/>
    <cellStyle name="Normal 30 3 4 5 2" xfId="15334"/>
    <cellStyle name="Normal 30 3 4 5 2 2" xfId="45656"/>
    <cellStyle name="Normal 30 3 4 5 2 3" xfId="30432"/>
    <cellStyle name="Normal 30 3 4 5 3" xfId="10314"/>
    <cellStyle name="Normal 30 3 4 5 3 2" xfId="40639"/>
    <cellStyle name="Normal 30 3 4 5 3 3" xfId="25415"/>
    <cellStyle name="Normal 30 3 4 5 4" xfId="35626"/>
    <cellStyle name="Normal 30 3 4 5 5" xfId="20402"/>
    <cellStyle name="Normal 30 3 4 6" xfId="11992"/>
    <cellStyle name="Normal 30 3 4 6 2" xfId="42314"/>
    <cellStyle name="Normal 30 3 4 6 3" xfId="27090"/>
    <cellStyle name="Normal 30 3 4 7" xfId="6971"/>
    <cellStyle name="Normal 30 3 4 7 2" xfId="37297"/>
    <cellStyle name="Normal 30 3 4 7 3" xfId="22073"/>
    <cellStyle name="Normal 30 3 4 8" xfId="32285"/>
    <cellStyle name="Normal 30 3 4 9" xfId="17060"/>
    <cellStyle name="Normal 30 3 5" xfId="2105"/>
    <cellStyle name="Normal 30 3 5 2" xfId="2946"/>
    <cellStyle name="Normal 30 3 5 2 2" xfId="4636"/>
    <cellStyle name="Normal 30 3 5 2 2 2" xfId="14709"/>
    <cellStyle name="Normal 30 3 5 2 2 2 2" xfId="45031"/>
    <cellStyle name="Normal 30 3 5 2 2 2 3" xfId="29807"/>
    <cellStyle name="Normal 30 3 5 2 2 3" xfId="9689"/>
    <cellStyle name="Normal 30 3 5 2 2 3 2" xfId="40014"/>
    <cellStyle name="Normal 30 3 5 2 2 3 3" xfId="24790"/>
    <cellStyle name="Normal 30 3 5 2 2 4" xfId="35001"/>
    <cellStyle name="Normal 30 3 5 2 2 5" xfId="19777"/>
    <cellStyle name="Normal 30 3 5 2 3" xfId="6328"/>
    <cellStyle name="Normal 30 3 5 2 3 2" xfId="16380"/>
    <cellStyle name="Normal 30 3 5 2 3 2 2" xfId="46702"/>
    <cellStyle name="Normal 30 3 5 2 3 2 3" xfId="31478"/>
    <cellStyle name="Normal 30 3 5 2 3 3" xfId="11360"/>
    <cellStyle name="Normal 30 3 5 2 3 3 2" xfId="41685"/>
    <cellStyle name="Normal 30 3 5 2 3 3 3" xfId="26461"/>
    <cellStyle name="Normal 30 3 5 2 3 4" xfId="36672"/>
    <cellStyle name="Normal 30 3 5 2 3 5" xfId="21448"/>
    <cellStyle name="Normal 30 3 5 2 4" xfId="13038"/>
    <cellStyle name="Normal 30 3 5 2 4 2" xfId="43360"/>
    <cellStyle name="Normal 30 3 5 2 4 3" xfId="28136"/>
    <cellStyle name="Normal 30 3 5 2 5" xfId="8017"/>
    <cellStyle name="Normal 30 3 5 2 5 2" xfId="38343"/>
    <cellStyle name="Normal 30 3 5 2 5 3" xfId="23119"/>
    <cellStyle name="Normal 30 3 5 2 6" xfId="33331"/>
    <cellStyle name="Normal 30 3 5 2 7" xfId="18106"/>
    <cellStyle name="Normal 30 3 5 3" xfId="3799"/>
    <cellStyle name="Normal 30 3 5 3 2" xfId="13873"/>
    <cellStyle name="Normal 30 3 5 3 2 2" xfId="44195"/>
    <cellStyle name="Normal 30 3 5 3 2 3" xfId="28971"/>
    <cellStyle name="Normal 30 3 5 3 3" xfId="8853"/>
    <cellStyle name="Normal 30 3 5 3 3 2" xfId="39178"/>
    <cellStyle name="Normal 30 3 5 3 3 3" xfId="23954"/>
    <cellStyle name="Normal 30 3 5 3 4" xfId="34165"/>
    <cellStyle name="Normal 30 3 5 3 5" xfId="18941"/>
    <cellStyle name="Normal 30 3 5 4" xfId="5492"/>
    <cellStyle name="Normal 30 3 5 4 2" xfId="15544"/>
    <cellStyle name="Normal 30 3 5 4 2 2" xfId="45866"/>
    <cellStyle name="Normal 30 3 5 4 2 3" xfId="30642"/>
    <cellStyle name="Normal 30 3 5 4 3" xfId="10524"/>
    <cellStyle name="Normal 30 3 5 4 3 2" xfId="40849"/>
    <cellStyle name="Normal 30 3 5 4 3 3" xfId="25625"/>
    <cellStyle name="Normal 30 3 5 4 4" xfId="35836"/>
    <cellStyle name="Normal 30 3 5 4 5" xfId="20612"/>
    <cellStyle name="Normal 30 3 5 5" xfId="12202"/>
    <cellStyle name="Normal 30 3 5 5 2" xfId="42524"/>
    <cellStyle name="Normal 30 3 5 5 3" xfId="27300"/>
    <cellStyle name="Normal 30 3 5 6" xfId="7181"/>
    <cellStyle name="Normal 30 3 5 6 2" xfId="37507"/>
    <cellStyle name="Normal 30 3 5 6 3" xfId="22283"/>
    <cellStyle name="Normal 30 3 5 7" xfId="32495"/>
    <cellStyle name="Normal 30 3 5 8" xfId="17270"/>
    <cellStyle name="Normal 30 3 6" xfId="2526"/>
    <cellStyle name="Normal 30 3 6 2" xfId="4218"/>
    <cellStyle name="Normal 30 3 6 2 2" xfId="14291"/>
    <cellStyle name="Normal 30 3 6 2 2 2" xfId="44613"/>
    <cellStyle name="Normal 30 3 6 2 2 3" xfId="29389"/>
    <cellStyle name="Normal 30 3 6 2 3" xfId="9271"/>
    <cellStyle name="Normal 30 3 6 2 3 2" xfId="39596"/>
    <cellStyle name="Normal 30 3 6 2 3 3" xfId="24372"/>
    <cellStyle name="Normal 30 3 6 2 4" xfId="34583"/>
    <cellStyle name="Normal 30 3 6 2 5" xfId="19359"/>
    <cellStyle name="Normal 30 3 6 3" xfId="5910"/>
    <cellStyle name="Normal 30 3 6 3 2" xfId="15962"/>
    <cellStyle name="Normal 30 3 6 3 2 2" xfId="46284"/>
    <cellStyle name="Normal 30 3 6 3 2 3" xfId="31060"/>
    <cellStyle name="Normal 30 3 6 3 3" xfId="10942"/>
    <cellStyle name="Normal 30 3 6 3 3 2" xfId="41267"/>
    <cellStyle name="Normal 30 3 6 3 3 3" xfId="26043"/>
    <cellStyle name="Normal 30 3 6 3 4" xfId="36254"/>
    <cellStyle name="Normal 30 3 6 3 5" xfId="21030"/>
    <cellStyle name="Normal 30 3 6 4" xfId="12620"/>
    <cellStyle name="Normal 30 3 6 4 2" xfId="42942"/>
    <cellStyle name="Normal 30 3 6 4 3" xfId="27718"/>
    <cellStyle name="Normal 30 3 6 5" xfId="7599"/>
    <cellStyle name="Normal 30 3 6 5 2" xfId="37925"/>
    <cellStyle name="Normal 30 3 6 5 3" xfId="22701"/>
    <cellStyle name="Normal 30 3 6 6" xfId="32913"/>
    <cellStyle name="Normal 30 3 6 7" xfId="17688"/>
    <cellStyle name="Normal 30 3 7" xfId="3377"/>
    <cellStyle name="Normal 30 3 7 2" xfId="13455"/>
    <cellStyle name="Normal 30 3 7 2 2" xfId="43777"/>
    <cellStyle name="Normal 30 3 7 2 3" xfId="28553"/>
    <cellStyle name="Normal 30 3 7 3" xfId="8435"/>
    <cellStyle name="Normal 30 3 7 3 2" xfId="38760"/>
    <cellStyle name="Normal 30 3 7 3 3" xfId="23536"/>
    <cellStyle name="Normal 30 3 7 4" xfId="33747"/>
    <cellStyle name="Normal 30 3 7 5" xfId="18523"/>
    <cellStyle name="Normal 30 3 8" xfId="5071"/>
    <cellStyle name="Normal 30 3 8 2" xfId="15126"/>
    <cellStyle name="Normal 30 3 8 2 2" xfId="45448"/>
    <cellStyle name="Normal 30 3 8 2 3" xfId="30224"/>
    <cellStyle name="Normal 30 3 8 3" xfId="10106"/>
    <cellStyle name="Normal 30 3 8 3 2" xfId="40431"/>
    <cellStyle name="Normal 30 3 8 3 3" xfId="25207"/>
    <cellStyle name="Normal 30 3 8 4" xfId="35418"/>
    <cellStyle name="Normal 30 3 8 5" xfId="20194"/>
    <cellStyle name="Normal 30 3 9" xfId="11782"/>
    <cellStyle name="Normal 30 3 9 2" xfId="42106"/>
    <cellStyle name="Normal 30 3 9 3" xfId="26882"/>
    <cellStyle name="Normal 30 4" xfId="47289"/>
    <cellStyle name="Normal 30_Sheet2" xfId="1045"/>
    <cellStyle name="Normal 31" xfId="955"/>
    <cellStyle name="Normal 32" xfId="956"/>
    <cellStyle name="Normal 33" xfId="957"/>
    <cellStyle name="Normal 34" xfId="958"/>
    <cellStyle name="Normal 35" xfId="959"/>
    <cellStyle name="Normal 35 2" xfId="1433"/>
    <cellStyle name="Normal 36" xfId="960"/>
    <cellStyle name="Normal 36 2" xfId="1434"/>
    <cellStyle name="Normal 37" xfId="961"/>
    <cellStyle name="Normal 37 2" xfId="1435"/>
    <cellStyle name="Normal 38" xfId="962"/>
    <cellStyle name="Normal 38 2" xfId="1436"/>
    <cellStyle name="Normal 39" xfId="963"/>
    <cellStyle name="Normal 39 2" xfId="1437"/>
    <cellStyle name="Normal 4" xfId="127"/>
    <cellStyle name="Normal 4 2" xfId="332"/>
    <cellStyle name="Normal 4 2 10" xfId="6762"/>
    <cellStyle name="Normal 4 2 10 2" xfId="37090"/>
    <cellStyle name="Normal 4 2 10 3" xfId="21866"/>
    <cellStyle name="Normal 4 2 11" xfId="32081"/>
    <cellStyle name="Normal 4 2 12" xfId="16851"/>
    <cellStyle name="Normal 4 2 13" xfId="1438"/>
    <cellStyle name="Normal 4 2 14" xfId="47290"/>
    <cellStyle name="Normal 4 2 2" xfId="1726"/>
    <cellStyle name="Normal 4 2 2 10" xfId="32133"/>
    <cellStyle name="Normal 4 2 2 11" xfId="16905"/>
    <cellStyle name="Normal 4 2 2 2" xfId="1834"/>
    <cellStyle name="Normal 4 2 2 2 10" xfId="17009"/>
    <cellStyle name="Normal 4 2 2 2 2" xfId="2051"/>
    <cellStyle name="Normal 4 2 2 2 2 2" xfId="2472"/>
    <cellStyle name="Normal 4 2 2 2 2 2 2" xfId="3311"/>
    <cellStyle name="Normal 4 2 2 2 2 2 2 2" xfId="5001"/>
    <cellStyle name="Normal 4 2 2 2 2 2 2 2 2" xfId="15074"/>
    <cellStyle name="Normal 4 2 2 2 2 2 2 2 2 2" xfId="45396"/>
    <cellStyle name="Normal 4 2 2 2 2 2 2 2 2 3" xfId="30172"/>
    <cellStyle name="Normal 4 2 2 2 2 2 2 2 3" xfId="10054"/>
    <cellStyle name="Normal 4 2 2 2 2 2 2 2 3 2" xfId="40379"/>
    <cellStyle name="Normal 4 2 2 2 2 2 2 2 3 3" xfId="25155"/>
    <cellStyle name="Normal 4 2 2 2 2 2 2 2 4" xfId="35366"/>
    <cellStyle name="Normal 4 2 2 2 2 2 2 2 5" xfId="20142"/>
    <cellStyle name="Normal 4 2 2 2 2 2 2 3" xfId="6693"/>
    <cellStyle name="Normal 4 2 2 2 2 2 2 3 2" xfId="16745"/>
    <cellStyle name="Normal 4 2 2 2 2 2 2 3 2 2" xfId="47067"/>
    <cellStyle name="Normal 4 2 2 2 2 2 2 3 2 3" xfId="31843"/>
    <cellStyle name="Normal 4 2 2 2 2 2 2 3 3" xfId="11725"/>
    <cellStyle name="Normal 4 2 2 2 2 2 2 3 3 2" xfId="42050"/>
    <cellStyle name="Normal 4 2 2 2 2 2 2 3 3 3" xfId="26826"/>
    <cellStyle name="Normal 4 2 2 2 2 2 2 3 4" xfId="37037"/>
    <cellStyle name="Normal 4 2 2 2 2 2 2 3 5" xfId="21813"/>
    <cellStyle name="Normal 4 2 2 2 2 2 2 4" xfId="13403"/>
    <cellStyle name="Normal 4 2 2 2 2 2 2 4 2" xfId="43725"/>
    <cellStyle name="Normal 4 2 2 2 2 2 2 4 3" xfId="28501"/>
    <cellStyle name="Normal 4 2 2 2 2 2 2 5" xfId="8382"/>
    <cellStyle name="Normal 4 2 2 2 2 2 2 5 2" xfId="38708"/>
    <cellStyle name="Normal 4 2 2 2 2 2 2 5 3" xfId="23484"/>
    <cellStyle name="Normal 4 2 2 2 2 2 2 6" xfId="33696"/>
    <cellStyle name="Normal 4 2 2 2 2 2 2 7" xfId="18471"/>
    <cellStyle name="Normal 4 2 2 2 2 2 3" xfId="4164"/>
    <cellStyle name="Normal 4 2 2 2 2 2 3 2" xfId="14238"/>
    <cellStyle name="Normal 4 2 2 2 2 2 3 2 2" xfId="44560"/>
    <cellStyle name="Normal 4 2 2 2 2 2 3 2 3" xfId="29336"/>
    <cellStyle name="Normal 4 2 2 2 2 2 3 3" xfId="9218"/>
    <cellStyle name="Normal 4 2 2 2 2 2 3 3 2" xfId="39543"/>
    <cellStyle name="Normal 4 2 2 2 2 2 3 3 3" xfId="24319"/>
    <cellStyle name="Normal 4 2 2 2 2 2 3 4" xfId="34530"/>
    <cellStyle name="Normal 4 2 2 2 2 2 3 5" xfId="19306"/>
    <cellStyle name="Normal 4 2 2 2 2 2 4" xfId="5857"/>
    <cellStyle name="Normal 4 2 2 2 2 2 4 2" xfId="15909"/>
    <cellStyle name="Normal 4 2 2 2 2 2 4 2 2" xfId="46231"/>
    <cellStyle name="Normal 4 2 2 2 2 2 4 2 3" xfId="31007"/>
    <cellStyle name="Normal 4 2 2 2 2 2 4 3" xfId="10889"/>
    <cellStyle name="Normal 4 2 2 2 2 2 4 3 2" xfId="41214"/>
    <cellStyle name="Normal 4 2 2 2 2 2 4 3 3" xfId="25990"/>
    <cellStyle name="Normal 4 2 2 2 2 2 4 4" xfId="36201"/>
    <cellStyle name="Normal 4 2 2 2 2 2 4 5" xfId="20977"/>
    <cellStyle name="Normal 4 2 2 2 2 2 5" xfId="12567"/>
    <cellStyle name="Normal 4 2 2 2 2 2 5 2" xfId="42889"/>
    <cellStyle name="Normal 4 2 2 2 2 2 5 3" xfId="27665"/>
    <cellStyle name="Normal 4 2 2 2 2 2 6" xfId="7546"/>
    <cellStyle name="Normal 4 2 2 2 2 2 6 2" xfId="37872"/>
    <cellStyle name="Normal 4 2 2 2 2 2 6 3" xfId="22648"/>
    <cellStyle name="Normal 4 2 2 2 2 2 7" xfId="32860"/>
    <cellStyle name="Normal 4 2 2 2 2 2 8" xfId="17635"/>
    <cellStyle name="Normal 4 2 2 2 2 3" xfId="2893"/>
    <cellStyle name="Normal 4 2 2 2 2 3 2" xfId="4583"/>
    <cellStyle name="Normal 4 2 2 2 2 3 2 2" xfId="14656"/>
    <cellStyle name="Normal 4 2 2 2 2 3 2 2 2" xfId="44978"/>
    <cellStyle name="Normal 4 2 2 2 2 3 2 2 3" xfId="29754"/>
    <cellStyle name="Normal 4 2 2 2 2 3 2 3" xfId="9636"/>
    <cellStyle name="Normal 4 2 2 2 2 3 2 3 2" xfId="39961"/>
    <cellStyle name="Normal 4 2 2 2 2 3 2 3 3" xfId="24737"/>
    <cellStyle name="Normal 4 2 2 2 2 3 2 4" xfId="34948"/>
    <cellStyle name="Normal 4 2 2 2 2 3 2 5" xfId="19724"/>
    <cellStyle name="Normal 4 2 2 2 2 3 3" xfId="6275"/>
    <cellStyle name="Normal 4 2 2 2 2 3 3 2" xfId="16327"/>
    <cellStyle name="Normal 4 2 2 2 2 3 3 2 2" xfId="46649"/>
    <cellStyle name="Normal 4 2 2 2 2 3 3 2 3" xfId="31425"/>
    <cellStyle name="Normal 4 2 2 2 2 3 3 3" xfId="11307"/>
    <cellStyle name="Normal 4 2 2 2 2 3 3 3 2" xfId="41632"/>
    <cellStyle name="Normal 4 2 2 2 2 3 3 3 3" xfId="26408"/>
    <cellStyle name="Normal 4 2 2 2 2 3 3 4" xfId="36619"/>
    <cellStyle name="Normal 4 2 2 2 2 3 3 5" xfId="21395"/>
    <cellStyle name="Normal 4 2 2 2 2 3 4" xfId="12985"/>
    <cellStyle name="Normal 4 2 2 2 2 3 4 2" xfId="43307"/>
    <cellStyle name="Normal 4 2 2 2 2 3 4 3" xfId="28083"/>
    <cellStyle name="Normal 4 2 2 2 2 3 5" xfId="7964"/>
    <cellStyle name="Normal 4 2 2 2 2 3 5 2" xfId="38290"/>
    <cellStyle name="Normal 4 2 2 2 2 3 5 3" xfId="23066"/>
    <cellStyle name="Normal 4 2 2 2 2 3 6" xfId="33278"/>
    <cellStyle name="Normal 4 2 2 2 2 3 7" xfId="18053"/>
    <cellStyle name="Normal 4 2 2 2 2 4" xfId="3746"/>
    <cellStyle name="Normal 4 2 2 2 2 4 2" xfId="13820"/>
    <cellStyle name="Normal 4 2 2 2 2 4 2 2" xfId="44142"/>
    <cellStyle name="Normal 4 2 2 2 2 4 2 3" xfId="28918"/>
    <cellStyle name="Normal 4 2 2 2 2 4 3" xfId="8800"/>
    <cellStyle name="Normal 4 2 2 2 2 4 3 2" xfId="39125"/>
    <cellStyle name="Normal 4 2 2 2 2 4 3 3" xfId="23901"/>
    <cellStyle name="Normal 4 2 2 2 2 4 4" xfId="34112"/>
    <cellStyle name="Normal 4 2 2 2 2 4 5" xfId="18888"/>
    <cellStyle name="Normal 4 2 2 2 2 5" xfId="5439"/>
    <cellStyle name="Normal 4 2 2 2 2 5 2" xfId="15491"/>
    <cellStyle name="Normal 4 2 2 2 2 5 2 2" xfId="45813"/>
    <cellStyle name="Normal 4 2 2 2 2 5 2 3" xfId="30589"/>
    <cellStyle name="Normal 4 2 2 2 2 5 3" xfId="10471"/>
    <cellStyle name="Normal 4 2 2 2 2 5 3 2" xfId="40796"/>
    <cellStyle name="Normal 4 2 2 2 2 5 3 3" xfId="25572"/>
    <cellStyle name="Normal 4 2 2 2 2 5 4" xfId="35783"/>
    <cellStyle name="Normal 4 2 2 2 2 5 5" xfId="20559"/>
    <cellStyle name="Normal 4 2 2 2 2 6" xfId="12149"/>
    <cellStyle name="Normal 4 2 2 2 2 6 2" xfId="42471"/>
    <cellStyle name="Normal 4 2 2 2 2 6 3" xfId="27247"/>
    <cellStyle name="Normal 4 2 2 2 2 7" xfId="7128"/>
    <cellStyle name="Normal 4 2 2 2 2 7 2" xfId="37454"/>
    <cellStyle name="Normal 4 2 2 2 2 7 3" xfId="22230"/>
    <cellStyle name="Normal 4 2 2 2 2 8" xfId="32442"/>
    <cellStyle name="Normal 4 2 2 2 2 9" xfId="17217"/>
    <cellStyle name="Normal 4 2 2 2 3" xfId="2264"/>
    <cellStyle name="Normal 4 2 2 2 3 2" xfId="3103"/>
    <cellStyle name="Normal 4 2 2 2 3 2 2" xfId="4793"/>
    <cellStyle name="Normal 4 2 2 2 3 2 2 2" xfId="14866"/>
    <cellStyle name="Normal 4 2 2 2 3 2 2 2 2" xfId="45188"/>
    <cellStyle name="Normal 4 2 2 2 3 2 2 2 3" xfId="29964"/>
    <cellStyle name="Normal 4 2 2 2 3 2 2 3" xfId="9846"/>
    <cellStyle name="Normal 4 2 2 2 3 2 2 3 2" xfId="40171"/>
    <cellStyle name="Normal 4 2 2 2 3 2 2 3 3" xfId="24947"/>
    <cellStyle name="Normal 4 2 2 2 3 2 2 4" xfId="35158"/>
    <cellStyle name="Normal 4 2 2 2 3 2 2 5" xfId="19934"/>
    <cellStyle name="Normal 4 2 2 2 3 2 3" xfId="6485"/>
    <cellStyle name="Normal 4 2 2 2 3 2 3 2" xfId="16537"/>
    <cellStyle name="Normal 4 2 2 2 3 2 3 2 2" xfId="46859"/>
    <cellStyle name="Normal 4 2 2 2 3 2 3 2 3" xfId="31635"/>
    <cellStyle name="Normal 4 2 2 2 3 2 3 3" xfId="11517"/>
    <cellStyle name="Normal 4 2 2 2 3 2 3 3 2" xfId="41842"/>
    <cellStyle name="Normal 4 2 2 2 3 2 3 3 3" xfId="26618"/>
    <cellStyle name="Normal 4 2 2 2 3 2 3 4" xfId="36829"/>
    <cellStyle name="Normal 4 2 2 2 3 2 3 5" xfId="21605"/>
    <cellStyle name="Normal 4 2 2 2 3 2 4" xfId="13195"/>
    <cellStyle name="Normal 4 2 2 2 3 2 4 2" xfId="43517"/>
    <cellStyle name="Normal 4 2 2 2 3 2 4 3" xfId="28293"/>
    <cellStyle name="Normal 4 2 2 2 3 2 5" xfId="8174"/>
    <cellStyle name="Normal 4 2 2 2 3 2 5 2" xfId="38500"/>
    <cellStyle name="Normal 4 2 2 2 3 2 5 3" xfId="23276"/>
    <cellStyle name="Normal 4 2 2 2 3 2 6" xfId="33488"/>
    <cellStyle name="Normal 4 2 2 2 3 2 7" xfId="18263"/>
    <cellStyle name="Normal 4 2 2 2 3 3" xfId="3956"/>
    <cellStyle name="Normal 4 2 2 2 3 3 2" xfId="14030"/>
    <cellStyle name="Normal 4 2 2 2 3 3 2 2" xfId="44352"/>
    <cellStyle name="Normal 4 2 2 2 3 3 2 3" xfId="29128"/>
    <cellStyle name="Normal 4 2 2 2 3 3 3" xfId="9010"/>
    <cellStyle name="Normal 4 2 2 2 3 3 3 2" xfId="39335"/>
    <cellStyle name="Normal 4 2 2 2 3 3 3 3" xfId="24111"/>
    <cellStyle name="Normal 4 2 2 2 3 3 4" xfId="34322"/>
    <cellStyle name="Normal 4 2 2 2 3 3 5" xfId="19098"/>
    <cellStyle name="Normal 4 2 2 2 3 4" xfId="5649"/>
    <cellStyle name="Normal 4 2 2 2 3 4 2" xfId="15701"/>
    <cellStyle name="Normal 4 2 2 2 3 4 2 2" xfId="46023"/>
    <cellStyle name="Normal 4 2 2 2 3 4 2 3" xfId="30799"/>
    <cellStyle name="Normal 4 2 2 2 3 4 3" xfId="10681"/>
    <cellStyle name="Normal 4 2 2 2 3 4 3 2" xfId="41006"/>
    <cellStyle name="Normal 4 2 2 2 3 4 3 3" xfId="25782"/>
    <cellStyle name="Normal 4 2 2 2 3 4 4" xfId="35993"/>
    <cellStyle name="Normal 4 2 2 2 3 4 5" xfId="20769"/>
    <cellStyle name="Normal 4 2 2 2 3 5" xfId="12359"/>
    <cellStyle name="Normal 4 2 2 2 3 5 2" xfId="42681"/>
    <cellStyle name="Normal 4 2 2 2 3 5 3" xfId="27457"/>
    <cellStyle name="Normal 4 2 2 2 3 6" xfId="7338"/>
    <cellStyle name="Normal 4 2 2 2 3 6 2" xfId="37664"/>
    <cellStyle name="Normal 4 2 2 2 3 6 3" xfId="22440"/>
    <cellStyle name="Normal 4 2 2 2 3 7" xfId="32652"/>
    <cellStyle name="Normal 4 2 2 2 3 8" xfId="17427"/>
    <cellStyle name="Normal 4 2 2 2 4" xfId="2685"/>
    <cellStyle name="Normal 4 2 2 2 4 2" xfId="4375"/>
    <cellStyle name="Normal 4 2 2 2 4 2 2" xfId="14448"/>
    <cellStyle name="Normal 4 2 2 2 4 2 2 2" xfId="44770"/>
    <cellStyle name="Normal 4 2 2 2 4 2 2 3" xfId="29546"/>
    <cellStyle name="Normal 4 2 2 2 4 2 3" xfId="9428"/>
    <cellStyle name="Normal 4 2 2 2 4 2 3 2" xfId="39753"/>
    <cellStyle name="Normal 4 2 2 2 4 2 3 3" xfId="24529"/>
    <cellStyle name="Normal 4 2 2 2 4 2 4" xfId="34740"/>
    <cellStyle name="Normal 4 2 2 2 4 2 5" xfId="19516"/>
    <cellStyle name="Normal 4 2 2 2 4 3" xfId="6067"/>
    <cellStyle name="Normal 4 2 2 2 4 3 2" xfId="16119"/>
    <cellStyle name="Normal 4 2 2 2 4 3 2 2" xfId="46441"/>
    <cellStyle name="Normal 4 2 2 2 4 3 2 3" xfId="31217"/>
    <cellStyle name="Normal 4 2 2 2 4 3 3" xfId="11099"/>
    <cellStyle name="Normal 4 2 2 2 4 3 3 2" xfId="41424"/>
    <cellStyle name="Normal 4 2 2 2 4 3 3 3" xfId="26200"/>
    <cellStyle name="Normal 4 2 2 2 4 3 4" xfId="36411"/>
    <cellStyle name="Normal 4 2 2 2 4 3 5" xfId="21187"/>
    <cellStyle name="Normal 4 2 2 2 4 4" xfId="12777"/>
    <cellStyle name="Normal 4 2 2 2 4 4 2" xfId="43099"/>
    <cellStyle name="Normal 4 2 2 2 4 4 3" xfId="27875"/>
    <cellStyle name="Normal 4 2 2 2 4 5" xfId="7756"/>
    <cellStyle name="Normal 4 2 2 2 4 5 2" xfId="38082"/>
    <cellStyle name="Normal 4 2 2 2 4 5 3" xfId="22858"/>
    <cellStyle name="Normal 4 2 2 2 4 6" xfId="33070"/>
    <cellStyle name="Normal 4 2 2 2 4 7" xfId="17845"/>
    <cellStyle name="Normal 4 2 2 2 5" xfId="3538"/>
    <cellStyle name="Normal 4 2 2 2 5 2" xfId="13612"/>
    <cellStyle name="Normal 4 2 2 2 5 2 2" xfId="43934"/>
    <cellStyle name="Normal 4 2 2 2 5 2 3" xfId="28710"/>
    <cellStyle name="Normal 4 2 2 2 5 3" xfId="8592"/>
    <cellStyle name="Normal 4 2 2 2 5 3 2" xfId="38917"/>
    <cellStyle name="Normal 4 2 2 2 5 3 3" xfId="23693"/>
    <cellStyle name="Normal 4 2 2 2 5 4" xfId="33904"/>
    <cellStyle name="Normal 4 2 2 2 5 5" xfId="18680"/>
    <cellStyle name="Normal 4 2 2 2 6" xfId="5231"/>
    <cellStyle name="Normal 4 2 2 2 6 2" xfId="15283"/>
    <cellStyle name="Normal 4 2 2 2 6 2 2" xfId="45605"/>
    <cellStyle name="Normal 4 2 2 2 6 2 3" xfId="30381"/>
    <cellStyle name="Normal 4 2 2 2 6 3" xfId="10263"/>
    <cellStyle name="Normal 4 2 2 2 6 3 2" xfId="40588"/>
    <cellStyle name="Normal 4 2 2 2 6 3 3" xfId="25364"/>
    <cellStyle name="Normal 4 2 2 2 6 4" xfId="35575"/>
    <cellStyle name="Normal 4 2 2 2 6 5" xfId="20351"/>
    <cellStyle name="Normal 4 2 2 2 7" xfId="11941"/>
    <cellStyle name="Normal 4 2 2 2 7 2" xfId="42263"/>
    <cellStyle name="Normal 4 2 2 2 7 3" xfId="27039"/>
    <cellStyle name="Normal 4 2 2 2 8" xfId="6920"/>
    <cellStyle name="Normal 4 2 2 2 8 2" xfId="37246"/>
    <cellStyle name="Normal 4 2 2 2 8 3" xfId="22022"/>
    <cellStyle name="Normal 4 2 2 2 9" xfId="32234"/>
    <cellStyle name="Normal 4 2 2 3" xfId="1947"/>
    <cellStyle name="Normal 4 2 2 3 2" xfId="2368"/>
    <cellStyle name="Normal 4 2 2 3 2 2" xfId="3207"/>
    <cellStyle name="Normal 4 2 2 3 2 2 2" xfId="4897"/>
    <cellStyle name="Normal 4 2 2 3 2 2 2 2" xfId="14970"/>
    <cellStyle name="Normal 4 2 2 3 2 2 2 2 2" xfId="45292"/>
    <cellStyle name="Normal 4 2 2 3 2 2 2 2 3" xfId="30068"/>
    <cellStyle name="Normal 4 2 2 3 2 2 2 3" xfId="9950"/>
    <cellStyle name="Normal 4 2 2 3 2 2 2 3 2" xfId="40275"/>
    <cellStyle name="Normal 4 2 2 3 2 2 2 3 3" xfId="25051"/>
    <cellStyle name="Normal 4 2 2 3 2 2 2 4" xfId="35262"/>
    <cellStyle name="Normal 4 2 2 3 2 2 2 5" xfId="20038"/>
    <cellStyle name="Normal 4 2 2 3 2 2 3" xfId="6589"/>
    <cellStyle name="Normal 4 2 2 3 2 2 3 2" xfId="16641"/>
    <cellStyle name="Normal 4 2 2 3 2 2 3 2 2" xfId="46963"/>
    <cellStyle name="Normal 4 2 2 3 2 2 3 2 3" xfId="31739"/>
    <cellStyle name="Normal 4 2 2 3 2 2 3 3" xfId="11621"/>
    <cellStyle name="Normal 4 2 2 3 2 2 3 3 2" xfId="41946"/>
    <cellStyle name="Normal 4 2 2 3 2 2 3 3 3" xfId="26722"/>
    <cellStyle name="Normal 4 2 2 3 2 2 3 4" xfId="36933"/>
    <cellStyle name="Normal 4 2 2 3 2 2 3 5" xfId="21709"/>
    <cellStyle name="Normal 4 2 2 3 2 2 4" xfId="13299"/>
    <cellStyle name="Normal 4 2 2 3 2 2 4 2" xfId="43621"/>
    <cellStyle name="Normal 4 2 2 3 2 2 4 3" xfId="28397"/>
    <cellStyle name="Normal 4 2 2 3 2 2 5" xfId="8278"/>
    <cellStyle name="Normal 4 2 2 3 2 2 5 2" xfId="38604"/>
    <cellStyle name="Normal 4 2 2 3 2 2 5 3" xfId="23380"/>
    <cellStyle name="Normal 4 2 2 3 2 2 6" xfId="33592"/>
    <cellStyle name="Normal 4 2 2 3 2 2 7" xfId="18367"/>
    <cellStyle name="Normal 4 2 2 3 2 3" xfId="4060"/>
    <cellStyle name="Normal 4 2 2 3 2 3 2" xfId="14134"/>
    <cellStyle name="Normal 4 2 2 3 2 3 2 2" xfId="44456"/>
    <cellStyle name="Normal 4 2 2 3 2 3 2 3" xfId="29232"/>
    <cellStyle name="Normal 4 2 2 3 2 3 3" xfId="9114"/>
    <cellStyle name="Normal 4 2 2 3 2 3 3 2" xfId="39439"/>
    <cellStyle name="Normal 4 2 2 3 2 3 3 3" xfId="24215"/>
    <cellStyle name="Normal 4 2 2 3 2 3 4" xfId="34426"/>
    <cellStyle name="Normal 4 2 2 3 2 3 5" xfId="19202"/>
    <cellStyle name="Normal 4 2 2 3 2 4" xfId="5753"/>
    <cellStyle name="Normal 4 2 2 3 2 4 2" xfId="15805"/>
    <cellStyle name="Normal 4 2 2 3 2 4 2 2" xfId="46127"/>
    <cellStyle name="Normal 4 2 2 3 2 4 2 3" xfId="30903"/>
    <cellStyle name="Normal 4 2 2 3 2 4 3" xfId="10785"/>
    <cellStyle name="Normal 4 2 2 3 2 4 3 2" xfId="41110"/>
    <cellStyle name="Normal 4 2 2 3 2 4 3 3" xfId="25886"/>
    <cellStyle name="Normal 4 2 2 3 2 4 4" xfId="36097"/>
    <cellStyle name="Normal 4 2 2 3 2 4 5" xfId="20873"/>
    <cellStyle name="Normal 4 2 2 3 2 5" xfId="12463"/>
    <cellStyle name="Normal 4 2 2 3 2 5 2" xfId="42785"/>
    <cellStyle name="Normal 4 2 2 3 2 5 3" xfId="27561"/>
    <cellStyle name="Normal 4 2 2 3 2 6" xfId="7442"/>
    <cellStyle name="Normal 4 2 2 3 2 6 2" xfId="37768"/>
    <cellStyle name="Normal 4 2 2 3 2 6 3" xfId="22544"/>
    <cellStyle name="Normal 4 2 2 3 2 7" xfId="32756"/>
    <cellStyle name="Normal 4 2 2 3 2 8" xfId="17531"/>
    <cellStyle name="Normal 4 2 2 3 3" xfId="2789"/>
    <cellStyle name="Normal 4 2 2 3 3 2" xfId="4479"/>
    <cellStyle name="Normal 4 2 2 3 3 2 2" xfId="14552"/>
    <cellStyle name="Normal 4 2 2 3 3 2 2 2" xfId="44874"/>
    <cellStyle name="Normal 4 2 2 3 3 2 2 3" xfId="29650"/>
    <cellStyle name="Normal 4 2 2 3 3 2 3" xfId="9532"/>
    <cellStyle name="Normal 4 2 2 3 3 2 3 2" xfId="39857"/>
    <cellStyle name="Normal 4 2 2 3 3 2 3 3" xfId="24633"/>
    <cellStyle name="Normal 4 2 2 3 3 2 4" xfId="34844"/>
    <cellStyle name="Normal 4 2 2 3 3 2 5" xfId="19620"/>
    <cellStyle name="Normal 4 2 2 3 3 3" xfId="6171"/>
    <cellStyle name="Normal 4 2 2 3 3 3 2" xfId="16223"/>
    <cellStyle name="Normal 4 2 2 3 3 3 2 2" xfId="46545"/>
    <cellStyle name="Normal 4 2 2 3 3 3 2 3" xfId="31321"/>
    <cellStyle name="Normal 4 2 2 3 3 3 3" xfId="11203"/>
    <cellStyle name="Normal 4 2 2 3 3 3 3 2" xfId="41528"/>
    <cellStyle name="Normal 4 2 2 3 3 3 3 3" xfId="26304"/>
    <cellStyle name="Normal 4 2 2 3 3 3 4" xfId="36515"/>
    <cellStyle name="Normal 4 2 2 3 3 3 5" xfId="21291"/>
    <cellStyle name="Normal 4 2 2 3 3 4" xfId="12881"/>
    <cellStyle name="Normal 4 2 2 3 3 4 2" xfId="43203"/>
    <cellStyle name="Normal 4 2 2 3 3 4 3" xfId="27979"/>
    <cellStyle name="Normal 4 2 2 3 3 5" xfId="7860"/>
    <cellStyle name="Normal 4 2 2 3 3 5 2" xfId="38186"/>
    <cellStyle name="Normal 4 2 2 3 3 5 3" xfId="22962"/>
    <cellStyle name="Normal 4 2 2 3 3 6" xfId="33174"/>
    <cellStyle name="Normal 4 2 2 3 3 7" xfId="17949"/>
    <cellStyle name="Normal 4 2 2 3 4" xfId="3642"/>
    <cellStyle name="Normal 4 2 2 3 4 2" xfId="13716"/>
    <cellStyle name="Normal 4 2 2 3 4 2 2" xfId="44038"/>
    <cellStyle name="Normal 4 2 2 3 4 2 3" xfId="28814"/>
    <cellStyle name="Normal 4 2 2 3 4 3" xfId="8696"/>
    <cellStyle name="Normal 4 2 2 3 4 3 2" xfId="39021"/>
    <cellStyle name="Normal 4 2 2 3 4 3 3" xfId="23797"/>
    <cellStyle name="Normal 4 2 2 3 4 4" xfId="34008"/>
    <cellStyle name="Normal 4 2 2 3 4 5" xfId="18784"/>
    <cellStyle name="Normal 4 2 2 3 5" xfId="5335"/>
    <cellStyle name="Normal 4 2 2 3 5 2" xfId="15387"/>
    <cellStyle name="Normal 4 2 2 3 5 2 2" xfId="45709"/>
    <cellStyle name="Normal 4 2 2 3 5 2 3" xfId="30485"/>
    <cellStyle name="Normal 4 2 2 3 5 3" xfId="10367"/>
    <cellStyle name="Normal 4 2 2 3 5 3 2" xfId="40692"/>
    <cellStyle name="Normal 4 2 2 3 5 3 3" xfId="25468"/>
    <cellStyle name="Normal 4 2 2 3 5 4" xfId="35679"/>
    <cellStyle name="Normal 4 2 2 3 5 5" xfId="20455"/>
    <cellStyle name="Normal 4 2 2 3 6" xfId="12045"/>
    <cellStyle name="Normal 4 2 2 3 6 2" xfId="42367"/>
    <cellStyle name="Normal 4 2 2 3 6 3" xfId="27143"/>
    <cellStyle name="Normal 4 2 2 3 7" xfId="7024"/>
    <cellStyle name="Normal 4 2 2 3 7 2" xfId="37350"/>
    <cellStyle name="Normal 4 2 2 3 7 3" xfId="22126"/>
    <cellStyle name="Normal 4 2 2 3 8" xfId="32338"/>
    <cellStyle name="Normal 4 2 2 3 9" xfId="17113"/>
    <cellStyle name="Normal 4 2 2 4" xfId="2160"/>
    <cellStyle name="Normal 4 2 2 4 2" xfId="2999"/>
    <cellStyle name="Normal 4 2 2 4 2 2" xfId="4689"/>
    <cellStyle name="Normal 4 2 2 4 2 2 2" xfId="14762"/>
    <cellStyle name="Normal 4 2 2 4 2 2 2 2" xfId="45084"/>
    <cellStyle name="Normal 4 2 2 4 2 2 2 3" xfId="29860"/>
    <cellStyle name="Normal 4 2 2 4 2 2 3" xfId="9742"/>
    <cellStyle name="Normal 4 2 2 4 2 2 3 2" xfId="40067"/>
    <cellStyle name="Normal 4 2 2 4 2 2 3 3" xfId="24843"/>
    <cellStyle name="Normal 4 2 2 4 2 2 4" xfId="35054"/>
    <cellStyle name="Normal 4 2 2 4 2 2 5" xfId="19830"/>
    <cellStyle name="Normal 4 2 2 4 2 3" xfId="6381"/>
    <cellStyle name="Normal 4 2 2 4 2 3 2" xfId="16433"/>
    <cellStyle name="Normal 4 2 2 4 2 3 2 2" xfId="46755"/>
    <cellStyle name="Normal 4 2 2 4 2 3 2 3" xfId="31531"/>
    <cellStyle name="Normal 4 2 2 4 2 3 3" xfId="11413"/>
    <cellStyle name="Normal 4 2 2 4 2 3 3 2" xfId="41738"/>
    <cellStyle name="Normal 4 2 2 4 2 3 3 3" xfId="26514"/>
    <cellStyle name="Normal 4 2 2 4 2 3 4" xfId="36725"/>
    <cellStyle name="Normal 4 2 2 4 2 3 5" xfId="21501"/>
    <cellStyle name="Normal 4 2 2 4 2 4" xfId="13091"/>
    <cellStyle name="Normal 4 2 2 4 2 4 2" xfId="43413"/>
    <cellStyle name="Normal 4 2 2 4 2 4 3" xfId="28189"/>
    <cellStyle name="Normal 4 2 2 4 2 5" xfId="8070"/>
    <cellStyle name="Normal 4 2 2 4 2 5 2" xfId="38396"/>
    <cellStyle name="Normal 4 2 2 4 2 5 3" xfId="23172"/>
    <cellStyle name="Normal 4 2 2 4 2 6" xfId="33384"/>
    <cellStyle name="Normal 4 2 2 4 2 7" xfId="18159"/>
    <cellStyle name="Normal 4 2 2 4 3" xfId="3852"/>
    <cellStyle name="Normal 4 2 2 4 3 2" xfId="13926"/>
    <cellStyle name="Normal 4 2 2 4 3 2 2" xfId="44248"/>
    <cellStyle name="Normal 4 2 2 4 3 2 3" xfId="29024"/>
    <cellStyle name="Normal 4 2 2 4 3 3" xfId="8906"/>
    <cellStyle name="Normal 4 2 2 4 3 3 2" xfId="39231"/>
    <cellStyle name="Normal 4 2 2 4 3 3 3" xfId="24007"/>
    <cellStyle name="Normal 4 2 2 4 3 4" xfId="34218"/>
    <cellStyle name="Normal 4 2 2 4 3 5" xfId="18994"/>
    <cellStyle name="Normal 4 2 2 4 4" xfId="5545"/>
    <cellStyle name="Normal 4 2 2 4 4 2" xfId="15597"/>
    <cellStyle name="Normal 4 2 2 4 4 2 2" xfId="45919"/>
    <cellStyle name="Normal 4 2 2 4 4 2 3" xfId="30695"/>
    <cellStyle name="Normal 4 2 2 4 4 3" xfId="10577"/>
    <cellStyle name="Normal 4 2 2 4 4 3 2" xfId="40902"/>
    <cellStyle name="Normal 4 2 2 4 4 3 3" xfId="25678"/>
    <cellStyle name="Normal 4 2 2 4 4 4" xfId="35889"/>
    <cellStyle name="Normal 4 2 2 4 4 5" xfId="20665"/>
    <cellStyle name="Normal 4 2 2 4 5" xfId="12255"/>
    <cellStyle name="Normal 4 2 2 4 5 2" xfId="42577"/>
    <cellStyle name="Normal 4 2 2 4 5 3" xfId="27353"/>
    <cellStyle name="Normal 4 2 2 4 6" xfId="7234"/>
    <cellStyle name="Normal 4 2 2 4 6 2" xfId="37560"/>
    <cellStyle name="Normal 4 2 2 4 6 3" xfId="22336"/>
    <cellStyle name="Normal 4 2 2 4 7" xfId="32548"/>
    <cellStyle name="Normal 4 2 2 4 8" xfId="17323"/>
    <cellStyle name="Normal 4 2 2 5" xfId="2581"/>
    <cellStyle name="Normal 4 2 2 5 2" xfId="4271"/>
    <cellStyle name="Normal 4 2 2 5 2 2" xfId="14344"/>
    <cellStyle name="Normal 4 2 2 5 2 2 2" xfId="44666"/>
    <cellStyle name="Normal 4 2 2 5 2 2 3" xfId="29442"/>
    <cellStyle name="Normal 4 2 2 5 2 3" xfId="9324"/>
    <cellStyle name="Normal 4 2 2 5 2 3 2" xfId="39649"/>
    <cellStyle name="Normal 4 2 2 5 2 3 3" xfId="24425"/>
    <cellStyle name="Normal 4 2 2 5 2 4" xfId="34636"/>
    <cellStyle name="Normal 4 2 2 5 2 5" xfId="19412"/>
    <cellStyle name="Normal 4 2 2 5 3" xfId="5963"/>
    <cellStyle name="Normal 4 2 2 5 3 2" xfId="16015"/>
    <cellStyle name="Normal 4 2 2 5 3 2 2" xfId="46337"/>
    <cellStyle name="Normal 4 2 2 5 3 2 3" xfId="31113"/>
    <cellStyle name="Normal 4 2 2 5 3 3" xfId="10995"/>
    <cellStyle name="Normal 4 2 2 5 3 3 2" xfId="41320"/>
    <cellStyle name="Normal 4 2 2 5 3 3 3" xfId="26096"/>
    <cellStyle name="Normal 4 2 2 5 3 4" xfId="36307"/>
    <cellStyle name="Normal 4 2 2 5 3 5" xfId="21083"/>
    <cellStyle name="Normal 4 2 2 5 4" xfId="12673"/>
    <cellStyle name="Normal 4 2 2 5 4 2" xfId="42995"/>
    <cellStyle name="Normal 4 2 2 5 4 3" xfId="27771"/>
    <cellStyle name="Normal 4 2 2 5 5" xfId="7652"/>
    <cellStyle name="Normal 4 2 2 5 5 2" xfId="37978"/>
    <cellStyle name="Normal 4 2 2 5 5 3" xfId="22754"/>
    <cellStyle name="Normal 4 2 2 5 6" xfId="32966"/>
    <cellStyle name="Normal 4 2 2 5 7" xfId="17741"/>
    <cellStyle name="Normal 4 2 2 6" xfId="3434"/>
    <cellStyle name="Normal 4 2 2 6 2" xfId="13508"/>
    <cellStyle name="Normal 4 2 2 6 2 2" xfId="43830"/>
    <cellStyle name="Normal 4 2 2 6 2 3" xfId="28606"/>
    <cellStyle name="Normal 4 2 2 6 3" xfId="8488"/>
    <cellStyle name="Normal 4 2 2 6 3 2" xfId="38813"/>
    <cellStyle name="Normal 4 2 2 6 3 3" xfId="23589"/>
    <cellStyle name="Normal 4 2 2 6 4" xfId="33800"/>
    <cellStyle name="Normal 4 2 2 6 5" xfId="18576"/>
    <cellStyle name="Normal 4 2 2 7" xfId="5127"/>
    <cellStyle name="Normal 4 2 2 7 2" xfId="15179"/>
    <cellStyle name="Normal 4 2 2 7 2 2" xfId="45501"/>
    <cellStyle name="Normal 4 2 2 7 2 3" xfId="30277"/>
    <cellStyle name="Normal 4 2 2 7 3" xfId="10159"/>
    <cellStyle name="Normal 4 2 2 7 3 2" xfId="40484"/>
    <cellStyle name="Normal 4 2 2 7 3 3" xfId="25260"/>
    <cellStyle name="Normal 4 2 2 7 4" xfId="35471"/>
    <cellStyle name="Normal 4 2 2 7 5" xfId="20247"/>
    <cellStyle name="Normal 4 2 2 8" xfId="11837"/>
    <cellStyle name="Normal 4 2 2 8 2" xfId="42159"/>
    <cellStyle name="Normal 4 2 2 8 3" xfId="26935"/>
    <cellStyle name="Normal 4 2 2 9" xfId="6816"/>
    <cellStyle name="Normal 4 2 2 9 2" xfId="37142"/>
    <cellStyle name="Normal 4 2 2 9 3" xfId="21918"/>
    <cellStyle name="Normal 4 2 3" xfId="1780"/>
    <cellStyle name="Normal 4 2 3 10" xfId="16957"/>
    <cellStyle name="Normal 4 2 3 2" xfId="1999"/>
    <cellStyle name="Normal 4 2 3 2 2" xfId="2420"/>
    <cellStyle name="Normal 4 2 3 2 2 2" xfId="3259"/>
    <cellStyle name="Normal 4 2 3 2 2 2 2" xfId="4949"/>
    <cellStyle name="Normal 4 2 3 2 2 2 2 2" xfId="15022"/>
    <cellStyle name="Normal 4 2 3 2 2 2 2 2 2" xfId="45344"/>
    <cellStyle name="Normal 4 2 3 2 2 2 2 2 3" xfId="30120"/>
    <cellStyle name="Normal 4 2 3 2 2 2 2 3" xfId="10002"/>
    <cellStyle name="Normal 4 2 3 2 2 2 2 3 2" xfId="40327"/>
    <cellStyle name="Normal 4 2 3 2 2 2 2 3 3" xfId="25103"/>
    <cellStyle name="Normal 4 2 3 2 2 2 2 4" xfId="35314"/>
    <cellStyle name="Normal 4 2 3 2 2 2 2 5" xfId="20090"/>
    <cellStyle name="Normal 4 2 3 2 2 2 3" xfId="6641"/>
    <cellStyle name="Normal 4 2 3 2 2 2 3 2" xfId="16693"/>
    <cellStyle name="Normal 4 2 3 2 2 2 3 2 2" xfId="47015"/>
    <cellStyle name="Normal 4 2 3 2 2 2 3 2 3" xfId="31791"/>
    <cellStyle name="Normal 4 2 3 2 2 2 3 3" xfId="11673"/>
    <cellStyle name="Normal 4 2 3 2 2 2 3 3 2" xfId="41998"/>
    <cellStyle name="Normal 4 2 3 2 2 2 3 3 3" xfId="26774"/>
    <cellStyle name="Normal 4 2 3 2 2 2 3 4" xfId="36985"/>
    <cellStyle name="Normal 4 2 3 2 2 2 3 5" xfId="21761"/>
    <cellStyle name="Normal 4 2 3 2 2 2 4" xfId="13351"/>
    <cellStyle name="Normal 4 2 3 2 2 2 4 2" xfId="43673"/>
    <cellStyle name="Normal 4 2 3 2 2 2 4 3" xfId="28449"/>
    <cellStyle name="Normal 4 2 3 2 2 2 5" xfId="8330"/>
    <cellStyle name="Normal 4 2 3 2 2 2 5 2" xfId="38656"/>
    <cellStyle name="Normal 4 2 3 2 2 2 5 3" xfId="23432"/>
    <cellStyle name="Normal 4 2 3 2 2 2 6" xfId="33644"/>
    <cellStyle name="Normal 4 2 3 2 2 2 7" xfId="18419"/>
    <cellStyle name="Normal 4 2 3 2 2 3" xfId="4112"/>
    <cellStyle name="Normal 4 2 3 2 2 3 2" xfId="14186"/>
    <cellStyle name="Normal 4 2 3 2 2 3 2 2" xfId="44508"/>
    <cellStyle name="Normal 4 2 3 2 2 3 2 3" xfId="29284"/>
    <cellStyle name="Normal 4 2 3 2 2 3 3" xfId="9166"/>
    <cellStyle name="Normal 4 2 3 2 2 3 3 2" xfId="39491"/>
    <cellStyle name="Normal 4 2 3 2 2 3 3 3" xfId="24267"/>
    <cellStyle name="Normal 4 2 3 2 2 3 4" xfId="34478"/>
    <cellStyle name="Normal 4 2 3 2 2 3 5" xfId="19254"/>
    <cellStyle name="Normal 4 2 3 2 2 4" xfId="5805"/>
    <cellStyle name="Normal 4 2 3 2 2 4 2" xfId="15857"/>
    <cellStyle name="Normal 4 2 3 2 2 4 2 2" xfId="46179"/>
    <cellStyle name="Normal 4 2 3 2 2 4 2 3" xfId="30955"/>
    <cellStyle name="Normal 4 2 3 2 2 4 3" xfId="10837"/>
    <cellStyle name="Normal 4 2 3 2 2 4 3 2" xfId="41162"/>
    <cellStyle name="Normal 4 2 3 2 2 4 3 3" xfId="25938"/>
    <cellStyle name="Normal 4 2 3 2 2 4 4" xfId="36149"/>
    <cellStyle name="Normal 4 2 3 2 2 4 5" xfId="20925"/>
    <cellStyle name="Normal 4 2 3 2 2 5" xfId="12515"/>
    <cellStyle name="Normal 4 2 3 2 2 5 2" xfId="42837"/>
    <cellStyle name="Normal 4 2 3 2 2 5 3" xfId="27613"/>
    <cellStyle name="Normal 4 2 3 2 2 6" xfId="7494"/>
    <cellStyle name="Normal 4 2 3 2 2 6 2" xfId="37820"/>
    <cellStyle name="Normal 4 2 3 2 2 6 3" xfId="22596"/>
    <cellStyle name="Normal 4 2 3 2 2 7" xfId="32808"/>
    <cellStyle name="Normal 4 2 3 2 2 8" xfId="17583"/>
    <cellStyle name="Normal 4 2 3 2 3" xfId="2841"/>
    <cellStyle name="Normal 4 2 3 2 3 2" xfId="4531"/>
    <cellStyle name="Normal 4 2 3 2 3 2 2" xfId="14604"/>
    <cellStyle name="Normal 4 2 3 2 3 2 2 2" xfId="44926"/>
    <cellStyle name="Normal 4 2 3 2 3 2 2 3" xfId="29702"/>
    <cellStyle name="Normal 4 2 3 2 3 2 3" xfId="9584"/>
    <cellStyle name="Normal 4 2 3 2 3 2 3 2" xfId="39909"/>
    <cellStyle name="Normal 4 2 3 2 3 2 3 3" xfId="24685"/>
    <cellStyle name="Normal 4 2 3 2 3 2 4" xfId="34896"/>
    <cellStyle name="Normal 4 2 3 2 3 2 5" xfId="19672"/>
    <cellStyle name="Normal 4 2 3 2 3 3" xfId="6223"/>
    <cellStyle name="Normal 4 2 3 2 3 3 2" xfId="16275"/>
    <cellStyle name="Normal 4 2 3 2 3 3 2 2" xfId="46597"/>
    <cellStyle name="Normal 4 2 3 2 3 3 2 3" xfId="31373"/>
    <cellStyle name="Normal 4 2 3 2 3 3 3" xfId="11255"/>
    <cellStyle name="Normal 4 2 3 2 3 3 3 2" xfId="41580"/>
    <cellStyle name="Normal 4 2 3 2 3 3 3 3" xfId="26356"/>
    <cellStyle name="Normal 4 2 3 2 3 3 4" xfId="36567"/>
    <cellStyle name="Normal 4 2 3 2 3 3 5" xfId="21343"/>
    <cellStyle name="Normal 4 2 3 2 3 4" xfId="12933"/>
    <cellStyle name="Normal 4 2 3 2 3 4 2" xfId="43255"/>
    <cellStyle name="Normal 4 2 3 2 3 4 3" xfId="28031"/>
    <cellStyle name="Normal 4 2 3 2 3 5" xfId="7912"/>
    <cellStyle name="Normal 4 2 3 2 3 5 2" xfId="38238"/>
    <cellStyle name="Normal 4 2 3 2 3 5 3" xfId="23014"/>
    <cellStyle name="Normal 4 2 3 2 3 6" xfId="33226"/>
    <cellStyle name="Normal 4 2 3 2 3 7" xfId="18001"/>
    <cellStyle name="Normal 4 2 3 2 4" xfId="3694"/>
    <cellStyle name="Normal 4 2 3 2 4 2" xfId="13768"/>
    <cellStyle name="Normal 4 2 3 2 4 2 2" xfId="44090"/>
    <cellStyle name="Normal 4 2 3 2 4 2 3" xfId="28866"/>
    <cellStyle name="Normal 4 2 3 2 4 3" xfId="8748"/>
    <cellStyle name="Normal 4 2 3 2 4 3 2" xfId="39073"/>
    <cellStyle name="Normal 4 2 3 2 4 3 3" xfId="23849"/>
    <cellStyle name="Normal 4 2 3 2 4 4" xfId="34060"/>
    <cellStyle name="Normal 4 2 3 2 4 5" xfId="18836"/>
    <cellStyle name="Normal 4 2 3 2 5" xfId="5387"/>
    <cellStyle name="Normal 4 2 3 2 5 2" xfId="15439"/>
    <cellStyle name="Normal 4 2 3 2 5 2 2" xfId="45761"/>
    <cellStyle name="Normal 4 2 3 2 5 2 3" xfId="30537"/>
    <cellStyle name="Normal 4 2 3 2 5 3" xfId="10419"/>
    <cellStyle name="Normal 4 2 3 2 5 3 2" xfId="40744"/>
    <cellStyle name="Normal 4 2 3 2 5 3 3" xfId="25520"/>
    <cellStyle name="Normal 4 2 3 2 5 4" xfId="35731"/>
    <cellStyle name="Normal 4 2 3 2 5 5" xfId="20507"/>
    <cellStyle name="Normal 4 2 3 2 6" xfId="12097"/>
    <cellStyle name="Normal 4 2 3 2 6 2" xfId="42419"/>
    <cellStyle name="Normal 4 2 3 2 6 3" xfId="27195"/>
    <cellStyle name="Normal 4 2 3 2 7" xfId="7076"/>
    <cellStyle name="Normal 4 2 3 2 7 2" xfId="37402"/>
    <cellStyle name="Normal 4 2 3 2 7 3" xfId="22178"/>
    <cellStyle name="Normal 4 2 3 2 8" xfId="32390"/>
    <cellStyle name="Normal 4 2 3 2 9" xfId="17165"/>
    <cellStyle name="Normal 4 2 3 3" xfId="2212"/>
    <cellStyle name="Normal 4 2 3 3 2" xfId="3051"/>
    <cellStyle name="Normal 4 2 3 3 2 2" xfId="4741"/>
    <cellStyle name="Normal 4 2 3 3 2 2 2" xfId="14814"/>
    <cellStyle name="Normal 4 2 3 3 2 2 2 2" xfId="45136"/>
    <cellStyle name="Normal 4 2 3 3 2 2 2 3" xfId="29912"/>
    <cellStyle name="Normal 4 2 3 3 2 2 3" xfId="9794"/>
    <cellStyle name="Normal 4 2 3 3 2 2 3 2" xfId="40119"/>
    <cellStyle name="Normal 4 2 3 3 2 2 3 3" xfId="24895"/>
    <cellStyle name="Normal 4 2 3 3 2 2 4" xfId="35106"/>
    <cellStyle name="Normal 4 2 3 3 2 2 5" xfId="19882"/>
    <cellStyle name="Normal 4 2 3 3 2 3" xfId="6433"/>
    <cellStyle name="Normal 4 2 3 3 2 3 2" xfId="16485"/>
    <cellStyle name="Normal 4 2 3 3 2 3 2 2" xfId="46807"/>
    <cellStyle name="Normal 4 2 3 3 2 3 2 3" xfId="31583"/>
    <cellStyle name="Normal 4 2 3 3 2 3 3" xfId="11465"/>
    <cellStyle name="Normal 4 2 3 3 2 3 3 2" xfId="41790"/>
    <cellStyle name="Normal 4 2 3 3 2 3 3 3" xfId="26566"/>
    <cellStyle name="Normal 4 2 3 3 2 3 4" xfId="36777"/>
    <cellStyle name="Normal 4 2 3 3 2 3 5" xfId="21553"/>
    <cellStyle name="Normal 4 2 3 3 2 4" xfId="13143"/>
    <cellStyle name="Normal 4 2 3 3 2 4 2" xfId="43465"/>
    <cellStyle name="Normal 4 2 3 3 2 4 3" xfId="28241"/>
    <cellStyle name="Normal 4 2 3 3 2 5" xfId="8122"/>
    <cellStyle name="Normal 4 2 3 3 2 5 2" xfId="38448"/>
    <cellStyle name="Normal 4 2 3 3 2 5 3" xfId="23224"/>
    <cellStyle name="Normal 4 2 3 3 2 6" xfId="33436"/>
    <cellStyle name="Normal 4 2 3 3 2 7" xfId="18211"/>
    <cellStyle name="Normal 4 2 3 3 3" xfId="3904"/>
    <cellStyle name="Normal 4 2 3 3 3 2" xfId="13978"/>
    <cellStyle name="Normal 4 2 3 3 3 2 2" xfId="44300"/>
    <cellStyle name="Normal 4 2 3 3 3 2 3" xfId="29076"/>
    <cellStyle name="Normal 4 2 3 3 3 3" xfId="8958"/>
    <cellStyle name="Normal 4 2 3 3 3 3 2" xfId="39283"/>
    <cellStyle name="Normal 4 2 3 3 3 3 3" xfId="24059"/>
    <cellStyle name="Normal 4 2 3 3 3 4" xfId="34270"/>
    <cellStyle name="Normal 4 2 3 3 3 5" xfId="19046"/>
    <cellStyle name="Normal 4 2 3 3 4" xfId="5597"/>
    <cellStyle name="Normal 4 2 3 3 4 2" xfId="15649"/>
    <cellStyle name="Normal 4 2 3 3 4 2 2" xfId="45971"/>
    <cellStyle name="Normal 4 2 3 3 4 2 3" xfId="30747"/>
    <cellStyle name="Normal 4 2 3 3 4 3" xfId="10629"/>
    <cellStyle name="Normal 4 2 3 3 4 3 2" xfId="40954"/>
    <cellStyle name="Normal 4 2 3 3 4 3 3" xfId="25730"/>
    <cellStyle name="Normal 4 2 3 3 4 4" xfId="35941"/>
    <cellStyle name="Normal 4 2 3 3 4 5" xfId="20717"/>
    <cellStyle name="Normal 4 2 3 3 5" xfId="12307"/>
    <cellStyle name="Normal 4 2 3 3 5 2" xfId="42629"/>
    <cellStyle name="Normal 4 2 3 3 5 3" xfId="27405"/>
    <cellStyle name="Normal 4 2 3 3 6" xfId="7286"/>
    <cellStyle name="Normal 4 2 3 3 6 2" xfId="37612"/>
    <cellStyle name="Normal 4 2 3 3 6 3" xfId="22388"/>
    <cellStyle name="Normal 4 2 3 3 7" xfId="32600"/>
    <cellStyle name="Normal 4 2 3 3 8" xfId="17375"/>
    <cellStyle name="Normal 4 2 3 4" xfId="2633"/>
    <cellStyle name="Normal 4 2 3 4 2" xfId="4323"/>
    <cellStyle name="Normal 4 2 3 4 2 2" xfId="14396"/>
    <cellStyle name="Normal 4 2 3 4 2 2 2" xfId="44718"/>
    <cellStyle name="Normal 4 2 3 4 2 2 3" xfId="29494"/>
    <cellStyle name="Normal 4 2 3 4 2 3" xfId="9376"/>
    <cellStyle name="Normal 4 2 3 4 2 3 2" xfId="39701"/>
    <cellStyle name="Normal 4 2 3 4 2 3 3" xfId="24477"/>
    <cellStyle name="Normal 4 2 3 4 2 4" xfId="34688"/>
    <cellStyle name="Normal 4 2 3 4 2 5" xfId="19464"/>
    <cellStyle name="Normal 4 2 3 4 3" xfId="6015"/>
    <cellStyle name="Normal 4 2 3 4 3 2" xfId="16067"/>
    <cellStyle name="Normal 4 2 3 4 3 2 2" xfId="46389"/>
    <cellStyle name="Normal 4 2 3 4 3 2 3" xfId="31165"/>
    <cellStyle name="Normal 4 2 3 4 3 3" xfId="11047"/>
    <cellStyle name="Normal 4 2 3 4 3 3 2" xfId="41372"/>
    <cellStyle name="Normal 4 2 3 4 3 3 3" xfId="26148"/>
    <cellStyle name="Normal 4 2 3 4 3 4" xfId="36359"/>
    <cellStyle name="Normal 4 2 3 4 3 5" xfId="21135"/>
    <cellStyle name="Normal 4 2 3 4 4" xfId="12725"/>
    <cellStyle name="Normal 4 2 3 4 4 2" xfId="43047"/>
    <cellStyle name="Normal 4 2 3 4 4 3" xfId="27823"/>
    <cellStyle name="Normal 4 2 3 4 5" xfId="7704"/>
    <cellStyle name="Normal 4 2 3 4 5 2" xfId="38030"/>
    <cellStyle name="Normal 4 2 3 4 5 3" xfId="22806"/>
    <cellStyle name="Normal 4 2 3 4 6" xfId="33018"/>
    <cellStyle name="Normal 4 2 3 4 7" xfId="17793"/>
    <cellStyle name="Normal 4 2 3 5" xfId="3486"/>
    <cellStyle name="Normal 4 2 3 5 2" xfId="13560"/>
    <cellStyle name="Normal 4 2 3 5 2 2" xfId="43882"/>
    <cellStyle name="Normal 4 2 3 5 2 3" xfId="28658"/>
    <cellStyle name="Normal 4 2 3 5 3" xfId="8540"/>
    <cellStyle name="Normal 4 2 3 5 3 2" xfId="38865"/>
    <cellStyle name="Normal 4 2 3 5 3 3" xfId="23641"/>
    <cellStyle name="Normal 4 2 3 5 4" xfId="33852"/>
    <cellStyle name="Normal 4 2 3 5 5" xfId="18628"/>
    <cellStyle name="Normal 4 2 3 6" xfId="5179"/>
    <cellStyle name="Normal 4 2 3 6 2" xfId="15231"/>
    <cellStyle name="Normal 4 2 3 6 2 2" xfId="45553"/>
    <cellStyle name="Normal 4 2 3 6 2 3" xfId="30329"/>
    <cellStyle name="Normal 4 2 3 6 3" xfId="10211"/>
    <cellStyle name="Normal 4 2 3 6 3 2" xfId="40536"/>
    <cellStyle name="Normal 4 2 3 6 3 3" xfId="25312"/>
    <cellStyle name="Normal 4 2 3 6 4" xfId="35523"/>
    <cellStyle name="Normal 4 2 3 6 5" xfId="20299"/>
    <cellStyle name="Normal 4 2 3 7" xfId="11889"/>
    <cellStyle name="Normal 4 2 3 7 2" xfId="42211"/>
    <cellStyle name="Normal 4 2 3 7 3" xfId="26987"/>
    <cellStyle name="Normal 4 2 3 8" xfId="6868"/>
    <cellStyle name="Normal 4 2 3 8 2" xfId="37194"/>
    <cellStyle name="Normal 4 2 3 8 3" xfId="21970"/>
    <cellStyle name="Normal 4 2 3 9" xfId="32183"/>
    <cellStyle name="Normal 4 2 4" xfId="1893"/>
    <cellStyle name="Normal 4 2 4 2" xfId="2316"/>
    <cellStyle name="Normal 4 2 4 2 2" xfId="3155"/>
    <cellStyle name="Normal 4 2 4 2 2 2" xfId="4845"/>
    <cellStyle name="Normal 4 2 4 2 2 2 2" xfId="14918"/>
    <cellStyle name="Normal 4 2 4 2 2 2 2 2" xfId="45240"/>
    <cellStyle name="Normal 4 2 4 2 2 2 2 3" xfId="30016"/>
    <cellStyle name="Normal 4 2 4 2 2 2 3" xfId="9898"/>
    <cellStyle name="Normal 4 2 4 2 2 2 3 2" xfId="40223"/>
    <cellStyle name="Normal 4 2 4 2 2 2 3 3" xfId="24999"/>
    <cellStyle name="Normal 4 2 4 2 2 2 4" xfId="35210"/>
    <cellStyle name="Normal 4 2 4 2 2 2 5" xfId="19986"/>
    <cellStyle name="Normal 4 2 4 2 2 3" xfId="6537"/>
    <cellStyle name="Normal 4 2 4 2 2 3 2" xfId="16589"/>
    <cellStyle name="Normal 4 2 4 2 2 3 2 2" xfId="46911"/>
    <cellStyle name="Normal 4 2 4 2 2 3 2 3" xfId="31687"/>
    <cellStyle name="Normal 4 2 4 2 2 3 3" xfId="11569"/>
    <cellStyle name="Normal 4 2 4 2 2 3 3 2" xfId="41894"/>
    <cellStyle name="Normal 4 2 4 2 2 3 3 3" xfId="26670"/>
    <cellStyle name="Normal 4 2 4 2 2 3 4" xfId="36881"/>
    <cellStyle name="Normal 4 2 4 2 2 3 5" xfId="21657"/>
    <cellStyle name="Normal 4 2 4 2 2 4" xfId="13247"/>
    <cellStyle name="Normal 4 2 4 2 2 4 2" xfId="43569"/>
    <cellStyle name="Normal 4 2 4 2 2 4 3" xfId="28345"/>
    <cellStyle name="Normal 4 2 4 2 2 5" xfId="8226"/>
    <cellStyle name="Normal 4 2 4 2 2 5 2" xfId="38552"/>
    <cellStyle name="Normal 4 2 4 2 2 5 3" xfId="23328"/>
    <cellStyle name="Normal 4 2 4 2 2 6" xfId="33540"/>
    <cellStyle name="Normal 4 2 4 2 2 7" xfId="18315"/>
    <cellStyle name="Normal 4 2 4 2 3" xfId="4008"/>
    <cellStyle name="Normal 4 2 4 2 3 2" xfId="14082"/>
    <cellStyle name="Normal 4 2 4 2 3 2 2" xfId="44404"/>
    <cellStyle name="Normal 4 2 4 2 3 2 3" xfId="29180"/>
    <cellStyle name="Normal 4 2 4 2 3 3" xfId="9062"/>
    <cellStyle name="Normal 4 2 4 2 3 3 2" xfId="39387"/>
    <cellStyle name="Normal 4 2 4 2 3 3 3" xfId="24163"/>
    <cellStyle name="Normal 4 2 4 2 3 4" xfId="34374"/>
    <cellStyle name="Normal 4 2 4 2 3 5" xfId="19150"/>
    <cellStyle name="Normal 4 2 4 2 4" xfId="5701"/>
    <cellStyle name="Normal 4 2 4 2 4 2" xfId="15753"/>
    <cellStyle name="Normal 4 2 4 2 4 2 2" xfId="46075"/>
    <cellStyle name="Normal 4 2 4 2 4 2 3" xfId="30851"/>
    <cellStyle name="Normal 4 2 4 2 4 3" xfId="10733"/>
    <cellStyle name="Normal 4 2 4 2 4 3 2" xfId="41058"/>
    <cellStyle name="Normal 4 2 4 2 4 3 3" xfId="25834"/>
    <cellStyle name="Normal 4 2 4 2 4 4" xfId="36045"/>
    <cellStyle name="Normal 4 2 4 2 4 5" xfId="20821"/>
    <cellStyle name="Normal 4 2 4 2 5" xfId="12411"/>
    <cellStyle name="Normal 4 2 4 2 5 2" xfId="42733"/>
    <cellStyle name="Normal 4 2 4 2 5 3" xfId="27509"/>
    <cellStyle name="Normal 4 2 4 2 6" xfId="7390"/>
    <cellStyle name="Normal 4 2 4 2 6 2" xfId="37716"/>
    <cellStyle name="Normal 4 2 4 2 6 3" xfId="22492"/>
    <cellStyle name="Normal 4 2 4 2 7" xfId="32704"/>
    <cellStyle name="Normal 4 2 4 2 8" xfId="17479"/>
    <cellStyle name="Normal 4 2 4 3" xfId="2737"/>
    <cellStyle name="Normal 4 2 4 3 2" xfId="4427"/>
    <cellStyle name="Normal 4 2 4 3 2 2" xfId="14500"/>
    <cellStyle name="Normal 4 2 4 3 2 2 2" xfId="44822"/>
    <cellStyle name="Normal 4 2 4 3 2 2 3" xfId="29598"/>
    <cellStyle name="Normal 4 2 4 3 2 3" xfId="9480"/>
    <cellStyle name="Normal 4 2 4 3 2 3 2" xfId="39805"/>
    <cellStyle name="Normal 4 2 4 3 2 3 3" xfId="24581"/>
    <cellStyle name="Normal 4 2 4 3 2 4" xfId="34792"/>
    <cellStyle name="Normal 4 2 4 3 2 5" xfId="19568"/>
    <cellStyle name="Normal 4 2 4 3 3" xfId="6119"/>
    <cellStyle name="Normal 4 2 4 3 3 2" xfId="16171"/>
    <cellStyle name="Normal 4 2 4 3 3 2 2" xfId="46493"/>
    <cellStyle name="Normal 4 2 4 3 3 2 3" xfId="31269"/>
    <cellStyle name="Normal 4 2 4 3 3 3" xfId="11151"/>
    <cellStyle name="Normal 4 2 4 3 3 3 2" xfId="41476"/>
    <cellStyle name="Normal 4 2 4 3 3 3 3" xfId="26252"/>
    <cellStyle name="Normal 4 2 4 3 3 4" xfId="36463"/>
    <cellStyle name="Normal 4 2 4 3 3 5" xfId="21239"/>
    <cellStyle name="Normal 4 2 4 3 4" xfId="12829"/>
    <cellStyle name="Normal 4 2 4 3 4 2" xfId="43151"/>
    <cellStyle name="Normal 4 2 4 3 4 3" xfId="27927"/>
    <cellStyle name="Normal 4 2 4 3 5" xfId="7808"/>
    <cellStyle name="Normal 4 2 4 3 5 2" xfId="38134"/>
    <cellStyle name="Normal 4 2 4 3 5 3" xfId="22910"/>
    <cellStyle name="Normal 4 2 4 3 6" xfId="33122"/>
    <cellStyle name="Normal 4 2 4 3 7" xfId="17897"/>
    <cellStyle name="Normal 4 2 4 4" xfId="3590"/>
    <cellStyle name="Normal 4 2 4 4 2" xfId="13664"/>
    <cellStyle name="Normal 4 2 4 4 2 2" xfId="43986"/>
    <cellStyle name="Normal 4 2 4 4 2 3" xfId="28762"/>
    <cellStyle name="Normal 4 2 4 4 3" xfId="8644"/>
    <cellStyle name="Normal 4 2 4 4 3 2" xfId="38969"/>
    <cellStyle name="Normal 4 2 4 4 3 3" xfId="23745"/>
    <cellStyle name="Normal 4 2 4 4 4" xfId="33956"/>
    <cellStyle name="Normal 4 2 4 4 5" xfId="18732"/>
    <cellStyle name="Normal 4 2 4 5" xfId="5283"/>
    <cellStyle name="Normal 4 2 4 5 2" xfId="15335"/>
    <cellStyle name="Normal 4 2 4 5 2 2" xfId="45657"/>
    <cellStyle name="Normal 4 2 4 5 2 3" xfId="30433"/>
    <cellStyle name="Normal 4 2 4 5 3" xfId="10315"/>
    <cellStyle name="Normal 4 2 4 5 3 2" xfId="40640"/>
    <cellStyle name="Normal 4 2 4 5 3 3" xfId="25416"/>
    <cellStyle name="Normal 4 2 4 5 4" xfId="35627"/>
    <cellStyle name="Normal 4 2 4 5 5" xfId="20403"/>
    <cellStyle name="Normal 4 2 4 6" xfId="11993"/>
    <cellStyle name="Normal 4 2 4 6 2" xfId="42315"/>
    <cellStyle name="Normal 4 2 4 6 3" xfId="27091"/>
    <cellStyle name="Normal 4 2 4 7" xfId="6972"/>
    <cellStyle name="Normal 4 2 4 7 2" xfId="37298"/>
    <cellStyle name="Normal 4 2 4 7 3" xfId="22074"/>
    <cellStyle name="Normal 4 2 4 8" xfId="32286"/>
    <cellStyle name="Normal 4 2 4 9" xfId="17061"/>
    <cellStyle name="Normal 4 2 5" xfId="2106"/>
    <cellStyle name="Normal 4 2 5 2" xfId="2947"/>
    <cellStyle name="Normal 4 2 5 2 2" xfId="4637"/>
    <cellStyle name="Normal 4 2 5 2 2 2" xfId="14710"/>
    <cellStyle name="Normal 4 2 5 2 2 2 2" xfId="45032"/>
    <cellStyle name="Normal 4 2 5 2 2 2 3" xfId="29808"/>
    <cellStyle name="Normal 4 2 5 2 2 3" xfId="9690"/>
    <cellStyle name="Normal 4 2 5 2 2 3 2" xfId="40015"/>
    <cellStyle name="Normal 4 2 5 2 2 3 3" xfId="24791"/>
    <cellStyle name="Normal 4 2 5 2 2 4" xfId="35002"/>
    <cellStyle name="Normal 4 2 5 2 2 5" xfId="19778"/>
    <cellStyle name="Normal 4 2 5 2 3" xfId="6329"/>
    <cellStyle name="Normal 4 2 5 2 3 2" xfId="16381"/>
    <cellStyle name="Normal 4 2 5 2 3 2 2" xfId="46703"/>
    <cellStyle name="Normal 4 2 5 2 3 2 3" xfId="31479"/>
    <cellStyle name="Normal 4 2 5 2 3 3" xfId="11361"/>
    <cellStyle name="Normal 4 2 5 2 3 3 2" xfId="41686"/>
    <cellStyle name="Normal 4 2 5 2 3 3 3" xfId="26462"/>
    <cellStyle name="Normal 4 2 5 2 3 4" xfId="36673"/>
    <cellStyle name="Normal 4 2 5 2 3 5" xfId="21449"/>
    <cellStyle name="Normal 4 2 5 2 4" xfId="13039"/>
    <cellStyle name="Normal 4 2 5 2 4 2" xfId="43361"/>
    <cellStyle name="Normal 4 2 5 2 4 3" xfId="28137"/>
    <cellStyle name="Normal 4 2 5 2 5" xfId="8018"/>
    <cellStyle name="Normal 4 2 5 2 5 2" xfId="38344"/>
    <cellStyle name="Normal 4 2 5 2 5 3" xfId="23120"/>
    <cellStyle name="Normal 4 2 5 2 6" xfId="33332"/>
    <cellStyle name="Normal 4 2 5 2 7" xfId="18107"/>
    <cellStyle name="Normal 4 2 5 3" xfId="3800"/>
    <cellStyle name="Normal 4 2 5 3 2" xfId="13874"/>
    <cellStyle name="Normal 4 2 5 3 2 2" xfId="44196"/>
    <cellStyle name="Normal 4 2 5 3 2 3" xfId="28972"/>
    <cellStyle name="Normal 4 2 5 3 3" xfId="8854"/>
    <cellStyle name="Normal 4 2 5 3 3 2" xfId="39179"/>
    <cellStyle name="Normal 4 2 5 3 3 3" xfId="23955"/>
    <cellStyle name="Normal 4 2 5 3 4" xfId="34166"/>
    <cellStyle name="Normal 4 2 5 3 5" xfId="18942"/>
    <cellStyle name="Normal 4 2 5 4" xfId="5493"/>
    <cellStyle name="Normal 4 2 5 4 2" xfId="15545"/>
    <cellStyle name="Normal 4 2 5 4 2 2" xfId="45867"/>
    <cellStyle name="Normal 4 2 5 4 2 3" xfId="30643"/>
    <cellStyle name="Normal 4 2 5 4 3" xfId="10525"/>
    <cellStyle name="Normal 4 2 5 4 3 2" xfId="40850"/>
    <cellStyle name="Normal 4 2 5 4 3 3" xfId="25626"/>
    <cellStyle name="Normal 4 2 5 4 4" xfId="35837"/>
    <cellStyle name="Normal 4 2 5 4 5" xfId="20613"/>
    <cellStyle name="Normal 4 2 5 5" xfId="12203"/>
    <cellStyle name="Normal 4 2 5 5 2" xfId="42525"/>
    <cellStyle name="Normal 4 2 5 5 3" xfId="27301"/>
    <cellStyle name="Normal 4 2 5 6" xfId="7182"/>
    <cellStyle name="Normal 4 2 5 6 2" xfId="37508"/>
    <cellStyle name="Normal 4 2 5 6 3" xfId="22284"/>
    <cellStyle name="Normal 4 2 5 7" xfId="32496"/>
    <cellStyle name="Normal 4 2 5 8" xfId="17271"/>
    <cellStyle name="Normal 4 2 6" xfId="2527"/>
    <cellStyle name="Normal 4 2 6 2" xfId="4219"/>
    <cellStyle name="Normal 4 2 6 2 2" xfId="14292"/>
    <cellStyle name="Normal 4 2 6 2 2 2" xfId="44614"/>
    <cellStyle name="Normal 4 2 6 2 2 3" xfId="29390"/>
    <cellStyle name="Normal 4 2 6 2 3" xfId="9272"/>
    <cellStyle name="Normal 4 2 6 2 3 2" xfId="39597"/>
    <cellStyle name="Normal 4 2 6 2 3 3" xfId="24373"/>
    <cellStyle name="Normal 4 2 6 2 4" xfId="34584"/>
    <cellStyle name="Normal 4 2 6 2 5" xfId="19360"/>
    <cellStyle name="Normal 4 2 6 3" xfId="5911"/>
    <cellStyle name="Normal 4 2 6 3 2" xfId="15963"/>
    <cellStyle name="Normal 4 2 6 3 2 2" xfId="46285"/>
    <cellStyle name="Normal 4 2 6 3 2 3" xfId="31061"/>
    <cellStyle name="Normal 4 2 6 3 3" xfId="10943"/>
    <cellStyle name="Normal 4 2 6 3 3 2" xfId="41268"/>
    <cellStyle name="Normal 4 2 6 3 3 3" xfId="26044"/>
    <cellStyle name="Normal 4 2 6 3 4" xfId="36255"/>
    <cellStyle name="Normal 4 2 6 3 5" xfId="21031"/>
    <cellStyle name="Normal 4 2 6 4" xfId="12621"/>
    <cellStyle name="Normal 4 2 6 4 2" xfId="42943"/>
    <cellStyle name="Normal 4 2 6 4 3" xfId="27719"/>
    <cellStyle name="Normal 4 2 6 5" xfId="7600"/>
    <cellStyle name="Normal 4 2 6 5 2" xfId="37926"/>
    <cellStyle name="Normal 4 2 6 5 3" xfId="22702"/>
    <cellStyle name="Normal 4 2 6 6" xfId="32914"/>
    <cellStyle name="Normal 4 2 6 7" xfId="17689"/>
    <cellStyle name="Normal 4 2 7" xfId="3378"/>
    <cellStyle name="Normal 4 2 7 2" xfId="13456"/>
    <cellStyle name="Normal 4 2 7 2 2" xfId="43778"/>
    <cellStyle name="Normal 4 2 7 2 3" xfId="28554"/>
    <cellStyle name="Normal 4 2 7 3" xfId="8436"/>
    <cellStyle name="Normal 4 2 7 3 2" xfId="38761"/>
    <cellStyle name="Normal 4 2 7 3 3" xfId="23537"/>
    <cellStyle name="Normal 4 2 7 4" xfId="33748"/>
    <cellStyle name="Normal 4 2 7 5" xfId="18524"/>
    <cellStyle name="Normal 4 2 8" xfId="5072"/>
    <cellStyle name="Normal 4 2 8 2" xfId="15127"/>
    <cellStyle name="Normal 4 2 8 2 2" xfId="45449"/>
    <cellStyle name="Normal 4 2 8 2 3" xfId="30225"/>
    <cellStyle name="Normal 4 2 8 3" xfId="10107"/>
    <cellStyle name="Normal 4 2 8 3 2" xfId="40432"/>
    <cellStyle name="Normal 4 2 8 3 3" xfId="25208"/>
    <cellStyle name="Normal 4 2 8 4" xfId="35419"/>
    <cellStyle name="Normal 4 2 8 5" xfId="20195"/>
    <cellStyle name="Normal 4 2 9" xfId="11783"/>
    <cellStyle name="Normal 4 2 9 2" xfId="42107"/>
    <cellStyle name="Normal 4 2 9 3" xfId="26883"/>
    <cellStyle name="Normal 4 3" xfId="779"/>
    <cellStyle name="Normal 4 3 2" xfId="1097"/>
    <cellStyle name="Normal 4 4" xfId="32045"/>
    <cellStyle name="Normal 4 5" xfId="964"/>
    <cellStyle name="Normal 4 6" xfId="47361"/>
    <cellStyle name="Normal 4 7" xfId="47380"/>
    <cellStyle name="Normal 4 8" xfId="47386"/>
    <cellStyle name="Normal 40" xfId="965"/>
    <cellStyle name="Normal 40 2" xfId="1439"/>
    <cellStyle name="Normal 40 2 10" xfId="6763"/>
    <cellStyle name="Normal 40 2 10 2" xfId="37091"/>
    <cellStyle name="Normal 40 2 10 3" xfId="21867"/>
    <cellStyle name="Normal 40 2 11" xfId="32082"/>
    <cellStyle name="Normal 40 2 12" xfId="16852"/>
    <cellStyle name="Normal 40 2 2" xfId="1727"/>
    <cellStyle name="Normal 40 2 2 10" xfId="32134"/>
    <cellStyle name="Normal 40 2 2 11" xfId="16906"/>
    <cellStyle name="Normal 40 2 2 2" xfId="1835"/>
    <cellStyle name="Normal 40 2 2 2 10" xfId="17010"/>
    <cellStyle name="Normal 40 2 2 2 2" xfId="2052"/>
    <cellStyle name="Normal 40 2 2 2 2 2" xfId="2473"/>
    <cellStyle name="Normal 40 2 2 2 2 2 2" xfId="3312"/>
    <cellStyle name="Normal 40 2 2 2 2 2 2 2" xfId="5002"/>
    <cellStyle name="Normal 40 2 2 2 2 2 2 2 2" xfId="15075"/>
    <cellStyle name="Normal 40 2 2 2 2 2 2 2 2 2" xfId="45397"/>
    <cellStyle name="Normal 40 2 2 2 2 2 2 2 2 3" xfId="30173"/>
    <cellStyle name="Normal 40 2 2 2 2 2 2 2 3" xfId="10055"/>
    <cellStyle name="Normal 40 2 2 2 2 2 2 2 3 2" xfId="40380"/>
    <cellStyle name="Normal 40 2 2 2 2 2 2 2 3 3" xfId="25156"/>
    <cellStyle name="Normal 40 2 2 2 2 2 2 2 4" xfId="35367"/>
    <cellStyle name="Normal 40 2 2 2 2 2 2 2 5" xfId="20143"/>
    <cellStyle name="Normal 40 2 2 2 2 2 2 3" xfId="6694"/>
    <cellStyle name="Normal 40 2 2 2 2 2 2 3 2" xfId="16746"/>
    <cellStyle name="Normal 40 2 2 2 2 2 2 3 2 2" xfId="47068"/>
    <cellStyle name="Normal 40 2 2 2 2 2 2 3 2 3" xfId="31844"/>
    <cellStyle name="Normal 40 2 2 2 2 2 2 3 3" xfId="11726"/>
    <cellStyle name="Normal 40 2 2 2 2 2 2 3 3 2" xfId="42051"/>
    <cellStyle name="Normal 40 2 2 2 2 2 2 3 3 3" xfId="26827"/>
    <cellStyle name="Normal 40 2 2 2 2 2 2 3 4" xfId="37038"/>
    <cellStyle name="Normal 40 2 2 2 2 2 2 3 5" xfId="21814"/>
    <cellStyle name="Normal 40 2 2 2 2 2 2 4" xfId="13404"/>
    <cellStyle name="Normal 40 2 2 2 2 2 2 4 2" xfId="43726"/>
    <cellStyle name="Normal 40 2 2 2 2 2 2 4 3" xfId="28502"/>
    <cellStyle name="Normal 40 2 2 2 2 2 2 5" xfId="8383"/>
    <cellStyle name="Normal 40 2 2 2 2 2 2 5 2" xfId="38709"/>
    <cellStyle name="Normal 40 2 2 2 2 2 2 5 3" xfId="23485"/>
    <cellStyle name="Normal 40 2 2 2 2 2 2 6" xfId="33697"/>
    <cellStyle name="Normal 40 2 2 2 2 2 2 7" xfId="18472"/>
    <cellStyle name="Normal 40 2 2 2 2 2 3" xfId="4165"/>
    <cellStyle name="Normal 40 2 2 2 2 2 3 2" xfId="14239"/>
    <cellStyle name="Normal 40 2 2 2 2 2 3 2 2" xfId="44561"/>
    <cellStyle name="Normal 40 2 2 2 2 2 3 2 3" xfId="29337"/>
    <cellStyle name="Normal 40 2 2 2 2 2 3 3" xfId="9219"/>
    <cellStyle name="Normal 40 2 2 2 2 2 3 3 2" xfId="39544"/>
    <cellStyle name="Normal 40 2 2 2 2 2 3 3 3" xfId="24320"/>
    <cellStyle name="Normal 40 2 2 2 2 2 3 4" xfId="34531"/>
    <cellStyle name="Normal 40 2 2 2 2 2 3 5" xfId="19307"/>
    <cellStyle name="Normal 40 2 2 2 2 2 4" xfId="5858"/>
    <cellStyle name="Normal 40 2 2 2 2 2 4 2" xfId="15910"/>
    <cellStyle name="Normal 40 2 2 2 2 2 4 2 2" xfId="46232"/>
    <cellStyle name="Normal 40 2 2 2 2 2 4 2 3" xfId="31008"/>
    <cellStyle name="Normal 40 2 2 2 2 2 4 3" xfId="10890"/>
    <cellStyle name="Normal 40 2 2 2 2 2 4 3 2" xfId="41215"/>
    <cellStyle name="Normal 40 2 2 2 2 2 4 3 3" xfId="25991"/>
    <cellStyle name="Normal 40 2 2 2 2 2 4 4" xfId="36202"/>
    <cellStyle name="Normal 40 2 2 2 2 2 4 5" xfId="20978"/>
    <cellStyle name="Normal 40 2 2 2 2 2 5" xfId="12568"/>
    <cellStyle name="Normal 40 2 2 2 2 2 5 2" xfId="42890"/>
    <cellStyle name="Normal 40 2 2 2 2 2 5 3" xfId="27666"/>
    <cellStyle name="Normal 40 2 2 2 2 2 6" xfId="7547"/>
    <cellStyle name="Normal 40 2 2 2 2 2 6 2" xfId="37873"/>
    <cellStyle name="Normal 40 2 2 2 2 2 6 3" xfId="22649"/>
    <cellStyle name="Normal 40 2 2 2 2 2 7" xfId="32861"/>
    <cellStyle name="Normal 40 2 2 2 2 2 8" xfId="17636"/>
    <cellStyle name="Normal 40 2 2 2 2 3" xfId="2894"/>
    <cellStyle name="Normal 40 2 2 2 2 3 2" xfId="4584"/>
    <cellStyle name="Normal 40 2 2 2 2 3 2 2" xfId="14657"/>
    <cellStyle name="Normal 40 2 2 2 2 3 2 2 2" xfId="44979"/>
    <cellStyle name="Normal 40 2 2 2 2 3 2 2 3" xfId="29755"/>
    <cellStyle name="Normal 40 2 2 2 2 3 2 3" xfId="9637"/>
    <cellStyle name="Normal 40 2 2 2 2 3 2 3 2" xfId="39962"/>
    <cellStyle name="Normal 40 2 2 2 2 3 2 3 3" xfId="24738"/>
    <cellStyle name="Normal 40 2 2 2 2 3 2 4" xfId="34949"/>
    <cellStyle name="Normal 40 2 2 2 2 3 2 5" xfId="19725"/>
    <cellStyle name="Normal 40 2 2 2 2 3 3" xfId="6276"/>
    <cellStyle name="Normal 40 2 2 2 2 3 3 2" xfId="16328"/>
    <cellStyle name="Normal 40 2 2 2 2 3 3 2 2" xfId="46650"/>
    <cellStyle name="Normal 40 2 2 2 2 3 3 2 3" xfId="31426"/>
    <cellStyle name="Normal 40 2 2 2 2 3 3 3" xfId="11308"/>
    <cellStyle name="Normal 40 2 2 2 2 3 3 3 2" xfId="41633"/>
    <cellStyle name="Normal 40 2 2 2 2 3 3 3 3" xfId="26409"/>
    <cellStyle name="Normal 40 2 2 2 2 3 3 4" xfId="36620"/>
    <cellStyle name="Normal 40 2 2 2 2 3 3 5" xfId="21396"/>
    <cellStyle name="Normal 40 2 2 2 2 3 4" xfId="12986"/>
    <cellStyle name="Normal 40 2 2 2 2 3 4 2" xfId="43308"/>
    <cellStyle name="Normal 40 2 2 2 2 3 4 3" xfId="28084"/>
    <cellStyle name="Normal 40 2 2 2 2 3 5" xfId="7965"/>
    <cellStyle name="Normal 40 2 2 2 2 3 5 2" xfId="38291"/>
    <cellStyle name="Normal 40 2 2 2 2 3 5 3" xfId="23067"/>
    <cellStyle name="Normal 40 2 2 2 2 3 6" xfId="33279"/>
    <cellStyle name="Normal 40 2 2 2 2 3 7" xfId="18054"/>
    <cellStyle name="Normal 40 2 2 2 2 4" xfId="3747"/>
    <cellStyle name="Normal 40 2 2 2 2 4 2" xfId="13821"/>
    <cellStyle name="Normal 40 2 2 2 2 4 2 2" xfId="44143"/>
    <cellStyle name="Normal 40 2 2 2 2 4 2 3" xfId="28919"/>
    <cellStyle name="Normal 40 2 2 2 2 4 3" xfId="8801"/>
    <cellStyle name="Normal 40 2 2 2 2 4 3 2" xfId="39126"/>
    <cellStyle name="Normal 40 2 2 2 2 4 3 3" xfId="23902"/>
    <cellStyle name="Normal 40 2 2 2 2 4 4" xfId="34113"/>
    <cellStyle name="Normal 40 2 2 2 2 4 5" xfId="18889"/>
    <cellStyle name="Normal 40 2 2 2 2 5" xfId="5440"/>
    <cellStyle name="Normal 40 2 2 2 2 5 2" xfId="15492"/>
    <cellStyle name="Normal 40 2 2 2 2 5 2 2" xfId="45814"/>
    <cellStyle name="Normal 40 2 2 2 2 5 2 3" xfId="30590"/>
    <cellStyle name="Normal 40 2 2 2 2 5 3" xfId="10472"/>
    <cellStyle name="Normal 40 2 2 2 2 5 3 2" xfId="40797"/>
    <cellStyle name="Normal 40 2 2 2 2 5 3 3" xfId="25573"/>
    <cellStyle name="Normal 40 2 2 2 2 5 4" xfId="35784"/>
    <cellStyle name="Normal 40 2 2 2 2 5 5" xfId="20560"/>
    <cellStyle name="Normal 40 2 2 2 2 6" xfId="12150"/>
    <cellStyle name="Normal 40 2 2 2 2 6 2" xfId="42472"/>
    <cellStyle name="Normal 40 2 2 2 2 6 3" xfId="27248"/>
    <cellStyle name="Normal 40 2 2 2 2 7" xfId="7129"/>
    <cellStyle name="Normal 40 2 2 2 2 7 2" xfId="37455"/>
    <cellStyle name="Normal 40 2 2 2 2 7 3" xfId="22231"/>
    <cellStyle name="Normal 40 2 2 2 2 8" xfId="32443"/>
    <cellStyle name="Normal 40 2 2 2 2 9" xfId="17218"/>
    <cellStyle name="Normal 40 2 2 2 3" xfId="2265"/>
    <cellStyle name="Normal 40 2 2 2 3 2" xfId="3104"/>
    <cellStyle name="Normal 40 2 2 2 3 2 2" xfId="4794"/>
    <cellStyle name="Normal 40 2 2 2 3 2 2 2" xfId="14867"/>
    <cellStyle name="Normal 40 2 2 2 3 2 2 2 2" xfId="45189"/>
    <cellStyle name="Normal 40 2 2 2 3 2 2 2 3" xfId="29965"/>
    <cellStyle name="Normal 40 2 2 2 3 2 2 3" xfId="9847"/>
    <cellStyle name="Normal 40 2 2 2 3 2 2 3 2" xfId="40172"/>
    <cellStyle name="Normal 40 2 2 2 3 2 2 3 3" xfId="24948"/>
    <cellStyle name="Normal 40 2 2 2 3 2 2 4" xfId="35159"/>
    <cellStyle name="Normal 40 2 2 2 3 2 2 5" xfId="19935"/>
    <cellStyle name="Normal 40 2 2 2 3 2 3" xfId="6486"/>
    <cellStyle name="Normal 40 2 2 2 3 2 3 2" xfId="16538"/>
    <cellStyle name="Normal 40 2 2 2 3 2 3 2 2" xfId="46860"/>
    <cellStyle name="Normal 40 2 2 2 3 2 3 2 3" xfId="31636"/>
    <cellStyle name="Normal 40 2 2 2 3 2 3 3" xfId="11518"/>
    <cellStyle name="Normal 40 2 2 2 3 2 3 3 2" xfId="41843"/>
    <cellStyle name="Normal 40 2 2 2 3 2 3 3 3" xfId="26619"/>
    <cellStyle name="Normal 40 2 2 2 3 2 3 4" xfId="36830"/>
    <cellStyle name="Normal 40 2 2 2 3 2 3 5" xfId="21606"/>
    <cellStyle name="Normal 40 2 2 2 3 2 4" xfId="13196"/>
    <cellStyle name="Normal 40 2 2 2 3 2 4 2" xfId="43518"/>
    <cellStyle name="Normal 40 2 2 2 3 2 4 3" xfId="28294"/>
    <cellStyle name="Normal 40 2 2 2 3 2 5" xfId="8175"/>
    <cellStyle name="Normal 40 2 2 2 3 2 5 2" xfId="38501"/>
    <cellStyle name="Normal 40 2 2 2 3 2 5 3" xfId="23277"/>
    <cellStyle name="Normal 40 2 2 2 3 2 6" xfId="33489"/>
    <cellStyle name="Normal 40 2 2 2 3 2 7" xfId="18264"/>
    <cellStyle name="Normal 40 2 2 2 3 3" xfId="3957"/>
    <cellStyle name="Normal 40 2 2 2 3 3 2" xfId="14031"/>
    <cellStyle name="Normal 40 2 2 2 3 3 2 2" xfId="44353"/>
    <cellStyle name="Normal 40 2 2 2 3 3 2 3" xfId="29129"/>
    <cellStyle name="Normal 40 2 2 2 3 3 3" xfId="9011"/>
    <cellStyle name="Normal 40 2 2 2 3 3 3 2" xfId="39336"/>
    <cellStyle name="Normal 40 2 2 2 3 3 3 3" xfId="24112"/>
    <cellStyle name="Normal 40 2 2 2 3 3 4" xfId="34323"/>
    <cellStyle name="Normal 40 2 2 2 3 3 5" xfId="19099"/>
    <cellStyle name="Normal 40 2 2 2 3 4" xfId="5650"/>
    <cellStyle name="Normal 40 2 2 2 3 4 2" xfId="15702"/>
    <cellStyle name="Normal 40 2 2 2 3 4 2 2" xfId="46024"/>
    <cellStyle name="Normal 40 2 2 2 3 4 2 3" xfId="30800"/>
    <cellStyle name="Normal 40 2 2 2 3 4 3" xfId="10682"/>
    <cellStyle name="Normal 40 2 2 2 3 4 3 2" xfId="41007"/>
    <cellStyle name="Normal 40 2 2 2 3 4 3 3" xfId="25783"/>
    <cellStyle name="Normal 40 2 2 2 3 4 4" xfId="35994"/>
    <cellStyle name="Normal 40 2 2 2 3 4 5" xfId="20770"/>
    <cellStyle name="Normal 40 2 2 2 3 5" xfId="12360"/>
    <cellStyle name="Normal 40 2 2 2 3 5 2" xfId="42682"/>
    <cellStyle name="Normal 40 2 2 2 3 5 3" xfId="27458"/>
    <cellStyle name="Normal 40 2 2 2 3 6" xfId="7339"/>
    <cellStyle name="Normal 40 2 2 2 3 6 2" xfId="37665"/>
    <cellStyle name="Normal 40 2 2 2 3 6 3" xfId="22441"/>
    <cellStyle name="Normal 40 2 2 2 3 7" xfId="32653"/>
    <cellStyle name="Normal 40 2 2 2 3 8" xfId="17428"/>
    <cellStyle name="Normal 40 2 2 2 4" xfId="2686"/>
    <cellStyle name="Normal 40 2 2 2 4 2" xfId="4376"/>
    <cellStyle name="Normal 40 2 2 2 4 2 2" xfId="14449"/>
    <cellStyle name="Normal 40 2 2 2 4 2 2 2" xfId="44771"/>
    <cellStyle name="Normal 40 2 2 2 4 2 2 3" xfId="29547"/>
    <cellStyle name="Normal 40 2 2 2 4 2 3" xfId="9429"/>
    <cellStyle name="Normal 40 2 2 2 4 2 3 2" xfId="39754"/>
    <cellStyle name="Normal 40 2 2 2 4 2 3 3" xfId="24530"/>
    <cellStyle name="Normal 40 2 2 2 4 2 4" xfId="34741"/>
    <cellStyle name="Normal 40 2 2 2 4 2 5" xfId="19517"/>
    <cellStyle name="Normal 40 2 2 2 4 3" xfId="6068"/>
    <cellStyle name="Normal 40 2 2 2 4 3 2" xfId="16120"/>
    <cellStyle name="Normal 40 2 2 2 4 3 2 2" xfId="46442"/>
    <cellStyle name="Normal 40 2 2 2 4 3 2 3" xfId="31218"/>
    <cellStyle name="Normal 40 2 2 2 4 3 3" xfId="11100"/>
    <cellStyle name="Normal 40 2 2 2 4 3 3 2" xfId="41425"/>
    <cellStyle name="Normal 40 2 2 2 4 3 3 3" xfId="26201"/>
    <cellStyle name="Normal 40 2 2 2 4 3 4" xfId="36412"/>
    <cellStyle name="Normal 40 2 2 2 4 3 5" xfId="21188"/>
    <cellStyle name="Normal 40 2 2 2 4 4" xfId="12778"/>
    <cellStyle name="Normal 40 2 2 2 4 4 2" xfId="43100"/>
    <cellStyle name="Normal 40 2 2 2 4 4 3" xfId="27876"/>
    <cellStyle name="Normal 40 2 2 2 4 5" xfId="7757"/>
    <cellStyle name="Normal 40 2 2 2 4 5 2" xfId="38083"/>
    <cellStyle name="Normal 40 2 2 2 4 5 3" xfId="22859"/>
    <cellStyle name="Normal 40 2 2 2 4 6" xfId="33071"/>
    <cellStyle name="Normal 40 2 2 2 4 7" xfId="17846"/>
    <cellStyle name="Normal 40 2 2 2 5" xfId="3539"/>
    <cellStyle name="Normal 40 2 2 2 5 2" xfId="13613"/>
    <cellStyle name="Normal 40 2 2 2 5 2 2" xfId="43935"/>
    <cellStyle name="Normal 40 2 2 2 5 2 3" xfId="28711"/>
    <cellStyle name="Normal 40 2 2 2 5 3" xfId="8593"/>
    <cellStyle name="Normal 40 2 2 2 5 3 2" xfId="38918"/>
    <cellStyle name="Normal 40 2 2 2 5 3 3" xfId="23694"/>
    <cellStyle name="Normal 40 2 2 2 5 4" xfId="33905"/>
    <cellStyle name="Normal 40 2 2 2 5 5" xfId="18681"/>
    <cellStyle name="Normal 40 2 2 2 6" xfId="5232"/>
    <cellStyle name="Normal 40 2 2 2 6 2" xfId="15284"/>
    <cellStyle name="Normal 40 2 2 2 6 2 2" xfId="45606"/>
    <cellStyle name="Normal 40 2 2 2 6 2 3" xfId="30382"/>
    <cellStyle name="Normal 40 2 2 2 6 3" xfId="10264"/>
    <cellStyle name="Normal 40 2 2 2 6 3 2" xfId="40589"/>
    <cellStyle name="Normal 40 2 2 2 6 3 3" xfId="25365"/>
    <cellStyle name="Normal 40 2 2 2 6 4" xfId="35576"/>
    <cellStyle name="Normal 40 2 2 2 6 5" xfId="20352"/>
    <cellStyle name="Normal 40 2 2 2 7" xfId="11942"/>
    <cellStyle name="Normal 40 2 2 2 7 2" xfId="42264"/>
    <cellStyle name="Normal 40 2 2 2 7 3" xfId="27040"/>
    <cellStyle name="Normal 40 2 2 2 8" xfId="6921"/>
    <cellStyle name="Normal 40 2 2 2 8 2" xfId="37247"/>
    <cellStyle name="Normal 40 2 2 2 8 3" xfId="22023"/>
    <cellStyle name="Normal 40 2 2 2 9" xfId="32235"/>
    <cellStyle name="Normal 40 2 2 3" xfId="1948"/>
    <cellStyle name="Normal 40 2 2 3 2" xfId="2369"/>
    <cellStyle name="Normal 40 2 2 3 2 2" xfId="3208"/>
    <cellStyle name="Normal 40 2 2 3 2 2 2" xfId="4898"/>
    <cellStyle name="Normal 40 2 2 3 2 2 2 2" xfId="14971"/>
    <cellStyle name="Normal 40 2 2 3 2 2 2 2 2" xfId="45293"/>
    <cellStyle name="Normal 40 2 2 3 2 2 2 2 3" xfId="30069"/>
    <cellStyle name="Normal 40 2 2 3 2 2 2 3" xfId="9951"/>
    <cellStyle name="Normal 40 2 2 3 2 2 2 3 2" xfId="40276"/>
    <cellStyle name="Normal 40 2 2 3 2 2 2 3 3" xfId="25052"/>
    <cellStyle name="Normal 40 2 2 3 2 2 2 4" xfId="35263"/>
    <cellStyle name="Normal 40 2 2 3 2 2 2 5" xfId="20039"/>
    <cellStyle name="Normal 40 2 2 3 2 2 3" xfId="6590"/>
    <cellStyle name="Normal 40 2 2 3 2 2 3 2" xfId="16642"/>
    <cellStyle name="Normal 40 2 2 3 2 2 3 2 2" xfId="46964"/>
    <cellStyle name="Normal 40 2 2 3 2 2 3 2 3" xfId="31740"/>
    <cellStyle name="Normal 40 2 2 3 2 2 3 3" xfId="11622"/>
    <cellStyle name="Normal 40 2 2 3 2 2 3 3 2" xfId="41947"/>
    <cellStyle name="Normal 40 2 2 3 2 2 3 3 3" xfId="26723"/>
    <cellStyle name="Normal 40 2 2 3 2 2 3 4" xfId="36934"/>
    <cellStyle name="Normal 40 2 2 3 2 2 3 5" xfId="21710"/>
    <cellStyle name="Normal 40 2 2 3 2 2 4" xfId="13300"/>
    <cellStyle name="Normal 40 2 2 3 2 2 4 2" xfId="43622"/>
    <cellStyle name="Normal 40 2 2 3 2 2 4 3" xfId="28398"/>
    <cellStyle name="Normal 40 2 2 3 2 2 5" xfId="8279"/>
    <cellStyle name="Normal 40 2 2 3 2 2 5 2" xfId="38605"/>
    <cellStyle name="Normal 40 2 2 3 2 2 5 3" xfId="23381"/>
    <cellStyle name="Normal 40 2 2 3 2 2 6" xfId="33593"/>
    <cellStyle name="Normal 40 2 2 3 2 2 7" xfId="18368"/>
    <cellStyle name="Normal 40 2 2 3 2 3" xfId="4061"/>
    <cellStyle name="Normal 40 2 2 3 2 3 2" xfId="14135"/>
    <cellStyle name="Normal 40 2 2 3 2 3 2 2" xfId="44457"/>
    <cellStyle name="Normal 40 2 2 3 2 3 2 3" xfId="29233"/>
    <cellStyle name="Normal 40 2 2 3 2 3 3" xfId="9115"/>
    <cellStyle name="Normal 40 2 2 3 2 3 3 2" xfId="39440"/>
    <cellStyle name="Normal 40 2 2 3 2 3 3 3" xfId="24216"/>
    <cellStyle name="Normal 40 2 2 3 2 3 4" xfId="34427"/>
    <cellStyle name="Normal 40 2 2 3 2 3 5" xfId="19203"/>
    <cellStyle name="Normal 40 2 2 3 2 4" xfId="5754"/>
    <cellStyle name="Normal 40 2 2 3 2 4 2" xfId="15806"/>
    <cellStyle name="Normal 40 2 2 3 2 4 2 2" xfId="46128"/>
    <cellStyle name="Normal 40 2 2 3 2 4 2 3" xfId="30904"/>
    <cellStyle name="Normal 40 2 2 3 2 4 3" xfId="10786"/>
    <cellStyle name="Normal 40 2 2 3 2 4 3 2" xfId="41111"/>
    <cellStyle name="Normal 40 2 2 3 2 4 3 3" xfId="25887"/>
    <cellStyle name="Normal 40 2 2 3 2 4 4" xfId="36098"/>
    <cellStyle name="Normal 40 2 2 3 2 4 5" xfId="20874"/>
    <cellStyle name="Normal 40 2 2 3 2 5" xfId="12464"/>
    <cellStyle name="Normal 40 2 2 3 2 5 2" xfId="42786"/>
    <cellStyle name="Normal 40 2 2 3 2 5 3" xfId="27562"/>
    <cellStyle name="Normal 40 2 2 3 2 6" xfId="7443"/>
    <cellStyle name="Normal 40 2 2 3 2 6 2" xfId="37769"/>
    <cellStyle name="Normal 40 2 2 3 2 6 3" xfId="22545"/>
    <cellStyle name="Normal 40 2 2 3 2 7" xfId="32757"/>
    <cellStyle name="Normal 40 2 2 3 2 8" xfId="17532"/>
    <cellStyle name="Normal 40 2 2 3 3" xfId="2790"/>
    <cellStyle name="Normal 40 2 2 3 3 2" xfId="4480"/>
    <cellStyle name="Normal 40 2 2 3 3 2 2" xfId="14553"/>
    <cellStyle name="Normal 40 2 2 3 3 2 2 2" xfId="44875"/>
    <cellStyle name="Normal 40 2 2 3 3 2 2 3" xfId="29651"/>
    <cellStyle name="Normal 40 2 2 3 3 2 3" xfId="9533"/>
    <cellStyle name="Normal 40 2 2 3 3 2 3 2" xfId="39858"/>
    <cellStyle name="Normal 40 2 2 3 3 2 3 3" xfId="24634"/>
    <cellStyle name="Normal 40 2 2 3 3 2 4" xfId="34845"/>
    <cellStyle name="Normal 40 2 2 3 3 2 5" xfId="19621"/>
    <cellStyle name="Normal 40 2 2 3 3 3" xfId="6172"/>
    <cellStyle name="Normal 40 2 2 3 3 3 2" xfId="16224"/>
    <cellStyle name="Normal 40 2 2 3 3 3 2 2" xfId="46546"/>
    <cellStyle name="Normal 40 2 2 3 3 3 2 3" xfId="31322"/>
    <cellStyle name="Normal 40 2 2 3 3 3 3" xfId="11204"/>
    <cellStyle name="Normal 40 2 2 3 3 3 3 2" xfId="41529"/>
    <cellStyle name="Normal 40 2 2 3 3 3 3 3" xfId="26305"/>
    <cellStyle name="Normal 40 2 2 3 3 3 4" xfId="36516"/>
    <cellStyle name="Normal 40 2 2 3 3 3 5" xfId="21292"/>
    <cellStyle name="Normal 40 2 2 3 3 4" xfId="12882"/>
    <cellStyle name="Normal 40 2 2 3 3 4 2" xfId="43204"/>
    <cellStyle name="Normal 40 2 2 3 3 4 3" xfId="27980"/>
    <cellStyle name="Normal 40 2 2 3 3 5" xfId="7861"/>
    <cellStyle name="Normal 40 2 2 3 3 5 2" xfId="38187"/>
    <cellStyle name="Normal 40 2 2 3 3 5 3" xfId="22963"/>
    <cellStyle name="Normal 40 2 2 3 3 6" xfId="33175"/>
    <cellStyle name="Normal 40 2 2 3 3 7" xfId="17950"/>
    <cellStyle name="Normal 40 2 2 3 4" xfId="3643"/>
    <cellStyle name="Normal 40 2 2 3 4 2" xfId="13717"/>
    <cellStyle name="Normal 40 2 2 3 4 2 2" xfId="44039"/>
    <cellStyle name="Normal 40 2 2 3 4 2 3" xfId="28815"/>
    <cellStyle name="Normal 40 2 2 3 4 3" xfId="8697"/>
    <cellStyle name="Normal 40 2 2 3 4 3 2" xfId="39022"/>
    <cellStyle name="Normal 40 2 2 3 4 3 3" xfId="23798"/>
    <cellStyle name="Normal 40 2 2 3 4 4" xfId="34009"/>
    <cellStyle name="Normal 40 2 2 3 4 5" xfId="18785"/>
    <cellStyle name="Normal 40 2 2 3 5" xfId="5336"/>
    <cellStyle name="Normal 40 2 2 3 5 2" xfId="15388"/>
    <cellStyle name="Normal 40 2 2 3 5 2 2" xfId="45710"/>
    <cellStyle name="Normal 40 2 2 3 5 2 3" xfId="30486"/>
    <cellStyle name="Normal 40 2 2 3 5 3" xfId="10368"/>
    <cellStyle name="Normal 40 2 2 3 5 3 2" xfId="40693"/>
    <cellStyle name="Normal 40 2 2 3 5 3 3" xfId="25469"/>
    <cellStyle name="Normal 40 2 2 3 5 4" xfId="35680"/>
    <cellStyle name="Normal 40 2 2 3 5 5" xfId="20456"/>
    <cellStyle name="Normal 40 2 2 3 6" xfId="12046"/>
    <cellStyle name="Normal 40 2 2 3 6 2" xfId="42368"/>
    <cellStyle name="Normal 40 2 2 3 6 3" xfId="27144"/>
    <cellStyle name="Normal 40 2 2 3 7" xfId="7025"/>
    <cellStyle name="Normal 40 2 2 3 7 2" xfId="37351"/>
    <cellStyle name="Normal 40 2 2 3 7 3" xfId="22127"/>
    <cellStyle name="Normal 40 2 2 3 8" xfId="32339"/>
    <cellStyle name="Normal 40 2 2 3 9" xfId="17114"/>
    <cellStyle name="Normal 40 2 2 4" xfId="2161"/>
    <cellStyle name="Normal 40 2 2 4 2" xfId="3000"/>
    <cellStyle name="Normal 40 2 2 4 2 2" xfId="4690"/>
    <cellStyle name="Normal 40 2 2 4 2 2 2" xfId="14763"/>
    <cellStyle name="Normal 40 2 2 4 2 2 2 2" xfId="45085"/>
    <cellStyle name="Normal 40 2 2 4 2 2 2 3" xfId="29861"/>
    <cellStyle name="Normal 40 2 2 4 2 2 3" xfId="9743"/>
    <cellStyle name="Normal 40 2 2 4 2 2 3 2" xfId="40068"/>
    <cellStyle name="Normal 40 2 2 4 2 2 3 3" xfId="24844"/>
    <cellStyle name="Normal 40 2 2 4 2 2 4" xfId="35055"/>
    <cellStyle name="Normal 40 2 2 4 2 2 5" xfId="19831"/>
    <cellStyle name="Normal 40 2 2 4 2 3" xfId="6382"/>
    <cellStyle name="Normal 40 2 2 4 2 3 2" xfId="16434"/>
    <cellStyle name="Normal 40 2 2 4 2 3 2 2" xfId="46756"/>
    <cellStyle name="Normal 40 2 2 4 2 3 2 3" xfId="31532"/>
    <cellStyle name="Normal 40 2 2 4 2 3 3" xfId="11414"/>
    <cellStyle name="Normal 40 2 2 4 2 3 3 2" xfId="41739"/>
    <cellStyle name="Normal 40 2 2 4 2 3 3 3" xfId="26515"/>
    <cellStyle name="Normal 40 2 2 4 2 3 4" xfId="36726"/>
    <cellStyle name="Normal 40 2 2 4 2 3 5" xfId="21502"/>
    <cellStyle name="Normal 40 2 2 4 2 4" xfId="13092"/>
    <cellStyle name="Normal 40 2 2 4 2 4 2" xfId="43414"/>
    <cellStyle name="Normal 40 2 2 4 2 4 3" xfId="28190"/>
    <cellStyle name="Normal 40 2 2 4 2 5" xfId="8071"/>
    <cellStyle name="Normal 40 2 2 4 2 5 2" xfId="38397"/>
    <cellStyle name="Normal 40 2 2 4 2 5 3" xfId="23173"/>
    <cellStyle name="Normal 40 2 2 4 2 6" xfId="33385"/>
    <cellStyle name="Normal 40 2 2 4 2 7" xfId="18160"/>
    <cellStyle name="Normal 40 2 2 4 3" xfId="3853"/>
    <cellStyle name="Normal 40 2 2 4 3 2" xfId="13927"/>
    <cellStyle name="Normal 40 2 2 4 3 2 2" xfId="44249"/>
    <cellStyle name="Normal 40 2 2 4 3 2 3" xfId="29025"/>
    <cellStyle name="Normal 40 2 2 4 3 3" xfId="8907"/>
    <cellStyle name="Normal 40 2 2 4 3 3 2" xfId="39232"/>
    <cellStyle name="Normal 40 2 2 4 3 3 3" xfId="24008"/>
    <cellStyle name="Normal 40 2 2 4 3 4" xfId="34219"/>
    <cellStyle name="Normal 40 2 2 4 3 5" xfId="18995"/>
    <cellStyle name="Normal 40 2 2 4 4" xfId="5546"/>
    <cellStyle name="Normal 40 2 2 4 4 2" xfId="15598"/>
    <cellStyle name="Normal 40 2 2 4 4 2 2" xfId="45920"/>
    <cellStyle name="Normal 40 2 2 4 4 2 3" xfId="30696"/>
    <cellStyle name="Normal 40 2 2 4 4 3" xfId="10578"/>
    <cellStyle name="Normal 40 2 2 4 4 3 2" xfId="40903"/>
    <cellStyle name="Normal 40 2 2 4 4 3 3" xfId="25679"/>
    <cellStyle name="Normal 40 2 2 4 4 4" xfId="35890"/>
    <cellStyle name="Normal 40 2 2 4 4 5" xfId="20666"/>
    <cellStyle name="Normal 40 2 2 4 5" xfId="12256"/>
    <cellStyle name="Normal 40 2 2 4 5 2" xfId="42578"/>
    <cellStyle name="Normal 40 2 2 4 5 3" xfId="27354"/>
    <cellStyle name="Normal 40 2 2 4 6" xfId="7235"/>
    <cellStyle name="Normal 40 2 2 4 6 2" xfId="37561"/>
    <cellStyle name="Normal 40 2 2 4 6 3" xfId="22337"/>
    <cellStyle name="Normal 40 2 2 4 7" xfId="32549"/>
    <cellStyle name="Normal 40 2 2 4 8" xfId="17324"/>
    <cellStyle name="Normal 40 2 2 5" xfId="2582"/>
    <cellStyle name="Normal 40 2 2 5 2" xfId="4272"/>
    <cellStyle name="Normal 40 2 2 5 2 2" xfId="14345"/>
    <cellStyle name="Normal 40 2 2 5 2 2 2" xfId="44667"/>
    <cellStyle name="Normal 40 2 2 5 2 2 3" xfId="29443"/>
    <cellStyle name="Normal 40 2 2 5 2 3" xfId="9325"/>
    <cellStyle name="Normal 40 2 2 5 2 3 2" xfId="39650"/>
    <cellStyle name="Normal 40 2 2 5 2 3 3" xfId="24426"/>
    <cellStyle name="Normal 40 2 2 5 2 4" xfId="34637"/>
    <cellStyle name="Normal 40 2 2 5 2 5" xfId="19413"/>
    <cellStyle name="Normal 40 2 2 5 3" xfId="5964"/>
    <cellStyle name="Normal 40 2 2 5 3 2" xfId="16016"/>
    <cellStyle name="Normal 40 2 2 5 3 2 2" xfId="46338"/>
    <cellStyle name="Normal 40 2 2 5 3 2 3" xfId="31114"/>
    <cellStyle name="Normal 40 2 2 5 3 3" xfId="10996"/>
    <cellStyle name="Normal 40 2 2 5 3 3 2" xfId="41321"/>
    <cellStyle name="Normal 40 2 2 5 3 3 3" xfId="26097"/>
    <cellStyle name="Normal 40 2 2 5 3 4" xfId="36308"/>
    <cellStyle name="Normal 40 2 2 5 3 5" xfId="21084"/>
    <cellStyle name="Normal 40 2 2 5 4" xfId="12674"/>
    <cellStyle name="Normal 40 2 2 5 4 2" xfId="42996"/>
    <cellStyle name="Normal 40 2 2 5 4 3" xfId="27772"/>
    <cellStyle name="Normal 40 2 2 5 5" xfId="7653"/>
    <cellStyle name="Normal 40 2 2 5 5 2" xfId="37979"/>
    <cellStyle name="Normal 40 2 2 5 5 3" xfId="22755"/>
    <cellStyle name="Normal 40 2 2 5 6" xfId="32967"/>
    <cellStyle name="Normal 40 2 2 5 7" xfId="17742"/>
    <cellStyle name="Normal 40 2 2 6" xfId="3435"/>
    <cellStyle name="Normal 40 2 2 6 2" xfId="13509"/>
    <cellStyle name="Normal 40 2 2 6 2 2" xfId="43831"/>
    <cellStyle name="Normal 40 2 2 6 2 3" xfId="28607"/>
    <cellStyle name="Normal 40 2 2 6 3" xfId="8489"/>
    <cellStyle name="Normal 40 2 2 6 3 2" xfId="38814"/>
    <cellStyle name="Normal 40 2 2 6 3 3" xfId="23590"/>
    <cellStyle name="Normal 40 2 2 6 4" xfId="33801"/>
    <cellStyle name="Normal 40 2 2 6 5" xfId="18577"/>
    <cellStyle name="Normal 40 2 2 7" xfId="5128"/>
    <cellStyle name="Normal 40 2 2 7 2" xfId="15180"/>
    <cellStyle name="Normal 40 2 2 7 2 2" xfId="45502"/>
    <cellStyle name="Normal 40 2 2 7 2 3" xfId="30278"/>
    <cellStyle name="Normal 40 2 2 7 3" xfId="10160"/>
    <cellStyle name="Normal 40 2 2 7 3 2" xfId="40485"/>
    <cellStyle name="Normal 40 2 2 7 3 3" xfId="25261"/>
    <cellStyle name="Normal 40 2 2 7 4" xfId="35472"/>
    <cellStyle name="Normal 40 2 2 7 5" xfId="20248"/>
    <cellStyle name="Normal 40 2 2 8" xfId="11838"/>
    <cellStyle name="Normal 40 2 2 8 2" xfId="42160"/>
    <cellStyle name="Normal 40 2 2 8 3" xfId="26936"/>
    <cellStyle name="Normal 40 2 2 9" xfId="6817"/>
    <cellStyle name="Normal 40 2 2 9 2" xfId="37143"/>
    <cellStyle name="Normal 40 2 2 9 3" xfId="21919"/>
    <cellStyle name="Normal 40 2 3" xfId="1781"/>
    <cellStyle name="Normal 40 2 3 10" xfId="16958"/>
    <cellStyle name="Normal 40 2 3 2" xfId="2000"/>
    <cellStyle name="Normal 40 2 3 2 2" xfId="2421"/>
    <cellStyle name="Normal 40 2 3 2 2 2" xfId="3260"/>
    <cellStyle name="Normal 40 2 3 2 2 2 2" xfId="4950"/>
    <cellStyle name="Normal 40 2 3 2 2 2 2 2" xfId="15023"/>
    <cellStyle name="Normal 40 2 3 2 2 2 2 2 2" xfId="45345"/>
    <cellStyle name="Normal 40 2 3 2 2 2 2 2 3" xfId="30121"/>
    <cellStyle name="Normal 40 2 3 2 2 2 2 3" xfId="10003"/>
    <cellStyle name="Normal 40 2 3 2 2 2 2 3 2" xfId="40328"/>
    <cellStyle name="Normal 40 2 3 2 2 2 2 3 3" xfId="25104"/>
    <cellStyle name="Normal 40 2 3 2 2 2 2 4" xfId="35315"/>
    <cellStyle name="Normal 40 2 3 2 2 2 2 5" xfId="20091"/>
    <cellStyle name="Normal 40 2 3 2 2 2 3" xfId="6642"/>
    <cellStyle name="Normal 40 2 3 2 2 2 3 2" xfId="16694"/>
    <cellStyle name="Normal 40 2 3 2 2 2 3 2 2" xfId="47016"/>
    <cellStyle name="Normal 40 2 3 2 2 2 3 2 3" xfId="31792"/>
    <cellStyle name="Normal 40 2 3 2 2 2 3 3" xfId="11674"/>
    <cellStyle name="Normal 40 2 3 2 2 2 3 3 2" xfId="41999"/>
    <cellStyle name="Normal 40 2 3 2 2 2 3 3 3" xfId="26775"/>
    <cellStyle name="Normal 40 2 3 2 2 2 3 4" xfId="36986"/>
    <cellStyle name="Normal 40 2 3 2 2 2 3 5" xfId="21762"/>
    <cellStyle name="Normal 40 2 3 2 2 2 4" xfId="13352"/>
    <cellStyle name="Normal 40 2 3 2 2 2 4 2" xfId="43674"/>
    <cellStyle name="Normal 40 2 3 2 2 2 4 3" xfId="28450"/>
    <cellStyle name="Normal 40 2 3 2 2 2 5" xfId="8331"/>
    <cellStyle name="Normal 40 2 3 2 2 2 5 2" xfId="38657"/>
    <cellStyle name="Normal 40 2 3 2 2 2 5 3" xfId="23433"/>
    <cellStyle name="Normal 40 2 3 2 2 2 6" xfId="33645"/>
    <cellStyle name="Normal 40 2 3 2 2 2 7" xfId="18420"/>
    <cellStyle name="Normal 40 2 3 2 2 3" xfId="4113"/>
    <cellStyle name="Normal 40 2 3 2 2 3 2" xfId="14187"/>
    <cellStyle name="Normal 40 2 3 2 2 3 2 2" xfId="44509"/>
    <cellStyle name="Normal 40 2 3 2 2 3 2 3" xfId="29285"/>
    <cellStyle name="Normal 40 2 3 2 2 3 3" xfId="9167"/>
    <cellStyle name="Normal 40 2 3 2 2 3 3 2" xfId="39492"/>
    <cellStyle name="Normal 40 2 3 2 2 3 3 3" xfId="24268"/>
    <cellStyle name="Normal 40 2 3 2 2 3 4" xfId="34479"/>
    <cellStyle name="Normal 40 2 3 2 2 3 5" xfId="19255"/>
    <cellStyle name="Normal 40 2 3 2 2 4" xfId="5806"/>
    <cellStyle name="Normal 40 2 3 2 2 4 2" xfId="15858"/>
    <cellStyle name="Normal 40 2 3 2 2 4 2 2" xfId="46180"/>
    <cellStyle name="Normal 40 2 3 2 2 4 2 3" xfId="30956"/>
    <cellStyle name="Normal 40 2 3 2 2 4 3" xfId="10838"/>
    <cellStyle name="Normal 40 2 3 2 2 4 3 2" xfId="41163"/>
    <cellStyle name="Normal 40 2 3 2 2 4 3 3" xfId="25939"/>
    <cellStyle name="Normal 40 2 3 2 2 4 4" xfId="36150"/>
    <cellStyle name="Normal 40 2 3 2 2 4 5" xfId="20926"/>
    <cellStyle name="Normal 40 2 3 2 2 5" xfId="12516"/>
    <cellStyle name="Normal 40 2 3 2 2 5 2" xfId="42838"/>
    <cellStyle name="Normal 40 2 3 2 2 5 3" xfId="27614"/>
    <cellStyle name="Normal 40 2 3 2 2 6" xfId="7495"/>
    <cellStyle name="Normal 40 2 3 2 2 6 2" xfId="37821"/>
    <cellStyle name="Normal 40 2 3 2 2 6 3" xfId="22597"/>
    <cellStyle name="Normal 40 2 3 2 2 7" xfId="32809"/>
    <cellStyle name="Normal 40 2 3 2 2 8" xfId="17584"/>
    <cellStyle name="Normal 40 2 3 2 3" xfId="2842"/>
    <cellStyle name="Normal 40 2 3 2 3 2" xfId="4532"/>
    <cellStyle name="Normal 40 2 3 2 3 2 2" xfId="14605"/>
    <cellStyle name="Normal 40 2 3 2 3 2 2 2" xfId="44927"/>
    <cellStyle name="Normal 40 2 3 2 3 2 2 3" xfId="29703"/>
    <cellStyle name="Normal 40 2 3 2 3 2 3" xfId="9585"/>
    <cellStyle name="Normal 40 2 3 2 3 2 3 2" xfId="39910"/>
    <cellStyle name="Normal 40 2 3 2 3 2 3 3" xfId="24686"/>
    <cellStyle name="Normal 40 2 3 2 3 2 4" xfId="34897"/>
    <cellStyle name="Normal 40 2 3 2 3 2 5" xfId="19673"/>
    <cellStyle name="Normal 40 2 3 2 3 3" xfId="6224"/>
    <cellStyle name="Normal 40 2 3 2 3 3 2" xfId="16276"/>
    <cellStyle name="Normal 40 2 3 2 3 3 2 2" xfId="46598"/>
    <cellStyle name="Normal 40 2 3 2 3 3 2 3" xfId="31374"/>
    <cellStyle name="Normal 40 2 3 2 3 3 3" xfId="11256"/>
    <cellStyle name="Normal 40 2 3 2 3 3 3 2" xfId="41581"/>
    <cellStyle name="Normal 40 2 3 2 3 3 3 3" xfId="26357"/>
    <cellStyle name="Normal 40 2 3 2 3 3 4" xfId="36568"/>
    <cellStyle name="Normal 40 2 3 2 3 3 5" xfId="21344"/>
    <cellStyle name="Normal 40 2 3 2 3 4" xfId="12934"/>
    <cellStyle name="Normal 40 2 3 2 3 4 2" xfId="43256"/>
    <cellStyle name="Normal 40 2 3 2 3 4 3" xfId="28032"/>
    <cellStyle name="Normal 40 2 3 2 3 5" xfId="7913"/>
    <cellStyle name="Normal 40 2 3 2 3 5 2" xfId="38239"/>
    <cellStyle name="Normal 40 2 3 2 3 5 3" xfId="23015"/>
    <cellStyle name="Normal 40 2 3 2 3 6" xfId="33227"/>
    <cellStyle name="Normal 40 2 3 2 3 7" xfId="18002"/>
    <cellStyle name="Normal 40 2 3 2 4" xfId="3695"/>
    <cellStyle name="Normal 40 2 3 2 4 2" xfId="13769"/>
    <cellStyle name="Normal 40 2 3 2 4 2 2" xfId="44091"/>
    <cellStyle name="Normal 40 2 3 2 4 2 3" xfId="28867"/>
    <cellStyle name="Normal 40 2 3 2 4 3" xfId="8749"/>
    <cellStyle name="Normal 40 2 3 2 4 3 2" xfId="39074"/>
    <cellStyle name="Normal 40 2 3 2 4 3 3" xfId="23850"/>
    <cellStyle name="Normal 40 2 3 2 4 4" xfId="34061"/>
    <cellStyle name="Normal 40 2 3 2 4 5" xfId="18837"/>
    <cellStyle name="Normal 40 2 3 2 5" xfId="5388"/>
    <cellStyle name="Normal 40 2 3 2 5 2" xfId="15440"/>
    <cellStyle name="Normal 40 2 3 2 5 2 2" xfId="45762"/>
    <cellStyle name="Normal 40 2 3 2 5 2 3" xfId="30538"/>
    <cellStyle name="Normal 40 2 3 2 5 3" xfId="10420"/>
    <cellStyle name="Normal 40 2 3 2 5 3 2" xfId="40745"/>
    <cellStyle name="Normal 40 2 3 2 5 3 3" xfId="25521"/>
    <cellStyle name="Normal 40 2 3 2 5 4" xfId="35732"/>
    <cellStyle name="Normal 40 2 3 2 5 5" xfId="20508"/>
    <cellStyle name="Normal 40 2 3 2 6" xfId="12098"/>
    <cellStyle name="Normal 40 2 3 2 6 2" xfId="42420"/>
    <cellStyle name="Normal 40 2 3 2 6 3" xfId="27196"/>
    <cellStyle name="Normal 40 2 3 2 7" xfId="7077"/>
    <cellStyle name="Normal 40 2 3 2 7 2" xfId="37403"/>
    <cellStyle name="Normal 40 2 3 2 7 3" xfId="22179"/>
    <cellStyle name="Normal 40 2 3 2 8" xfId="32391"/>
    <cellStyle name="Normal 40 2 3 2 9" xfId="17166"/>
    <cellStyle name="Normal 40 2 3 3" xfId="2213"/>
    <cellStyle name="Normal 40 2 3 3 2" xfId="3052"/>
    <cellStyle name="Normal 40 2 3 3 2 2" xfId="4742"/>
    <cellStyle name="Normal 40 2 3 3 2 2 2" xfId="14815"/>
    <cellStyle name="Normal 40 2 3 3 2 2 2 2" xfId="45137"/>
    <cellStyle name="Normal 40 2 3 3 2 2 2 3" xfId="29913"/>
    <cellStyle name="Normal 40 2 3 3 2 2 3" xfId="9795"/>
    <cellStyle name="Normal 40 2 3 3 2 2 3 2" xfId="40120"/>
    <cellStyle name="Normal 40 2 3 3 2 2 3 3" xfId="24896"/>
    <cellStyle name="Normal 40 2 3 3 2 2 4" xfId="35107"/>
    <cellStyle name="Normal 40 2 3 3 2 2 5" xfId="19883"/>
    <cellStyle name="Normal 40 2 3 3 2 3" xfId="6434"/>
    <cellStyle name="Normal 40 2 3 3 2 3 2" xfId="16486"/>
    <cellStyle name="Normal 40 2 3 3 2 3 2 2" xfId="46808"/>
    <cellStyle name="Normal 40 2 3 3 2 3 2 3" xfId="31584"/>
    <cellStyle name="Normal 40 2 3 3 2 3 3" xfId="11466"/>
    <cellStyle name="Normal 40 2 3 3 2 3 3 2" xfId="41791"/>
    <cellStyle name="Normal 40 2 3 3 2 3 3 3" xfId="26567"/>
    <cellStyle name="Normal 40 2 3 3 2 3 4" xfId="36778"/>
    <cellStyle name="Normal 40 2 3 3 2 3 5" xfId="21554"/>
    <cellStyle name="Normal 40 2 3 3 2 4" xfId="13144"/>
    <cellStyle name="Normal 40 2 3 3 2 4 2" xfId="43466"/>
    <cellStyle name="Normal 40 2 3 3 2 4 3" xfId="28242"/>
    <cellStyle name="Normal 40 2 3 3 2 5" xfId="8123"/>
    <cellStyle name="Normal 40 2 3 3 2 5 2" xfId="38449"/>
    <cellStyle name="Normal 40 2 3 3 2 5 3" xfId="23225"/>
    <cellStyle name="Normal 40 2 3 3 2 6" xfId="33437"/>
    <cellStyle name="Normal 40 2 3 3 2 7" xfId="18212"/>
    <cellStyle name="Normal 40 2 3 3 3" xfId="3905"/>
    <cellStyle name="Normal 40 2 3 3 3 2" xfId="13979"/>
    <cellStyle name="Normal 40 2 3 3 3 2 2" xfId="44301"/>
    <cellStyle name="Normal 40 2 3 3 3 2 3" xfId="29077"/>
    <cellStyle name="Normal 40 2 3 3 3 3" xfId="8959"/>
    <cellStyle name="Normal 40 2 3 3 3 3 2" xfId="39284"/>
    <cellStyle name="Normal 40 2 3 3 3 3 3" xfId="24060"/>
    <cellStyle name="Normal 40 2 3 3 3 4" xfId="34271"/>
    <cellStyle name="Normal 40 2 3 3 3 5" xfId="19047"/>
    <cellStyle name="Normal 40 2 3 3 4" xfId="5598"/>
    <cellStyle name="Normal 40 2 3 3 4 2" xfId="15650"/>
    <cellStyle name="Normal 40 2 3 3 4 2 2" xfId="45972"/>
    <cellStyle name="Normal 40 2 3 3 4 2 3" xfId="30748"/>
    <cellStyle name="Normal 40 2 3 3 4 3" xfId="10630"/>
    <cellStyle name="Normal 40 2 3 3 4 3 2" xfId="40955"/>
    <cellStyle name="Normal 40 2 3 3 4 3 3" xfId="25731"/>
    <cellStyle name="Normal 40 2 3 3 4 4" xfId="35942"/>
    <cellStyle name="Normal 40 2 3 3 4 5" xfId="20718"/>
    <cellStyle name="Normal 40 2 3 3 5" xfId="12308"/>
    <cellStyle name="Normal 40 2 3 3 5 2" xfId="42630"/>
    <cellStyle name="Normal 40 2 3 3 5 3" xfId="27406"/>
    <cellStyle name="Normal 40 2 3 3 6" xfId="7287"/>
    <cellStyle name="Normal 40 2 3 3 6 2" xfId="37613"/>
    <cellStyle name="Normal 40 2 3 3 6 3" xfId="22389"/>
    <cellStyle name="Normal 40 2 3 3 7" xfId="32601"/>
    <cellStyle name="Normal 40 2 3 3 8" xfId="17376"/>
    <cellStyle name="Normal 40 2 3 4" xfId="2634"/>
    <cellStyle name="Normal 40 2 3 4 2" xfId="4324"/>
    <cellStyle name="Normal 40 2 3 4 2 2" xfId="14397"/>
    <cellStyle name="Normal 40 2 3 4 2 2 2" xfId="44719"/>
    <cellStyle name="Normal 40 2 3 4 2 2 3" xfId="29495"/>
    <cellStyle name="Normal 40 2 3 4 2 3" xfId="9377"/>
    <cellStyle name="Normal 40 2 3 4 2 3 2" xfId="39702"/>
    <cellStyle name="Normal 40 2 3 4 2 3 3" xfId="24478"/>
    <cellStyle name="Normal 40 2 3 4 2 4" xfId="34689"/>
    <cellStyle name="Normal 40 2 3 4 2 5" xfId="19465"/>
    <cellStyle name="Normal 40 2 3 4 3" xfId="6016"/>
    <cellStyle name="Normal 40 2 3 4 3 2" xfId="16068"/>
    <cellStyle name="Normal 40 2 3 4 3 2 2" xfId="46390"/>
    <cellStyle name="Normal 40 2 3 4 3 2 3" xfId="31166"/>
    <cellStyle name="Normal 40 2 3 4 3 3" xfId="11048"/>
    <cellStyle name="Normal 40 2 3 4 3 3 2" xfId="41373"/>
    <cellStyle name="Normal 40 2 3 4 3 3 3" xfId="26149"/>
    <cellStyle name="Normal 40 2 3 4 3 4" xfId="36360"/>
    <cellStyle name="Normal 40 2 3 4 3 5" xfId="21136"/>
    <cellStyle name="Normal 40 2 3 4 4" xfId="12726"/>
    <cellStyle name="Normal 40 2 3 4 4 2" xfId="43048"/>
    <cellStyle name="Normal 40 2 3 4 4 3" xfId="27824"/>
    <cellStyle name="Normal 40 2 3 4 5" xfId="7705"/>
    <cellStyle name="Normal 40 2 3 4 5 2" xfId="38031"/>
    <cellStyle name="Normal 40 2 3 4 5 3" xfId="22807"/>
    <cellStyle name="Normal 40 2 3 4 6" xfId="33019"/>
    <cellStyle name="Normal 40 2 3 4 7" xfId="17794"/>
    <cellStyle name="Normal 40 2 3 5" xfId="3487"/>
    <cellStyle name="Normal 40 2 3 5 2" xfId="13561"/>
    <cellStyle name="Normal 40 2 3 5 2 2" xfId="43883"/>
    <cellStyle name="Normal 40 2 3 5 2 3" xfId="28659"/>
    <cellStyle name="Normal 40 2 3 5 3" xfId="8541"/>
    <cellStyle name="Normal 40 2 3 5 3 2" xfId="38866"/>
    <cellStyle name="Normal 40 2 3 5 3 3" xfId="23642"/>
    <cellStyle name="Normal 40 2 3 5 4" xfId="33853"/>
    <cellStyle name="Normal 40 2 3 5 5" xfId="18629"/>
    <cellStyle name="Normal 40 2 3 6" xfId="5180"/>
    <cellStyle name="Normal 40 2 3 6 2" xfId="15232"/>
    <cellStyle name="Normal 40 2 3 6 2 2" xfId="45554"/>
    <cellStyle name="Normal 40 2 3 6 2 3" xfId="30330"/>
    <cellStyle name="Normal 40 2 3 6 3" xfId="10212"/>
    <cellStyle name="Normal 40 2 3 6 3 2" xfId="40537"/>
    <cellStyle name="Normal 40 2 3 6 3 3" xfId="25313"/>
    <cellStyle name="Normal 40 2 3 6 4" xfId="35524"/>
    <cellStyle name="Normal 40 2 3 6 5" xfId="20300"/>
    <cellStyle name="Normal 40 2 3 7" xfId="11890"/>
    <cellStyle name="Normal 40 2 3 7 2" xfId="42212"/>
    <cellStyle name="Normal 40 2 3 7 3" xfId="26988"/>
    <cellStyle name="Normal 40 2 3 8" xfId="6869"/>
    <cellStyle name="Normal 40 2 3 8 2" xfId="37195"/>
    <cellStyle name="Normal 40 2 3 8 3" xfId="21971"/>
    <cellStyle name="Normal 40 2 3 9" xfId="32184"/>
    <cellStyle name="Normal 40 2 4" xfId="1894"/>
    <cellStyle name="Normal 40 2 4 2" xfId="2317"/>
    <cellStyle name="Normal 40 2 4 2 2" xfId="3156"/>
    <cellStyle name="Normal 40 2 4 2 2 2" xfId="4846"/>
    <cellStyle name="Normal 40 2 4 2 2 2 2" xfId="14919"/>
    <cellStyle name="Normal 40 2 4 2 2 2 2 2" xfId="45241"/>
    <cellStyle name="Normal 40 2 4 2 2 2 2 3" xfId="30017"/>
    <cellStyle name="Normal 40 2 4 2 2 2 3" xfId="9899"/>
    <cellStyle name="Normal 40 2 4 2 2 2 3 2" xfId="40224"/>
    <cellStyle name="Normal 40 2 4 2 2 2 3 3" xfId="25000"/>
    <cellStyle name="Normal 40 2 4 2 2 2 4" xfId="35211"/>
    <cellStyle name="Normal 40 2 4 2 2 2 5" xfId="19987"/>
    <cellStyle name="Normal 40 2 4 2 2 3" xfId="6538"/>
    <cellStyle name="Normal 40 2 4 2 2 3 2" xfId="16590"/>
    <cellStyle name="Normal 40 2 4 2 2 3 2 2" xfId="46912"/>
    <cellStyle name="Normal 40 2 4 2 2 3 2 3" xfId="31688"/>
    <cellStyle name="Normal 40 2 4 2 2 3 3" xfId="11570"/>
    <cellStyle name="Normal 40 2 4 2 2 3 3 2" xfId="41895"/>
    <cellStyle name="Normal 40 2 4 2 2 3 3 3" xfId="26671"/>
    <cellStyle name="Normal 40 2 4 2 2 3 4" xfId="36882"/>
    <cellStyle name="Normal 40 2 4 2 2 3 5" xfId="21658"/>
    <cellStyle name="Normal 40 2 4 2 2 4" xfId="13248"/>
    <cellStyle name="Normal 40 2 4 2 2 4 2" xfId="43570"/>
    <cellStyle name="Normal 40 2 4 2 2 4 3" xfId="28346"/>
    <cellStyle name="Normal 40 2 4 2 2 5" xfId="8227"/>
    <cellStyle name="Normal 40 2 4 2 2 5 2" xfId="38553"/>
    <cellStyle name="Normal 40 2 4 2 2 5 3" xfId="23329"/>
    <cellStyle name="Normal 40 2 4 2 2 6" xfId="33541"/>
    <cellStyle name="Normal 40 2 4 2 2 7" xfId="18316"/>
    <cellStyle name="Normal 40 2 4 2 3" xfId="4009"/>
    <cellStyle name="Normal 40 2 4 2 3 2" xfId="14083"/>
    <cellStyle name="Normal 40 2 4 2 3 2 2" xfId="44405"/>
    <cellStyle name="Normal 40 2 4 2 3 2 3" xfId="29181"/>
    <cellStyle name="Normal 40 2 4 2 3 3" xfId="9063"/>
    <cellStyle name="Normal 40 2 4 2 3 3 2" xfId="39388"/>
    <cellStyle name="Normal 40 2 4 2 3 3 3" xfId="24164"/>
    <cellStyle name="Normal 40 2 4 2 3 4" xfId="34375"/>
    <cellStyle name="Normal 40 2 4 2 3 5" xfId="19151"/>
    <cellStyle name="Normal 40 2 4 2 4" xfId="5702"/>
    <cellStyle name="Normal 40 2 4 2 4 2" xfId="15754"/>
    <cellStyle name="Normal 40 2 4 2 4 2 2" xfId="46076"/>
    <cellStyle name="Normal 40 2 4 2 4 2 3" xfId="30852"/>
    <cellStyle name="Normal 40 2 4 2 4 3" xfId="10734"/>
    <cellStyle name="Normal 40 2 4 2 4 3 2" xfId="41059"/>
    <cellStyle name="Normal 40 2 4 2 4 3 3" xfId="25835"/>
    <cellStyle name="Normal 40 2 4 2 4 4" xfId="36046"/>
    <cellStyle name="Normal 40 2 4 2 4 5" xfId="20822"/>
    <cellStyle name="Normal 40 2 4 2 5" xfId="12412"/>
    <cellStyle name="Normal 40 2 4 2 5 2" xfId="42734"/>
    <cellStyle name="Normal 40 2 4 2 5 3" xfId="27510"/>
    <cellStyle name="Normal 40 2 4 2 6" xfId="7391"/>
    <cellStyle name="Normal 40 2 4 2 6 2" xfId="37717"/>
    <cellStyle name="Normal 40 2 4 2 6 3" xfId="22493"/>
    <cellStyle name="Normal 40 2 4 2 7" xfId="32705"/>
    <cellStyle name="Normal 40 2 4 2 8" xfId="17480"/>
    <cellStyle name="Normal 40 2 4 3" xfId="2738"/>
    <cellStyle name="Normal 40 2 4 3 2" xfId="4428"/>
    <cellStyle name="Normal 40 2 4 3 2 2" xfId="14501"/>
    <cellStyle name="Normal 40 2 4 3 2 2 2" xfId="44823"/>
    <cellStyle name="Normal 40 2 4 3 2 2 3" xfId="29599"/>
    <cellStyle name="Normal 40 2 4 3 2 3" xfId="9481"/>
    <cellStyle name="Normal 40 2 4 3 2 3 2" xfId="39806"/>
    <cellStyle name="Normal 40 2 4 3 2 3 3" xfId="24582"/>
    <cellStyle name="Normal 40 2 4 3 2 4" xfId="34793"/>
    <cellStyle name="Normal 40 2 4 3 2 5" xfId="19569"/>
    <cellStyle name="Normal 40 2 4 3 3" xfId="6120"/>
    <cellStyle name="Normal 40 2 4 3 3 2" xfId="16172"/>
    <cellStyle name="Normal 40 2 4 3 3 2 2" xfId="46494"/>
    <cellStyle name="Normal 40 2 4 3 3 2 3" xfId="31270"/>
    <cellStyle name="Normal 40 2 4 3 3 3" xfId="11152"/>
    <cellStyle name="Normal 40 2 4 3 3 3 2" xfId="41477"/>
    <cellStyle name="Normal 40 2 4 3 3 3 3" xfId="26253"/>
    <cellStyle name="Normal 40 2 4 3 3 4" xfId="36464"/>
    <cellStyle name="Normal 40 2 4 3 3 5" xfId="21240"/>
    <cellStyle name="Normal 40 2 4 3 4" xfId="12830"/>
    <cellStyle name="Normal 40 2 4 3 4 2" xfId="43152"/>
    <cellStyle name="Normal 40 2 4 3 4 3" xfId="27928"/>
    <cellStyle name="Normal 40 2 4 3 5" xfId="7809"/>
    <cellStyle name="Normal 40 2 4 3 5 2" xfId="38135"/>
    <cellStyle name="Normal 40 2 4 3 5 3" xfId="22911"/>
    <cellStyle name="Normal 40 2 4 3 6" xfId="33123"/>
    <cellStyle name="Normal 40 2 4 3 7" xfId="17898"/>
    <cellStyle name="Normal 40 2 4 4" xfId="3591"/>
    <cellStyle name="Normal 40 2 4 4 2" xfId="13665"/>
    <cellStyle name="Normal 40 2 4 4 2 2" xfId="43987"/>
    <cellStyle name="Normal 40 2 4 4 2 3" xfId="28763"/>
    <cellStyle name="Normal 40 2 4 4 3" xfId="8645"/>
    <cellStyle name="Normal 40 2 4 4 3 2" xfId="38970"/>
    <cellStyle name="Normal 40 2 4 4 3 3" xfId="23746"/>
    <cellStyle name="Normal 40 2 4 4 4" xfId="33957"/>
    <cellStyle name="Normal 40 2 4 4 5" xfId="18733"/>
    <cellStyle name="Normal 40 2 4 5" xfId="5284"/>
    <cellStyle name="Normal 40 2 4 5 2" xfId="15336"/>
    <cellStyle name="Normal 40 2 4 5 2 2" xfId="45658"/>
    <cellStyle name="Normal 40 2 4 5 2 3" xfId="30434"/>
    <cellStyle name="Normal 40 2 4 5 3" xfId="10316"/>
    <cellStyle name="Normal 40 2 4 5 3 2" xfId="40641"/>
    <cellStyle name="Normal 40 2 4 5 3 3" xfId="25417"/>
    <cellStyle name="Normal 40 2 4 5 4" xfId="35628"/>
    <cellStyle name="Normal 40 2 4 5 5" xfId="20404"/>
    <cellStyle name="Normal 40 2 4 6" xfId="11994"/>
    <cellStyle name="Normal 40 2 4 6 2" xfId="42316"/>
    <cellStyle name="Normal 40 2 4 6 3" xfId="27092"/>
    <cellStyle name="Normal 40 2 4 7" xfId="6973"/>
    <cellStyle name="Normal 40 2 4 7 2" xfId="37299"/>
    <cellStyle name="Normal 40 2 4 7 3" xfId="22075"/>
    <cellStyle name="Normal 40 2 4 8" xfId="32287"/>
    <cellStyle name="Normal 40 2 4 9" xfId="17062"/>
    <cellStyle name="Normal 40 2 5" xfId="2107"/>
    <cellStyle name="Normal 40 2 5 2" xfId="2948"/>
    <cellStyle name="Normal 40 2 5 2 2" xfId="4638"/>
    <cellStyle name="Normal 40 2 5 2 2 2" xfId="14711"/>
    <cellStyle name="Normal 40 2 5 2 2 2 2" xfId="45033"/>
    <cellStyle name="Normal 40 2 5 2 2 2 3" xfId="29809"/>
    <cellStyle name="Normal 40 2 5 2 2 3" xfId="9691"/>
    <cellStyle name="Normal 40 2 5 2 2 3 2" xfId="40016"/>
    <cellStyle name="Normal 40 2 5 2 2 3 3" xfId="24792"/>
    <cellStyle name="Normal 40 2 5 2 2 4" xfId="35003"/>
    <cellStyle name="Normal 40 2 5 2 2 5" xfId="19779"/>
    <cellStyle name="Normal 40 2 5 2 3" xfId="6330"/>
    <cellStyle name="Normal 40 2 5 2 3 2" xfId="16382"/>
    <cellStyle name="Normal 40 2 5 2 3 2 2" xfId="46704"/>
    <cellStyle name="Normal 40 2 5 2 3 2 3" xfId="31480"/>
    <cellStyle name="Normal 40 2 5 2 3 3" xfId="11362"/>
    <cellStyle name="Normal 40 2 5 2 3 3 2" xfId="41687"/>
    <cellStyle name="Normal 40 2 5 2 3 3 3" xfId="26463"/>
    <cellStyle name="Normal 40 2 5 2 3 4" xfId="36674"/>
    <cellStyle name="Normal 40 2 5 2 3 5" xfId="21450"/>
    <cellStyle name="Normal 40 2 5 2 4" xfId="13040"/>
    <cellStyle name="Normal 40 2 5 2 4 2" xfId="43362"/>
    <cellStyle name="Normal 40 2 5 2 4 3" xfId="28138"/>
    <cellStyle name="Normal 40 2 5 2 5" xfId="8019"/>
    <cellStyle name="Normal 40 2 5 2 5 2" xfId="38345"/>
    <cellStyle name="Normal 40 2 5 2 5 3" xfId="23121"/>
    <cellStyle name="Normal 40 2 5 2 6" xfId="33333"/>
    <cellStyle name="Normal 40 2 5 2 7" xfId="18108"/>
    <cellStyle name="Normal 40 2 5 3" xfId="3801"/>
    <cellStyle name="Normal 40 2 5 3 2" xfId="13875"/>
    <cellStyle name="Normal 40 2 5 3 2 2" xfId="44197"/>
    <cellStyle name="Normal 40 2 5 3 2 3" xfId="28973"/>
    <cellStyle name="Normal 40 2 5 3 3" xfId="8855"/>
    <cellStyle name="Normal 40 2 5 3 3 2" xfId="39180"/>
    <cellStyle name="Normal 40 2 5 3 3 3" xfId="23956"/>
    <cellStyle name="Normal 40 2 5 3 4" xfId="34167"/>
    <cellStyle name="Normal 40 2 5 3 5" xfId="18943"/>
    <cellStyle name="Normal 40 2 5 4" xfId="5494"/>
    <cellStyle name="Normal 40 2 5 4 2" xfId="15546"/>
    <cellStyle name="Normal 40 2 5 4 2 2" xfId="45868"/>
    <cellStyle name="Normal 40 2 5 4 2 3" xfId="30644"/>
    <cellStyle name="Normal 40 2 5 4 3" xfId="10526"/>
    <cellStyle name="Normal 40 2 5 4 3 2" xfId="40851"/>
    <cellStyle name="Normal 40 2 5 4 3 3" xfId="25627"/>
    <cellStyle name="Normal 40 2 5 4 4" xfId="35838"/>
    <cellStyle name="Normal 40 2 5 4 5" xfId="20614"/>
    <cellStyle name="Normal 40 2 5 5" xfId="12204"/>
    <cellStyle name="Normal 40 2 5 5 2" xfId="42526"/>
    <cellStyle name="Normal 40 2 5 5 3" xfId="27302"/>
    <cellStyle name="Normal 40 2 5 6" xfId="7183"/>
    <cellStyle name="Normal 40 2 5 6 2" xfId="37509"/>
    <cellStyle name="Normal 40 2 5 6 3" xfId="22285"/>
    <cellStyle name="Normal 40 2 5 7" xfId="32497"/>
    <cellStyle name="Normal 40 2 5 8" xfId="17272"/>
    <cellStyle name="Normal 40 2 6" xfId="2528"/>
    <cellStyle name="Normal 40 2 6 2" xfId="4220"/>
    <cellStyle name="Normal 40 2 6 2 2" xfId="14293"/>
    <cellStyle name="Normal 40 2 6 2 2 2" xfId="44615"/>
    <cellStyle name="Normal 40 2 6 2 2 3" xfId="29391"/>
    <cellStyle name="Normal 40 2 6 2 3" xfId="9273"/>
    <cellStyle name="Normal 40 2 6 2 3 2" xfId="39598"/>
    <cellStyle name="Normal 40 2 6 2 3 3" xfId="24374"/>
    <cellStyle name="Normal 40 2 6 2 4" xfId="34585"/>
    <cellStyle name="Normal 40 2 6 2 5" xfId="19361"/>
    <cellStyle name="Normal 40 2 6 3" xfId="5912"/>
    <cellStyle name="Normal 40 2 6 3 2" xfId="15964"/>
    <cellStyle name="Normal 40 2 6 3 2 2" xfId="46286"/>
    <cellStyle name="Normal 40 2 6 3 2 3" xfId="31062"/>
    <cellStyle name="Normal 40 2 6 3 3" xfId="10944"/>
    <cellStyle name="Normal 40 2 6 3 3 2" xfId="41269"/>
    <cellStyle name="Normal 40 2 6 3 3 3" xfId="26045"/>
    <cellStyle name="Normal 40 2 6 3 4" xfId="36256"/>
    <cellStyle name="Normal 40 2 6 3 5" xfId="21032"/>
    <cellStyle name="Normal 40 2 6 4" xfId="12622"/>
    <cellStyle name="Normal 40 2 6 4 2" xfId="42944"/>
    <cellStyle name="Normal 40 2 6 4 3" xfId="27720"/>
    <cellStyle name="Normal 40 2 6 5" xfId="7601"/>
    <cellStyle name="Normal 40 2 6 5 2" xfId="37927"/>
    <cellStyle name="Normal 40 2 6 5 3" xfId="22703"/>
    <cellStyle name="Normal 40 2 6 6" xfId="32915"/>
    <cellStyle name="Normal 40 2 6 7" xfId="17690"/>
    <cellStyle name="Normal 40 2 7" xfId="3379"/>
    <cellStyle name="Normal 40 2 7 2" xfId="13457"/>
    <cellStyle name="Normal 40 2 7 2 2" xfId="43779"/>
    <cellStyle name="Normal 40 2 7 2 3" xfId="28555"/>
    <cellStyle name="Normal 40 2 7 3" xfId="8437"/>
    <cellStyle name="Normal 40 2 7 3 2" xfId="38762"/>
    <cellStyle name="Normal 40 2 7 3 3" xfId="23538"/>
    <cellStyle name="Normal 40 2 7 4" xfId="33749"/>
    <cellStyle name="Normal 40 2 7 5" xfId="18525"/>
    <cellStyle name="Normal 40 2 8" xfId="5073"/>
    <cellStyle name="Normal 40 2 8 2" xfId="15128"/>
    <cellStyle name="Normal 40 2 8 2 2" xfId="45450"/>
    <cellStyle name="Normal 40 2 8 2 3" xfId="30226"/>
    <cellStyle name="Normal 40 2 8 3" xfId="10108"/>
    <cellStyle name="Normal 40 2 8 3 2" xfId="40433"/>
    <cellStyle name="Normal 40 2 8 3 3" xfId="25209"/>
    <cellStyle name="Normal 40 2 8 4" xfId="35420"/>
    <cellStyle name="Normal 40 2 8 5" xfId="20196"/>
    <cellStyle name="Normal 40 2 9" xfId="11784"/>
    <cellStyle name="Normal 40 2 9 2" xfId="42108"/>
    <cellStyle name="Normal 40 2 9 3" xfId="26884"/>
    <cellStyle name="Normal 40 3" xfId="47291"/>
    <cellStyle name="Normal 41" xfId="966"/>
    <cellStyle name="Normal 41 2" xfId="1440"/>
    <cellStyle name="Normal 41 2 10" xfId="6764"/>
    <cellStyle name="Normal 41 2 10 2" xfId="37092"/>
    <cellStyle name="Normal 41 2 10 3" xfId="21868"/>
    <cellStyle name="Normal 41 2 11" xfId="32083"/>
    <cellStyle name="Normal 41 2 12" xfId="16853"/>
    <cellStyle name="Normal 41 2 2" xfId="1728"/>
    <cellStyle name="Normal 41 2 2 10" xfId="32135"/>
    <cellStyle name="Normal 41 2 2 11" xfId="16907"/>
    <cellStyle name="Normal 41 2 2 2" xfId="1836"/>
    <cellStyle name="Normal 41 2 2 2 10" xfId="17011"/>
    <cellStyle name="Normal 41 2 2 2 2" xfId="2053"/>
    <cellStyle name="Normal 41 2 2 2 2 2" xfId="2474"/>
    <cellStyle name="Normal 41 2 2 2 2 2 2" xfId="3313"/>
    <cellStyle name="Normal 41 2 2 2 2 2 2 2" xfId="5003"/>
    <cellStyle name="Normal 41 2 2 2 2 2 2 2 2" xfId="15076"/>
    <cellStyle name="Normal 41 2 2 2 2 2 2 2 2 2" xfId="45398"/>
    <cellStyle name="Normal 41 2 2 2 2 2 2 2 2 3" xfId="30174"/>
    <cellStyle name="Normal 41 2 2 2 2 2 2 2 3" xfId="10056"/>
    <cellStyle name="Normal 41 2 2 2 2 2 2 2 3 2" xfId="40381"/>
    <cellStyle name="Normal 41 2 2 2 2 2 2 2 3 3" xfId="25157"/>
    <cellStyle name="Normal 41 2 2 2 2 2 2 2 4" xfId="35368"/>
    <cellStyle name="Normal 41 2 2 2 2 2 2 2 5" xfId="20144"/>
    <cellStyle name="Normal 41 2 2 2 2 2 2 3" xfId="6695"/>
    <cellStyle name="Normal 41 2 2 2 2 2 2 3 2" xfId="16747"/>
    <cellStyle name="Normal 41 2 2 2 2 2 2 3 2 2" xfId="47069"/>
    <cellStyle name="Normal 41 2 2 2 2 2 2 3 2 3" xfId="31845"/>
    <cellStyle name="Normal 41 2 2 2 2 2 2 3 3" xfId="11727"/>
    <cellStyle name="Normal 41 2 2 2 2 2 2 3 3 2" xfId="42052"/>
    <cellStyle name="Normal 41 2 2 2 2 2 2 3 3 3" xfId="26828"/>
    <cellStyle name="Normal 41 2 2 2 2 2 2 3 4" xfId="37039"/>
    <cellStyle name="Normal 41 2 2 2 2 2 2 3 5" xfId="21815"/>
    <cellStyle name="Normal 41 2 2 2 2 2 2 4" xfId="13405"/>
    <cellStyle name="Normal 41 2 2 2 2 2 2 4 2" xfId="43727"/>
    <cellStyle name="Normal 41 2 2 2 2 2 2 4 3" xfId="28503"/>
    <cellStyle name="Normal 41 2 2 2 2 2 2 5" xfId="8384"/>
    <cellStyle name="Normal 41 2 2 2 2 2 2 5 2" xfId="38710"/>
    <cellStyle name="Normal 41 2 2 2 2 2 2 5 3" xfId="23486"/>
    <cellStyle name="Normal 41 2 2 2 2 2 2 6" xfId="33698"/>
    <cellStyle name="Normal 41 2 2 2 2 2 2 7" xfId="18473"/>
    <cellStyle name="Normal 41 2 2 2 2 2 3" xfId="4166"/>
    <cellStyle name="Normal 41 2 2 2 2 2 3 2" xfId="14240"/>
    <cellStyle name="Normal 41 2 2 2 2 2 3 2 2" xfId="44562"/>
    <cellStyle name="Normal 41 2 2 2 2 2 3 2 3" xfId="29338"/>
    <cellStyle name="Normal 41 2 2 2 2 2 3 3" xfId="9220"/>
    <cellStyle name="Normal 41 2 2 2 2 2 3 3 2" xfId="39545"/>
    <cellStyle name="Normal 41 2 2 2 2 2 3 3 3" xfId="24321"/>
    <cellStyle name="Normal 41 2 2 2 2 2 3 4" xfId="34532"/>
    <cellStyle name="Normal 41 2 2 2 2 2 3 5" xfId="19308"/>
    <cellStyle name="Normal 41 2 2 2 2 2 4" xfId="5859"/>
    <cellStyle name="Normal 41 2 2 2 2 2 4 2" xfId="15911"/>
    <cellStyle name="Normal 41 2 2 2 2 2 4 2 2" xfId="46233"/>
    <cellStyle name="Normal 41 2 2 2 2 2 4 2 3" xfId="31009"/>
    <cellStyle name="Normal 41 2 2 2 2 2 4 3" xfId="10891"/>
    <cellStyle name="Normal 41 2 2 2 2 2 4 3 2" xfId="41216"/>
    <cellStyle name="Normal 41 2 2 2 2 2 4 3 3" xfId="25992"/>
    <cellStyle name="Normal 41 2 2 2 2 2 4 4" xfId="36203"/>
    <cellStyle name="Normal 41 2 2 2 2 2 4 5" xfId="20979"/>
    <cellStyle name="Normal 41 2 2 2 2 2 5" xfId="12569"/>
    <cellStyle name="Normal 41 2 2 2 2 2 5 2" xfId="42891"/>
    <cellStyle name="Normal 41 2 2 2 2 2 5 3" xfId="27667"/>
    <cellStyle name="Normal 41 2 2 2 2 2 6" xfId="7548"/>
    <cellStyle name="Normal 41 2 2 2 2 2 6 2" xfId="37874"/>
    <cellStyle name="Normal 41 2 2 2 2 2 6 3" xfId="22650"/>
    <cellStyle name="Normal 41 2 2 2 2 2 7" xfId="32862"/>
    <cellStyle name="Normal 41 2 2 2 2 2 8" xfId="17637"/>
    <cellStyle name="Normal 41 2 2 2 2 3" xfId="2895"/>
    <cellStyle name="Normal 41 2 2 2 2 3 2" xfId="4585"/>
    <cellStyle name="Normal 41 2 2 2 2 3 2 2" xfId="14658"/>
    <cellStyle name="Normal 41 2 2 2 2 3 2 2 2" xfId="44980"/>
    <cellStyle name="Normal 41 2 2 2 2 3 2 2 3" xfId="29756"/>
    <cellStyle name="Normal 41 2 2 2 2 3 2 3" xfId="9638"/>
    <cellStyle name="Normal 41 2 2 2 2 3 2 3 2" xfId="39963"/>
    <cellStyle name="Normal 41 2 2 2 2 3 2 3 3" xfId="24739"/>
    <cellStyle name="Normal 41 2 2 2 2 3 2 4" xfId="34950"/>
    <cellStyle name="Normal 41 2 2 2 2 3 2 5" xfId="19726"/>
    <cellStyle name="Normal 41 2 2 2 2 3 3" xfId="6277"/>
    <cellStyle name="Normal 41 2 2 2 2 3 3 2" xfId="16329"/>
    <cellStyle name="Normal 41 2 2 2 2 3 3 2 2" xfId="46651"/>
    <cellStyle name="Normal 41 2 2 2 2 3 3 2 3" xfId="31427"/>
    <cellStyle name="Normal 41 2 2 2 2 3 3 3" xfId="11309"/>
    <cellStyle name="Normal 41 2 2 2 2 3 3 3 2" xfId="41634"/>
    <cellStyle name="Normal 41 2 2 2 2 3 3 3 3" xfId="26410"/>
    <cellStyle name="Normal 41 2 2 2 2 3 3 4" xfId="36621"/>
    <cellStyle name="Normal 41 2 2 2 2 3 3 5" xfId="21397"/>
    <cellStyle name="Normal 41 2 2 2 2 3 4" xfId="12987"/>
    <cellStyle name="Normal 41 2 2 2 2 3 4 2" xfId="43309"/>
    <cellStyle name="Normal 41 2 2 2 2 3 4 3" xfId="28085"/>
    <cellStyle name="Normal 41 2 2 2 2 3 5" xfId="7966"/>
    <cellStyle name="Normal 41 2 2 2 2 3 5 2" xfId="38292"/>
    <cellStyle name="Normal 41 2 2 2 2 3 5 3" xfId="23068"/>
    <cellStyle name="Normal 41 2 2 2 2 3 6" xfId="33280"/>
    <cellStyle name="Normal 41 2 2 2 2 3 7" xfId="18055"/>
    <cellStyle name="Normal 41 2 2 2 2 4" xfId="3748"/>
    <cellStyle name="Normal 41 2 2 2 2 4 2" xfId="13822"/>
    <cellStyle name="Normal 41 2 2 2 2 4 2 2" xfId="44144"/>
    <cellStyle name="Normal 41 2 2 2 2 4 2 3" xfId="28920"/>
    <cellStyle name="Normal 41 2 2 2 2 4 3" xfId="8802"/>
    <cellStyle name="Normal 41 2 2 2 2 4 3 2" xfId="39127"/>
    <cellStyle name="Normal 41 2 2 2 2 4 3 3" xfId="23903"/>
    <cellStyle name="Normal 41 2 2 2 2 4 4" xfId="34114"/>
    <cellStyle name="Normal 41 2 2 2 2 4 5" xfId="18890"/>
    <cellStyle name="Normal 41 2 2 2 2 5" xfId="5441"/>
    <cellStyle name="Normal 41 2 2 2 2 5 2" xfId="15493"/>
    <cellStyle name="Normal 41 2 2 2 2 5 2 2" xfId="45815"/>
    <cellStyle name="Normal 41 2 2 2 2 5 2 3" xfId="30591"/>
    <cellStyle name="Normal 41 2 2 2 2 5 3" xfId="10473"/>
    <cellStyle name="Normal 41 2 2 2 2 5 3 2" xfId="40798"/>
    <cellStyle name="Normal 41 2 2 2 2 5 3 3" xfId="25574"/>
    <cellStyle name="Normal 41 2 2 2 2 5 4" xfId="35785"/>
    <cellStyle name="Normal 41 2 2 2 2 5 5" xfId="20561"/>
    <cellStyle name="Normal 41 2 2 2 2 6" xfId="12151"/>
    <cellStyle name="Normal 41 2 2 2 2 6 2" xfId="42473"/>
    <cellStyle name="Normal 41 2 2 2 2 6 3" xfId="27249"/>
    <cellStyle name="Normal 41 2 2 2 2 7" xfId="7130"/>
    <cellStyle name="Normal 41 2 2 2 2 7 2" xfId="37456"/>
    <cellStyle name="Normal 41 2 2 2 2 7 3" xfId="22232"/>
    <cellStyle name="Normal 41 2 2 2 2 8" xfId="32444"/>
    <cellStyle name="Normal 41 2 2 2 2 9" xfId="17219"/>
    <cellStyle name="Normal 41 2 2 2 3" xfId="2266"/>
    <cellStyle name="Normal 41 2 2 2 3 2" xfId="3105"/>
    <cellStyle name="Normal 41 2 2 2 3 2 2" xfId="4795"/>
    <cellStyle name="Normal 41 2 2 2 3 2 2 2" xfId="14868"/>
    <cellStyle name="Normal 41 2 2 2 3 2 2 2 2" xfId="45190"/>
    <cellStyle name="Normal 41 2 2 2 3 2 2 2 3" xfId="29966"/>
    <cellStyle name="Normal 41 2 2 2 3 2 2 3" xfId="9848"/>
    <cellStyle name="Normal 41 2 2 2 3 2 2 3 2" xfId="40173"/>
    <cellStyle name="Normal 41 2 2 2 3 2 2 3 3" xfId="24949"/>
    <cellStyle name="Normal 41 2 2 2 3 2 2 4" xfId="35160"/>
    <cellStyle name="Normal 41 2 2 2 3 2 2 5" xfId="19936"/>
    <cellStyle name="Normal 41 2 2 2 3 2 3" xfId="6487"/>
    <cellStyle name="Normal 41 2 2 2 3 2 3 2" xfId="16539"/>
    <cellStyle name="Normal 41 2 2 2 3 2 3 2 2" xfId="46861"/>
    <cellStyle name="Normal 41 2 2 2 3 2 3 2 3" xfId="31637"/>
    <cellStyle name="Normal 41 2 2 2 3 2 3 3" xfId="11519"/>
    <cellStyle name="Normal 41 2 2 2 3 2 3 3 2" xfId="41844"/>
    <cellStyle name="Normal 41 2 2 2 3 2 3 3 3" xfId="26620"/>
    <cellStyle name="Normal 41 2 2 2 3 2 3 4" xfId="36831"/>
    <cellStyle name="Normal 41 2 2 2 3 2 3 5" xfId="21607"/>
    <cellStyle name="Normal 41 2 2 2 3 2 4" xfId="13197"/>
    <cellStyle name="Normal 41 2 2 2 3 2 4 2" xfId="43519"/>
    <cellStyle name="Normal 41 2 2 2 3 2 4 3" xfId="28295"/>
    <cellStyle name="Normal 41 2 2 2 3 2 5" xfId="8176"/>
    <cellStyle name="Normal 41 2 2 2 3 2 5 2" xfId="38502"/>
    <cellStyle name="Normal 41 2 2 2 3 2 5 3" xfId="23278"/>
    <cellStyle name="Normal 41 2 2 2 3 2 6" xfId="33490"/>
    <cellStyle name="Normal 41 2 2 2 3 2 7" xfId="18265"/>
    <cellStyle name="Normal 41 2 2 2 3 3" xfId="3958"/>
    <cellStyle name="Normal 41 2 2 2 3 3 2" xfId="14032"/>
    <cellStyle name="Normal 41 2 2 2 3 3 2 2" xfId="44354"/>
    <cellStyle name="Normal 41 2 2 2 3 3 2 3" xfId="29130"/>
    <cellStyle name="Normal 41 2 2 2 3 3 3" xfId="9012"/>
    <cellStyle name="Normal 41 2 2 2 3 3 3 2" xfId="39337"/>
    <cellStyle name="Normal 41 2 2 2 3 3 3 3" xfId="24113"/>
    <cellStyle name="Normal 41 2 2 2 3 3 4" xfId="34324"/>
    <cellStyle name="Normal 41 2 2 2 3 3 5" xfId="19100"/>
    <cellStyle name="Normal 41 2 2 2 3 4" xfId="5651"/>
    <cellStyle name="Normal 41 2 2 2 3 4 2" xfId="15703"/>
    <cellStyle name="Normal 41 2 2 2 3 4 2 2" xfId="46025"/>
    <cellStyle name="Normal 41 2 2 2 3 4 2 3" xfId="30801"/>
    <cellStyle name="Normal 41 2 2 2 3 4 3" xfId="10683"/>
    <cellStyle name="Normal 41 2 2 2 3 4 3 2" xfId="41008"/>
    <cellStyle name="Normal 41 2 2 2 3 4 3 3" xfId="25784"/>
    <cellStyle name="Normal 41 2 2 2 3 4 4" xfId="35995"/>
    <cellStyle name="Normal 41 2 2 2 3 4 5" xfId="20771"/>
    <cellStyle name="Normal 41 2 2 2 3 5" xfId="12361"/>
    <cellStyle name="Normal 41 2 2 2 3 5 2" xfId="42683"/>
    <cellStyle name="Normal 41 2 2 2 3 5 3" xfId="27459"/>
    <cellStyle name="Normal 41 2 2 2 3 6" xfId="7340"/>
    <cellStyle name="Normal 41 2 2 2 3 6 2" xfId="37666"/>
    <cellStyle name="Normal 41 2 2 2 3 6 3" xfId="22442"/>
    <cellStyle name="Normal 41 2 2 2 3 7" xfId="32654"/>
    <cellStyle name="Normal 41 2 2 2 3 8" xfId="17429"/>
    <cellStyle name="Normal 41 2 2 2 4" xfId="2687"/>
    <cellStyle name="Normal 41 2 2 2 4 2" xfId="4377"/>
    <cellStyle name="Normal 41 2 2 2 4 2 2" xfId="14450"/>
    <cellStyle name="Normal 41 2 2 2 4 2 2 2" xfId="44772"/>
    <cellStyle name="Normal 41 2 2 2 4 2 2 3" xfId="29548"/>
    <cellStyle name="Normal 41 2 2 2 4 2 3" xfId="9430"/>
    <cellStyle name="Normal 41 2 2 2 4 2 3 2" xfId="39755"/>
    <cellStyle name="Normal 41 2 2 2 4 2 3 3" xfId="24531"/>
    <cellStyle name="Normal 41 2 2 2 4 2 4" xfId="34742"/>
    <cellStyle name="Normal 41 2 2 2 4 2 5" xfId="19518"/>
    <cellStyle name="Normal 41 2 2 2 4 3" xfId="6069"/>
    <cellStyle name="Normal 41 2 2 2 4 3 2" xfId="16121"/>
    <cellStyle name="Normal 41 2 2 2 4 3 2 2" xfId="46443"/>
    <cellStyle name="Normal 41 2 2 2 4 3 2 3" xfId="31219"/>
    <cellStyle name="Normal 41 2 2 2 4 3 3" xfId="11101"/>
    <cellStyle name="Normal 41 2 2 2 4 3 3 2" xfId="41426"/>
    <cellStyle name="Normal 41 2 2 2 4 3 3 3" xfId="26202"/>
    <cellStyle name="Normal 41 2 2 2 4 3 4" xfId="36413"/>
    <cellStyle name="Normal 41 2 2 2 4 3 5" xfId="21189"/>
    <cellStyle name="Normal 41 2 2 2 4 4" xfId="12779"/>
    <cellStyle name="Normal 41 2 2 2 4 4 2" xfId="43101"/>
    <cellStyle name="Normal 41 2 2 2 4 4 3" xfId="27877"/>
    <cellStyle name="Normal 41 2 2 2 4 5" xfId="7758"/>
    <cellStyle name="Normal 41 2 2 2 4 5 2" xfId="38084"/>
    <cellStyle name="Normal 41 2 2 2 4 5 3" xfId="22860"/>
    <cellStyle name="Normal 41 2 2 2 4 6" xfId="33072"/>
    <cellStyle name="Normal 41 2 2 2 4 7" xfId="17847"/>
    <cellStyle name="Normal 41 2 2 2 5" xfId="3540"/>
    <cellStyle name="Normal 41 2 2 2 5 2" xfId="13614"/>
    <cellStyle name="Normal 41 2 2 2 5 2 2" xfId="43936"/>
    <cellStyle name="Normal 41 2 2 2 5 2 3" xfId="28712"/>
    <cellStyle name="Normal 41 2 2 2 5 3" xfId="8594"/>
    <cellStyle name="Normal 41 2 2 2 5 3 2" xfId="38919"/>
    <cellStyle name="Normal 41 2 2 2 5 3 3" xfId="23695"/>
    <cellStyle name="Normal 41 2 2 2 5 4" xfId="33906"/>
    <cellStyle name="Normal 41 2 2 2 5 5" xfId="18682"/>
    <cellStyle name="Normal 41 2 2 2 6" xfId="5233"/>
    <cellStyle name="Normal 41 2 2 2 6 2" xfId="15285"/>
    <cellStyle name="Normal 41 2 2 2 6 2 2" xfId="45607"/>
    <cellStyle name="Normal 41 2 2 2 6 2 3" xfId="30383"/>
    <cellStyle name="Normal 41 2 2 2 6 3" xfId="10265"/>
    <cellStyle name="Normal 41 2 2 2 6 3 2" xfId="40590"/>
    <cellStyle name="Normal 41 2 2 2 6 3 3" xfId="25366"/>
    <cellStyle name="Normal 41 2 2 2 6 4" xfId="35577"/>
    <cellStyle name="Normal 41 2 2 2 6 5" xfId="20353"/>
    <cellStyle name="Normal 41 2 2 2 7" xfId="11943"/>
    <cellStyle name="Normal 41 2 2 2 7 2" xfId="42265"/>
    <cellStyle name="Normal 41 2 2 2 7 3" xfId="27041"/>
    <cellStyle name="Normal 41 2 2 2 8" xfId="6922"/>
    <cellStyle name="Normal 41 2 2 2 8 2" xfId="37248"/>
    <cellStyle name="Normal 41 2 2 2 8 3" xfId="22024"/>
    <cellStyle name="Normal 41 2 2 2 9" xfId="32236"/>
    <cellStyle name="Normal 41 2 2 3" xfId="1949"/>
    <cellStyle name="Normal 41 2 2 3 2" xfId="2370"/>
    <cellStyle name="Normal 41 2 2 3 2 2" xfId="3209"/>
    <cellStyle name="Normal 41 2 2 3 2 2 2" xfId="4899"/>
    <cellStyle name="Normal 41 2 2 3 2 2 2 2" xfId="14972"/>
    <cellStyle name="Normal 41 2 2 3 2 2 2 2 2" xfId="45294"/>
    <cellStyle name="Normal 41 2 2 3 2 2 2 2 3" xfId="30070"/>
    <cellStyle name="Normal 41 2 2 3 2 2 2 3" xfId="9952"/>
    <cellStyle name="Normal 41 2 2 3 2 2 2 3 2" xfId="40277"/>
    <cellStyle name="Normal 41 2 2 3 2 2 2 3 3" xfId="25053"/>
    <cellStyle name="Normal 41 2 2 3 2 2 2 4" xfId="35264"/>
    <cellStyle name="Normal 41 2 2 3 2 2 2 5" xfId="20040"/>
    <cellStyle name="Normal 41 2 2 3 2 2 3" xfId="6591"/>
    <cellStyle name="Normal 41 2 2 3 2 2 3 2" xfId="16643"/>
    <cellStyle name="Normal 41 2 2 3 2 2 3 2 2" xfId="46965"/>
    <cellStyle name="Normal 41 2 2 3 2 2 3 2 3" xfId="31741"/>
    <cellStyle name="Normal 41 2 2 3 2 2 3 3" xfId="11623"/>
    <cellStyle name="Normal 41 2 2 3 2 2 3 3 2" xfId="41948"/>
    <cellStyle name="Normal 41 2 2 3 2 2 3 3 3" xfId="26724"/>
    <cellStyle name="Normal 41 2 2 3 2 2 3 4" xfId="36935"/>
    <cellStyle name="Normal 41 2 2 3 2 2 3 5" xfId="21711"/>
    <cellStyle name="Normal 41 2 2 3 2 2 4" xfId="13301"/>
    <cellStyle name="Normal 41 2 2 3 2 2 4 2" xfId="43623"/>
    <cellStyle name="Normal 41 2 2 3 2 2 4 3" xfId="28399"/>
    <cellStyle name="Normal 41 2 2 3 2 2 5" xfId="8280"/>
    <cellStyle name="Normal 41 2 2 3 2 2 5 2" xfId="38606"/>
    <cellStyle name="Normal 41 2 2 3 2 2 5 3" xfId="23382"/>
    <cellStyle name="Normal 41 2 2 3 2 2 6" xfId="33594"/>
    <cellStyle name="Normal 41 2 2 3 2 2 7" xfId="18369"/>
    <cellStyle name="Normal 41 2 2 3 2 3" xfId="4062"/>
    <cellStyle name="Normal 41 2 2 3 2 3 2" xfId="14136"/>
    <cellStyle name="Normal 41 2 2 3 2 3 2 2" xfId="44458"/>
    <cellStyle name="Normal 41 2 2 3 2 3 2 3" xfId="29234"/>
    <cellStyle name="Normal 41 2 2 3 2 3 3" xfId="9116"/>
    <cellStyle name="Normal 41 2 2 3 2 3 3 2" xfId="39441"/>
    <cellStyle name="Normal 41 2 2 3 2 3 3 3" xfId="24217"/>
    <cellStyle name="Normal 41 2 2 3 2 3 4" xfId="34428"/>
    <cellStyle name="Normal 41 2 2 3 2 3 5" xfId="19204"/>
    <cellStyle name="Normal 41 2 2 3 2 4" xfId="5755"/>
    <cellStyle name="Normal 41 2 2 3 2 4 2" xfId="15807"/>
    <cellStyle name="Normal 41 2 2 3 2 4 2 2" xfId="46129"/>
    <cellStyle name="Normal 41 2 2 3 2 4 2 3" xfId="30905"/>
    <cellStyle name="Normal 41 2 2 3 2 4 3" xfId="10787"/>
    <cellStyle name="Normal 41 2 2 3 2 4 3 2" xfId="41112"/>
    <cellStyle name="Normal 41 2 2 3 2 4 3 3" xfId="25888"/>
    <cellStyle name="Normal 41 2 2 3 2 4 4" xfId="36099"/>
    <cellStyle name="Normal 41 2 2 3 2 4 5" xfId="20875"/>
    <cellStyle name="Normal 41 2 2 3 2 5" xfId="12465"/>
    <cellStyle name="Normal 41 2 2 3 2 5 2" xfId="42787"/>
    <cellStyle name="Normal 41 2 2 3 2 5 3" xfId="27563"/>
    <cellStyle name="Normal 41 2 2 3 2 6" xfId="7444"/>
    <cellStyle name="Normal 41 2 2 3 2 6 2" xfId="37770"/>
    <cellStyle name="Normal 41 2 2 3 2 6 3" xfId="22546"/>
    <cellStyle name="Normal 41 2 2 3 2 7" xfId="32758"/>
    <cellStyle name="Normal 41 2 2 3 2 8" xfId="17533"/>
    <cellStyle name="Normal 41 2 2 3 3" xfId="2791"/>
    <cellStyle name="Normal 41 2 2 3 3 2" xfId="4481"/>
    <cellStyle name="Normal 41 2 2 3 3 2 2" xfId="14554"/>
    <cellStyle name="Normal 41 2 2 3 3 2 2 2" xfId="44876"/>
    <cellStyle name="Normal 41 2 2 3 3 2 2 3" xfId="29652"/>
    <cellStyle name="Normal 41 2 2 3 3 2 3" xfId="9534"/>
    <cellStyle name="Normal 41 2 2 3 3 2 3 2" xfId="39859"/>
    <cellStyle name="Normal 41 2 2 3 3 2 3 3" xfId="24635"/>
    <cellStyle name="Normal 41 2 2 3 3 2 4" xfId="34846"/>
    <cellStyle name="Normal 41 2 2 3 3 2 5" xfId="19622"/>
    <cellStyle name="Normal 41 2 2 3 3 3" xfId="6173"/>
    <cellStyle name="Normal 41 2 2 3 3 3 2" xfId="16225"/>
    <cellStyle name="Normal 41 2 2 3 3 3 2 2" xfId="46547"/>
    <cellStyle name="Normal 41 2 2 3 3 3 2 3" xfId="31323"/>
    <cellStyle name="Normal 41 2 2 3 3 3 3" xfId="11205"/>
    <cellStyle name="Normal 41 2 2 3 3 3 3 2" xfId="41530"/>
    <cellStyle name="Normal 41 2 2 3 3 3 3 3" xfId="26306"/>
    <cellStyle name="Normal 41 2 2 3 3 3 4" xfId="36517"/>
    <cellStyle name="Normal 41 2 2 3 3 3 5" xfId="21293"/>
    <cellStyle name="Normal 41 2 2 3 3 4" xfId="12883"/>
    <cellStyle name="Normal 41 2 2 3 3 4 2" xfId="43205"/>
    <cellStyle name="Normal 41 2 2 3 3 4 3" xfId="27981"/>
    <cellStyle name="Normal 41 2 2 3 3 5" xfId="7862"/>
    <cellStyle name="Normal 41 2 2 3 3 5 2" xfId="38188"/>
    <cellStyle name="Normal 41 2 2 3 3 5 3" xfId="22964"/>
    <cellStyle name="Normal 41 2 2 3 3 6" xfId="33176"/>
    <cellStyle name="Normal 41 2 2 3 3 7" xfId="17951"/>
    <cellStyle name="Normal 41 2 2 3 4" xfId="3644"/>
    <cellStyle name="Normal 41 2 2 3 4 2" xfId="13718"/>
    <cellStyle name="Normal 41 2 2 3 4 2 2" xfId="44040"/>
    <cellStyle name="Normal 41 2 2 3 4 2 3" xfId="28816"/>
    <cellStyle name="Normal 41 2 2 3 4 3" xfId="8698"/>
    <cellStyle name="Normal 41 2 2 3 4 3 2" xfId="39023"/>
    <cellStyle name="Normal 41 2 2 3 4 3 3" xfId="23799"/>
    <cellStyle name="Normal 41 2 2 3 4 4" xfId="34010"/>
    <cellStyle name="Normal 41 2 2 3 4 5" xfId="18786"/>
    <cellStyle name="Normal 41 2 2 3 5" xfId="5337"/>
    <cellStyle name="Normal 41 2 2 3 5 2" xfId="15389"/>
    <cellStyle name="Normal 41 2 2 3 5 2 2" xfId="45711"/>
    <cellStyle name="Normal 41 2 2 3 5 2 3" xfId="30487"/>
    <cellStyle name="Normal 41 2 2 3 5 3" xfId="10369"/>
    <cellStyle name="Normal 41 2 2 3 5 3 2" xfId="40694"/>
    <cellStyle name="Normal 41 2 2 3 5 3 3" xfId="25470"/>
    <cellStyle name="Normal 41 2 2 3 5 4" xfId="35681"/>
    <cellStyle name="Normal 41 2 2 3 5 5" xfId="20457"/>
    <cellStyle name="Normal 41 2 2 3 6" xfId="12047"/>
    <cellStyle name="Normal 41 2 2 3 6 2" xfId="42369"/>
    <cellStyle name="Normal 41 2 2 3 6 3" xfId="27145"/>
    <cellStyle name="Normal 41 2 2 3 7" xfId="7026"/>
    <cellStyle name="Normal 41 2 2 3 7 2" xfId="37352"/>
    <cellStyle name="Normal 41 2 2 3 7 3" xfId="22128"/>
    <cellStyle name="Normal 41 2 2 3 8" xfId="32340"/>
    <cellStyle name="Normal 41 2 2 3 9" xfId="17115"/>
    <cellStyle name="Normal 41 2 2 4" xfId="2162"/>
    <cellStyle name="Normal 41 2 2 4 2" xfId="3001"/>
    <cellStyle name="Normal 41 2 2 4 2 2" xfId="4691"/>
    <cellStyle name="Normal 41 2 2 4 2 2 2" xfId="14764"/>
    <cellStyle name="Normal 41 2 2 4 2 2 2 2" xfId="45086"/>
    <cellStyle name="Normal 41 2 2 4 2 2 2 3" xfId="29862"/>
    <cellStyle name="Normal 41 2 2 4 2 2 3" xfId="9744"/>
    <cellStyle name="Normal 41 2 2 4 2 2 3 2" xfId="40069"/>
    <cellStyle name="Normal 41 2 2 4 2 2 3 3" xfId="24845"/>
    <cellStyle name="Normal 41 2 2 4 2 2 4" xfId="35056"/>
    <cellStyle name="Normal 41 2 2 4 2 2 5" xfId="19832"/>
    <cellStyle name="Normal 41 2 2 4 2 3" xfId="6383"/>
    <cellStyle name="Normal 41 2 2 4 2 3 2" xfId="16435"/>
    <cellStyle name="Normal 41 2 2 4 2 3 2 2" xfId="46757"/>
    <cellStyle name="Normal 41 2 2 4 2 3 2 3" xfId="31533"/>
    <cellStyle name="Normal 41 2 2 4 2 3 3" xfId="11415"/>
    <cellStyle name="Normal 41 2 2 4 2 3 3 2" xfId="41740"/>
    <cellStyle name="Normal 41 2 2 4 2 3 3 3" xfId="26516"/>
    <cellStyle name="Normal 41 2 2 4 2 3 4" xfId="36727"/>
    <cellStyle name="Normal 41 2 2 4 2 3 5" xfId="21503"/>
    <cellStyle name="Normal 41 2 2 4 2 4" xfId="13093"/>
    <cellStyle name="Normal 41 2 2 4 2 4 2" xfId="43415"/>
    <cellStyle name="Normal 41 2 2 4 2 4 3" xfId="28191"/>
    <cellStyle name="Normal 41 2 2 4 2 5" xfId="8072"/>
    <cellStyle name="Normal 41 2 2 4 2 5 2" xfId="38398"/>
    <cellStyle name="Normal 41 2 2 4 2 5 3" xfId="23174"/>
    <cellStyle name="Normal 41 2 2 4 2 6" xfId="33386"/>
    <cellStyle name="Normal 41 2 2 4 2 7" xfId="18161"/>
    <cellStyle name="Normal 41 2 2 4 3" xfId="3854"/>
    <cellStyle name="Normal 41 2 2 4 3 2" xfId="13928"/>
    <cellStyle name="Normal 41 2 2 4 3 2 2" xfId="44250"/>
    <cellStyle name="Normal 41 2 2 4 3 2 3" xfId="29026"/>
    <cellStyle name="Normal 41 2 2 4 3 3" xfId="8908"/>
    <cellStyle name="Normal 41 2 2 4 3 3 2" xfId="39233"/>
    <cellStyle name="Normal 41 2 2 4 3 3 3" xfId="24009"/>
    <cellStyle name="Normal 41 2 2 4 3 4" xfId="34220"/>
    <cellStyle name="Normal 41 2 2 4 3 5" xfId="18996"/>
    <cellStyle name="Normal 41 2 2 4 4" xfId="5547"/>
    <cellStyle name="Normal 41 2 2 4 4 2" xfId="15599"/>
    <cellStyle name="Normal 41 2 2 4 4 2 2" xfId="45921"/>
    <cellStyle name="Normal 41 2 2 4 4 2 3" xfId="30697"/>
    <cellStyle name="Normal 41 2 2 4 4 3" xfId="10579"/>
    <cellStyle name="Normal 41 2 2 4 4 3 2" xfId="40904"/>
    <cellStyle name="Normal 41 2 2 4 4 3 3" xfId="25680"/>
    <cellStyle name="Normal 41 2 2 4 4 4" xfId="35891"/>
    <cellStyle name="Normal 41 2 2 4 4 5" xfId="20667"/>
    <cellStyle name="Normal 41 2 2 4 5" xfId="12257"/>
    <cellStyle name="Normal 41 2 2 4 5 2" xfId="42579"/>
    <cellStyle name="Normal 41 2 2 4 5 3" xfId="27355"/>
    <cellStyle name="Normal 41 2 2 4 6" xfId="7236"/>
    <cellStyle name="Normal 41 2 2 4 6 2" xfId="37562"/>
    <cellStyle name="Normal 41 2 2 4 6 3" xfId="22338"/>
    <cellStyle name="Normal 41 2 2 4 7" xfId="32550"/>
    <cellStyle name="Normal 41 2 2 4 8" xfId="17325"/>
    <cellStyle name="Normal 41 2 2 5" xfId="2583"/>
    <cellStyle name="Normal 41 2 2 5 2" xfId="4273"/>
    <cellStyle name="Normal 41 2 2 5 2 2" xfId="14346"/>
    <cellStyle name="Normal 41 2 2 5 2 2 2" xfId="44668"/>
    <cellStyle name="Normal 41 2 2 5 2 2 3" xfId="29444"/>
    <cellStyle name="Normal 41 2 2 5 2 3" xfId="9326"/>
    <cellStyle name="Normal 41 2 2 5 2 3 2" xfId="39651"/>
    <cellStyle name="Normal 41 2 2 5 2 3 3" xfId="24427"/>
    <cellStyle name="Normal 41 2 2 5 2 4" xfId="34638"/>
    <cellStyle name="Normal 41 2 2 5 2 5" xfId="19414"/>
    <cellStyle name="Normal 41 2 2 5 3" xfId="5965"/>
    <cellStyle name="Normal 41 2 2 5 3 2" xfId="16017"/>
    <cellStyle name="Normal 41 2 2 5 3 2 2" xfId="46339"/>
    <cellStyle name="Normal 41 2 2 5 3 2 3" xfId="31115"/>
    <cellStyle name="Normal 41 2 2 5 3 3" xfId="10997"/>
    <cellStyle name="Normal 41 2 2 5 3 3 2" xfId="41322"/>
    <cellStyle name="Normal 41 2 2 5 3 3 3" xfId="26098"/>
    <cellStyle name="Normal 41 2 2 5 3 4" xfId="36309"/>
    <cellStyle name="Normal 41 2 2 5 3 5" xfId="21085"/>
    <cellStyle name="Normal 41 2 2 5 4" xfId="12675"/>
    <cellStyle name="Normal 41 2 2 5 4 2" xfId="42997"/>
    <cellStyle name="Normal 41 2 2 5 4 3" xfId="27773"/>
    <cellStyle name="Normal 41 2 2 5 5" xfId="7654"/>
    <cellStyle name="Normal 41 2 2 5 5 2" xfId="37980"/>
    <cellStyle name="Normal 41 2 2 5 5 3" xfId="22756"/>
    <cellStyle name="Normal 41 2 2 5 6" xfId="32968"/>
    <cellStyle name="Normal 41 2 2 5 7" xfId="17743"/>
    <cellStyle name="Normal 41 2 2 6" xfId="3436"/>
    <cellStyle name="Normal 41 2 2 6 2" xfId="13510"/>
    <cellStyle name="Normal 41 2 2 6 2 2" xfId="43832"/>
    <cellStyle name="Normal 41 2 2 6 2 3" xfId="28608"/>
    <cellStyle name="Normal 41 2 2 6 3" xfId="8490"/>
    <cellStyle name="Normal 41 2 2 6 3 2" xfId="38815"/>
    <cellStyle name="Normal 41 2 2 6 3 3" xfId="23591"/>
    <cellStyle name="Normal 41 2 2 6 4" xfId="33802"/>
    <cellStyle name="Normal 41 2 2 6 5" xfId="18578"/>
    <cellStyle name="Normal 41 2 2 7" xfId="5129"/>
    <cellStyle name="Normal 41 2 2 7 2" xfId="15181"/>
    <cellStyle name="Normal 41 2 2 7 2 2" xfId="45503"/>
    <cellStyle name="Normal 41 2 2 7 2 3" xfId="30279"/>
    <cellStyle name="Normal 41 2 2 7 3" xfId="10161"/>
    <cellStyle name="Normal 41 2 2 7 3 2" xfId="40486"/>
    <cellStyle name="Normal 41 2 2 7 3 3" xfId="25262"/>
    <cellStyle name="Normal 41 2 2 7 4" xfId="35473"/>
    <cellStyle name="Normal 41 2 2 7 5" xfId="20249"/>
    <cellStyle name="Normal 41 2 2 8" xfId="11839"/>
    <cellStyle name="Normal 41 2 2 8 2" xfId="42161"/>
    <cellStyle name="Normal 41 2 2 8 3" xfId="26937"/>
    <cellStyle name="Normal 41 2 2 9" xfId="6818"/>
    <cellStyle name="Normal 41 2 2 9 2" xfId="37144"/>
    <cellStyle name="Normal 41 2 2 9 3" xfId="21920"/>
    <cellStyle name="Normal 41 2 3" xfId="1782"/>
    <cellStyle name="Normal 41 2 3 10" xfId="16959"/>
    <cellStyle name="Normal 41 2 3 2" xfId="2001"/>
    <cellStyle name="Normal 41 2 3 2 2" xfId="2422"/>
    <cellStyle name="Normal 41 2 3 2 2 2" xfId="3261"/>
    <cellStyle name="Normal 41 2 3 2 2 2 2" xfId="4951"/>
    <cellStyle name="Normal 41 2 3 2 2 2 2 2" xfId="15024"/>
    <cellStyle name="Normal 41 2 3 2 2 2 2 2 2" xfId="45346"/>
    <cellStyle name="Normal 41 2 3 2 2 2 2 2 3" xfId="30122"/>
    <cellStyle name="Normal 41 2 3 2 2 2 2 3" xfId="10004"/>
    <cellStyle name="Normal 41 2 3 2 2 2 2 3 2" xfId="40329"/>
    <cellStyle name="Normal 41 2 3 2 2 2 2 3 3" xfId="25105"/>
    <cellStyle name="Normal 41 2 3 2 2 2 2 4" xfId="35316"/>
    <cellStyle name="Normal 41 2 3 2 2 2 2 5" xfId="20092"/>
    <cellStyle name="Normal 41 2 3 2 2 2 3" xfId="6643"/>
    <cellStyle name="Normal 41 2 3 2 2 2 3 2" xfId="16695"/>
    <cellStyle name="Normal 41 2 3 2 2 2 3 2 2" xfId="47017"/>
    <cellStyle name="Normal 41 2 3 2 2 2 3 2 3" xfId="31793"/>
    <cellStyle name="Normal 41 2 3 2 2 2 3 3" xfId="11675"/>
    <cellStyle name="Normal 41 2 3 2 2 2 3 3 2" xfId="42000"/>
    <cellStyle name="Normal 41 2 3 2 2 2 3 3 3" xfId="26776"/>
    <cellStyle name="Normal 41 2 3 2 2 2 3 4" xfId="36987"/>
    <cellStyle name="Normal 41 2 3 2 2 2 3 5" xfId="21763"/>
    <cellStyle name="Normal 41 2 3 2 2 2 4" xfId="13353"/>
    <cellStyle name="Normal 41 2 3 2 2 2 4 2" xfId="43675"/>
    <cellStyle name="Normal 41 2 3 2 2 2 4 3" xfId="28451"/>
    <cellStyle name="Normal 41 2 3 2 2 2 5" xfId="8332"/>
    <cellStyle name="Normal 41 2 3 2 2 2 5 2" xfId="38658"/>
    <cellStyle name="Normal 41 2 3 2 2 2 5 3" xfId="23434"/>
    <cellStyle name="Normal 41 2 3 2 2 2 6" xfId="33646"/>
    <cellStyle name="Normal 41 2 3 2 2 2 7" xfId="18421"/>
    <cellStyle name="Normal 41 2 3 2 2 3" xfId="4114"/>
    <cellStyle name="Normal 41 2 3 2 2 3 2" xfId="14188"/>
    <cellStyle name="Normal 41 2 3 2 2 3 2 2" xfId="44510"/>
    <cellStyle name="Normal 41 2 3 2 2 3 2 3" xfId="29286"/>
    <cellStyle name="Normal 41 2 3 2 2 3 3" xfId="9168"/>
    <cellStyle name="Normal 41 2 3 2 2 3 3 2" xfId="39493"/>
    <cellStyle name="Normal 41 2 3 2 2 3 3 3" xfId="24269"/>
    <cellStyle name="Normal 41 2 3 2 2 3 4" xfId="34480"/>
    <cellStyle name="Normal 41 2 3 2 2 3 5" xfId="19256"/>
    <cellStyle name="Normal 41 2 3 2 2 4" xfId="5807"/>
    <cellStyle name="Normal 41 2 3 2 2 4 2" xfId="15859"/>
    <cellStyle name="Normal 41 2 3 2 2 4 2 2" xfId="46181"/>
    <cellStyle name="Normal 41 2 3 2 2 4 2 3" xfId="30957"/>
    <cellStyle name="Normal 41 2 3 2 2 4 3" xfId="10839"/>
    <cellStyle name="Normal 41 2 3 2 2 4 3 2" xfId="41164"/>
    <cellStyle name="Normal 41 2 3 2 2 4 3 3" xfId="25940"/>
    <cellStyle name="Normal 41 2 3 2 2 4 4" xfId="36151"/>
    <cellStyle name="Normal 41 2 3 2 2 4 5" xfId="20927"/>
    <cellStyle name="Normal 41 2 3 2 2 5" xfId="12517"/>
    <cellStyle name="Normal 41 2 3 2 2 5 2" xfId="42839"/>
    <cellStyle name="Normal 41 2 3 2 2 5 3" xfId="27615"/>
    <cellStyle name="Normal 41 2 3 2 2 6" xfId="7496"/>
    <cellStyle name="Normal 41 2 3 2 2 6 2" xfId="37822"/>
    <cellStyle name="Normal 41 2 3 2 2 6 3" xfId="22598"/>
    <cellStyle name="Normal 41 2 3 2 2 7" xfId="32810"/>
    <cellStyle name="Normal 41 2 3 2 2 8" xfId="17585"/>
    <cellStyle name="Normal 41 2 3 2 3" xfId="2843"/>
    <cellStyle name="Normal 41 2 3 2 3 2" xfId="4533"/>
    <cellStyle name="Normal 41 2 3 2 3 2 2" xfId="14606"/>
    <cellStyle name="Normal 41 2 3 2 3 2 2 2" xfId="44928"/>
    <cellStyle name="Normal 41 2 3 2 3 2 2 3" xfId="29704"/>
    <cellStyle name="Normal 41 2 3 2 3 2 3" xfId="9586"/>
    <cellStyle name="Normal 41 2 3 2 3 2 3 2" xfId="39911"/>
    <cellStyle name="Normal 41 2 3 2 3 2 3 3" xfId="24687"/>
    <cellStyle name="Normal 41 2 3 2 3 2 4" xfId="34898"/>
    <cellStyle name="Normal 41 2 3 2 3 2 5" xfId="19674"/>
    <cellStyle name="Normal 41 2 3 2 3 3" xfId="6225"/>
    <cellStyle name="Normal 41 2 3 2 3 3 2" xfId="16277"/>
    <cellStyle name="Normal 41 2 3 2 3 3 2 2" xfId="46599"/>
    <cellStyle name="Normal 41 2 3 2 3 3 2 3" xfId="31375"/>
    <cellStyle name="Normal 41 2 3 2 3 3 3" xfId="11257"/>
    <cellStyle name="Normal 41 2 3 2 3 3 3 2" xfId="41582"/>
    <cellStyle name="Normal 41 2 3 2 3 3 3 3" xfId="26358"/>
    <cellStyle name="Normal 41 2 3 2 3 3 4" xfId="36569"/>
    <cellStyle name="Normal 41 2 3 2 3 3 5" xfId="21345"/>
    <cellStyle name="Normal 41 2 3 2 3 4" xfId="12935"/>
    <cellStyle name="Normal 41 2 3 2 3 4 2" xfId="43257"/>
    <cellStyle name="Normal 41 2 3 2 3 4 3" xfId="28033"/>
    <cellStyle name="Normal 41 2 3 2 3 5" xfId="7914"/>
    <cellStyle name="Normal 41 2 3 2 3 5 2" xfId="38240"/>
    <cellStyle name="Normal 41 2 3 2 3 5 3" xfId="23016"/>
    <cellStyle name="Normal 41 2 3 2 3 6" xfId="33228"/>
    <cellStyle name="Normal 41 2 3 2 3 7" xfId="18003"/>
    <cellStyle name="Normal 41 2 3 2 4" xfId="3696"/>
    <cellStyle name="Normal 41 2 3 2 4 2" xfId="13770"/>
    <cellStyle name="Normal 41 2 3 2 4 2 2" xfId="44092"/>
    <cellStyle name="Normal 41 2 3 2 4 2 3" xfId="28868"/>
    <cellStyle name="Normal 41 2 3 2 4 3" xfId="8750"/>
    <cellStyle name="Normal 41 2 3 2 4 3 2" xfId="39075"/>
    <cellStyle name="Normal 41 2 3 2 4 3 3" xfId="23851"/>
    <cellStyle name="Normal 41 2 3 2 4 4" xfId="34062"/>
    <cellStyle name="Normal 41 2 3 2 4 5" xfId="18838"/>
    <cellStyle name="Normal 41 2 3 2 5" xfId="5389"/>
    <cellStyle name="Normal 41 2 3 2 5 2" xfId="15441"/>
    <cellStyle name="Normal 41 2 3 2 5 2 2" xfId="45763"/>
    <cellStyle name="Normal 41 2 3 2 5 2 3" xfId="30539"/>
    <cellStyle name="Normal 41 2 3 2 5 3" xfId="10421"/>
    <cellStyle name="Normal 41 2 3 2 5 3 2" xfId="40746"/>
    <cellStyle name="Normal 41 2 3 2 5 3 3" xfId="25522"/>
    <cellStyle name="Normal 41 2 3 2 5 4" xfId="35733"/>
    <cellStyle name="Normal 41 2 3 2 5 5" xfId="20509"/>
    <cellStyle name="Normal 41 2 3 2 6" xfId="12099"/>
    <cellStyle name="Normal 41 2 3 2 6 2" xfId="42421"/>
    <cellStyle name="Normal 41 2 3 2 6 3" xfId="27197"/>
    <cellStyle name="Normal 41 2 3 2 7" xfId="7078"/>
    <cellStyle name="Normal 41 2 3 2 7 2" xfId="37404"/>
    <cellStyle name="Normal 41 2 3 2 7 3" xfId="22180"/>
    <cellStyle name="Normal 41 2 3 2 8" xfId="32392"/>
    <cellStyle name="Normal 41 2 3 2 9" xfId="17167"/>
    <cellStyle name="Normal 41 2 3 3" xfId="2214"/>
    <cellStyle name="Normal 41 2 3 3 2" xfId="3053"/>
    <cellStyle name="Normal 41 2 3 3 2 2" xfId="4743"/>
    <cellStyle name="Normal 41 2 3 3 2 2 2" xfId="14816"/>
    <cellStyle name="Normal 41 2 3 3 2 2 2 2" xfId="45138"/>
    <cellStyle name="Normal 41 2 3 3 2 2 2 3" xfId="29914"/>
    <cellStyle name="Normal 41 2 3 3 2 2 3" xfId="9796"/>
    <cellStyle name="Normal 41 2 3 3 2 2 3 2" xfId="40121"/>
    <cellStyle name="Normal 41 2 3 3 2 2 3 3" xfId="24897"/>
    <cellStyle name="Normal 41 2 3 3 2 2 4" xfId="35108"/>
    <cellStyle name="Normal 41 2 3 3 2 2 5" xfId="19884"/>
    <cellStyle name="Normal 41 2 3 3 2 3" xfId="6435"/>
    <cellStyle name="Normal 41 2 3 3 2 3 2" xfId="16487"/>
    <cellStyle name="Normal 41 2 3 3 2 3 2 2" xfId="46809"/>
    <cellStyle name="Normal 41 2 3 3 2 3 2 3" xfId="31585"/>
    <cellStyle name="Normal 41 2 3 3 2 3 3" xfId="11467"/>
    <cellStyle name="Normal 41 2 3 3 2 3 3 2" xfId="41792"/>
    <cellStyle name="Normal 41 2 3 3 2 3 3 3" xfId="26568"/>
    <cellStyle name="Normal 41 2 3 3 2 3 4" xfId="36779"/>
    <cellStyle name="Normal 41 2 3 3 2 3 5" xfId="21555"/>
    <cellStyle name="Normal 41 2 3 3 2 4" xfId="13145"/>
    <cellStyle name="Normal 41 2 3 3 2 4 2" xfId="43467"/>
    <cellStyle name="Normal 41 2 3 3 2 4 3" xfId="28243"/>
    <cellStyle name="Normal 41 2 3 3 2 5" xfId="8124"/>
    <cellStyle name="Normal 41 2 3 3 2 5 2" xfId="38450"/>
    <cellStyle name="Normal 41 2 3 3 2 5 3" xfId="23226"/>
    <cellStyle name="Normal 41 2 3 3 2 6" xfId="33438"/>
    <cellStyle name="Normal 41 2 3 3 2 7" xfId="18213"/>
    <cellStyle name="Normal 41 2 3 3 3" xfId="3906"/>
    <cellStyle name="Normal 41 2 3 3 3 2" xfId="13980"/>
    <cellStyle name="Normal 41 2 3 3 3 2 2" xfId="44302"/>
    <cellStyle name="Normal 41 2 3 3 3 2 3" xfId="29078"/>
    <cellStyle name="Normal 41 2 3 3 3 3" xfId="8960"/>
    <cellStyle name="Normal 41 2 3 3 3 3 2" xfId="39285"/>
    <cellStyle name="Normal 41 2 3 3 3 3 3" xfId="24061"/>
    <cellStyle name="Normal 41 2 3 3 3 4" xfId="34272"/>
    <cellStyle name="Normal 41 2 3 3 3 5" xfId="19048"/>
    <cellStyle name="Normal 41 2 3 3 4" xfId="5599"/>
    <cellStyle name="Normal 41 2 3 3 4 2" xfId="15651"/>
    <cellStyle name="Normal 41 2 3 3 4 2 2" xfId="45973"/>
    <cellStyle name="Normal 41 2 3 3 4 2 3" xfId="30749"/>
    <cellStyle name="Normal 41 2 3 3 4 3" xfId="10631"/>
    <cellStyle name="Normal 41 2 3 3 4 3 2" xfId="40956"/>
    <cellStyle name="Normal 41 2 3 3 4 3 3" xfId="25732"/>
    <cellStyle name="Normal 41 2 3 3 4 4" xfId="35943"/>
    <cellStyle name="Normal 41 2 3 3 4 5" xfId="20719"/>
    <cellStyle name="Normal 41 2 3 3 5" xfId="12309"/>
    <cellStyle name="Normal 41 2 3 3 5 2" xfId="42631"/>
    <cellStyle name="Normal 41 2 3 3 5 3" xfId="27407"/>
    <cellStyle name="Normal 41 2 3 3 6" xfId="7288"/>
    <cellStyle name="Normal 41 2 3 3 6 2" xfId="37614"/>
    <cellStyle name="Normal 41 2 3 3 6 3" xfId="22390"/>
    <cellStyle name="Normal 41 2 3 3 7" xfId="32602"/>
    <cellStyle name="Normal 41 2 3 3 8" xfId="17377"/>
    <cellStyle name="Normal 41 2 3 4" xfId="2635"/>
    <cellStyle name="Normal 41 2 3 4 2" xfId="4325"/>
    <cellStyle name="Normal 41 2 3 4 2 2" xfId="14398"/>
    <cellStyle name="Normal 41 2 3 4 2 2 2" xfId="44720"/>
    <cellStyle name="Normal 41 2 3 4 2 2 3" xfId="29496"/>
    <cellStyle name="Normal 41 2 3 4 2 3" xfId="9378"/>
    <cellStyle name="Normal 41 2 3 4 2 3 2" xfId="39703"/>
    <cellStyle name="Normal 41 2 3 4 2 3 3" xfId="24479"/>
    <cellStyle name="Normal 41 2 3 4 2 4" xfId="34690"/>
    <cellStyle name="Normal 41 2 3 4 2 5" xfId="19466"/>
    <cellStyle name="Normal 41 2 3 4 3" xfId="6017"/>
    <cellStyle name="Normal 41 2 3 4 3 2" xfId="16069"/>
    <cellStyle name="Normal 41 2 3 4 3 2 2" xfId="46391"/>
    <cellStyle name="Normal 41 2 3 4 3 2 3" xfId="31167"/>
    <cellStyle name="Normal 41 2 3 4 3 3" xfId="11049"/>
    <cellStyle name="Normal 41 2 3 4 3 3 2" xfId="41374"/>
    <cellStyle name="Normal 41 2 3 4 3 3 3" xfId="26150"/>
    <cellStyle name="Normal 41 2 3 4 3 4" xfId="36361"/>
    <cellStyle name="Normal 41 2 3 4 3 5" xfId="21137"/>
    <cellStyle name="Normal 41 2 3 4 4" xfId="12727"/>
    <cellStyle name="Normal 41 2 3 4 4 2" xfId="43049"/>
    <cellStyle name="Normal 41 2 3 4 4 3" xfId="27825"/>
    <cellStyle name="Normal 41 2 3 4 5" xfId="7706"/>
    <cellStyle name="Normal 41 2 3 4 5 2" xfId="38032"/>
    <cellStyle name="Normal 41 2 3 4 5 3" xfId="22808"/>
    <cellStyle name="Normal 41 2 3 4 6" xfId="33020"/>
    <cellStyle name="Normal 41 2 3 4 7" xfId="17795"/>
    <cellStyle name="Normal 41 2 3 5" xfId="3488"/>
    <cellStyle name="Normal 41 2 3 5 2" xfId="13562"/>
    <cellStyle name="Normal 41 2 3 5 2 2" xfId="43884"/>
    <cellStyle name="Normal 41 2 3 5 2 3" xfId="28660"/>
    <cellStyle name="Normal 41 2 3 5 3" xfId="8542"/>
    <cellStyle name="Normal 41 2 3 5 3 2" xfId="38867"/>
    <cellStyle name="Normal 41 2 3 5 3 3" xfId="23643"/>
    <cellStyle name="Normal 41 2 3 5 4" xfId="33854"/>
    <cellStyle name="Normal 41 2 3 5 5" xfId="18630"/>
    <cellStyle name="Normal 41 2 3 6" xfId="5181"/>
    <cellStyle name="Normal 41 2 3 6 2" xfId="15233"/>
    <cellStyle name="Normal 41 2 3 6 2 2" xfId="45555"/>
    <cellStyle name="Normal 41 2 3 6 2 3" xfId="30331"/>
    <cellStyle name="Normal 41 2 3 6 3" xfId="10213"/>
    <cellStyle name="Normal 41 2 3 6 3 2" xfId="40538"/>
    <cellStyle name="Normal 41 2 3 6 3 3" xfId="25314"/>
    <cellStyle name="Normal 41 2 3 6 4" xfId="35525"/>
    <cellStyle name="Normal 41 2 3 6 5" xfId="20301"/>
    <cellStyle name="Normal 41 2 3 7" xfId="11891"/>
    <cellStyle name="Normal 41 2 3 7 2" xfId="42213"/>
    <cellStyle name="Normal 41 2 3 7 3" xfId="26989"/>
    <cellStyle name="Normal 41 2 3 8" xfId="6870"/>
    <cellStyle name="Normal 41 2 3 8 2" xfId="37196"/>
    <cellStyle name="Normal 41 2 3 8 3" xfId="21972"/>
    <cellStyle name="Normal 41 2 3 9" xfId="32185"/>
    <cellStyle name="Normal 41 2 4" xfId="1895"/>
    <cellStyle name="Normal 41 2 4 2" xfId="2318"/>
    <cellStyle name="Normal 41 2 4 2 2" xfId="3157"/>
    <cellStyle name="Normal 41 2 4 2 2 2" xfId="4847"/>
    <cellStyle name="Normal 41 2 4 2 2 2 2" xfId="14920"/>
    <cellStyle name="Normal 41 2 4 2 2 2 2 2" xfId="45242"/>
    <cellStyle name="Normal 41 2 4 2 2 2 2 3" xfId="30018"/>
    <cellStyle name="Normal 41 2 4 2 2 2 3" xfId="9900"/>
    <cellStyle name="Normal 41 2 4 2 2 2 3 2" xfId="40225"/>
    <cellStyle name="Normal 41 2 4 2 2 2 3 3" xfId="25001"/>
    <cellStyle name="Normal 41 2 4 2 2 2 4" xfId="35212"/>
    <cellStyle name="Normal 41 2 4 2 2 2 5" xfId="19988"/>
    <cellStyle name="Normal 41 2 4 2 2 3" xfId="6539"/>
    <cellStyle name="Normal 41 2 4 2 2 3 2" xfId="16591"/>
    <cellStyle name="Normal 41 2 4 2 2 3 2 2" xfId="46913"/>
    <cellStyle name="Normal 41 2 4 2 2 3 2 3" xfId="31689"/>
    <cellStyle name="Normal 41 2 4 2 2 3 3" xfId="11571"/>
    <cellStyle name="Normal 41 2 4 2 2 3 3 2" xfId="41896"/>
    <cellStyle name="Normal 41 2 4 2 2 3 3 3" xfId="26672"/>
    <cellStyle name="Normal 41 2 4 2 2 3 4" xfId="36883"/>
    <cellStyle name="Normal 41 2 4 2 2 3 5" xfId="21659"/>
    <cellStyle name="Normal 41 2 4 2 2 4" xfId="13249"/>
    <cellStyle name="Normal 41 2 4 2 2 4 2" xfId="43571"/>
    <cellStyle name="Normal 41 2 4 2 2 4 3" xfId="28347"/>
    <cellStyle name="Normal 41 2 4 2 2 5" xfId="8228"/>
    <cellStyle name="Normal 41 2 4 2 2 5 2" xfId="38554"/>
    <cellStyle name="Normal 41 2 4 2 2 5 3" xfId="23330"/>
    <cellStyle name="Normal 41 2 4 2 2 6" xfId="33542"/>
    <cellStyle name="Normal 41 2 4 2 2 7" xfId="18317"/>
    <cellStyle name="Normal 41 2 4 2 3" xfId="4010"/>
    <cellStyle name="Normal 41 2 4 2 3 2" xfId="14084"/>
    <cellStyle name="Normal 41 2 4 2 3 2 2" xfId="44406"/>
    <cellStyle name="Normal 41 2 4 2 3 2 3" xfId="29182"/>
    <cellStyle name="Normal 41 2 4 2 3 3" xfId="9064"/>
    <cellStyle name="Normal 41 2 4 2 3 3 2" xfId="39389"/>
    <cellStyle name="Normal 41 2 4 2 3 3 3" xfId="24165"/>
    <cellStyle name="Normal 41 2 4 2 3 4" xfId="34376"/>
    <cellStyle name="Normal 41 2 4 2 3 5" xfId="19152"/>
    <cellStyle name="Normal 41 2 4 2 4" xfId="5703"/>
    <cellStyle name="Normal 41 2 4 2 4 2" xfId="15755"/>
    <cellStyle name="Normal 41 2 4 2 4 2 2" xfId="46077"/>
    <cellStyle name="Normal 41 2 4 2 4 2 3" xfId="30853"/>
    <cellStyle name="Normal 41 2 4 2 4 3" xfId="10735"/>
    <cellStyle name="Normal 41 2 4 2 4 3 2" xfId="41060"/>
    <cellStyle name="Normal 41 2 4 2 4 3 3" xfId="25836"/>
    <cellStyle name="Normal 41 2 4 2 4 4" xfId="36047"/>
    <cellStyle name="Normal 41 2 4 2 4 5" xfId="20823"/>
    <cellStyle name="Normal 41 2 4 2 5" xfId="12413"/>
    <cellStyle name="Normal 41 2 4 2 5 2" xfId="42735"/>
    <cellStyle name="Normal 41 2 4 2 5 3" xfId="27511"/>
    <cellStyle name="Normal 41 2 4 2 6" xfId="7392"/>
    <cellStyle name="Normal 41 2 4 2 6 2" xfId="37718"/>
    <cellStyle name="Normal 41 2 4 2 6 3" xfId="22494"/>
    <cellStyle name="Normal 41 2 4 2 7" xfId="32706"/>
    <cellStyle name="Normal 41 2 4 2 8" xfId="17481"/>
    <cellStyle name="Normal 41 2 4 3" xfId="2739"/>
    <cellStyle name="Normal 41 2 4 3 2" xfId="4429"/>
    <cellStyle name="Normal 41 2 4 3 2 2" xfId="14502"/>
    <cellStyle name="Normal 41 2 4 3 2 2 2" xfId="44824"/>
    <cellStyle name="Normal 41 2 4 3 2 2 3" xfId="29600"/>
    <cellStyle name="Normal 41 2 4 3 2 3" xfId="9482"/>
    <cellStyle name="Normal 41 2 4 3 2 3 2" xfId="39807"/>
    <cellStyle name="Normal 41 2 4 3 2 3 3" xfId="24583"/>
    <cellStyle name="Normal 41 2 4 3 2 4" xfId="34794"/>
    <cellStyle name="Normal 41 2 4 3 2 5" xfId="19570"/>
    <cellStyle name="Normal 41 2 4 3 3" xfId="6121"/>
    <cellStyle name="Normal 41 2 4 3 3 2" xfId="16173"/>
    <cellStyle name="Normal 41 2 4 3 3 2 2" xfId="46495"/>
    <cellStyle name="Normal 41 2 4 3 3 2 3" xfId="31271"/>
    <cellStyle name="Normal 41 2 4 3 3 3" xfId="11153"/>
    <cellStyle name="Normal 41 2 4 3 3 3 2" xfId="41478"/>
    <cellStyle name="Normal 41 2 4 3 3 3 3" xfId="26254"/>
    <cellStyle name="Normal 41 2 4 3 3 4" xfId="36465"/>
    <cellStyle name="Normal 41 2 4 3 3 5" xfId="21241"/>
    <cellStyle name="Normal 41 2 4 3 4" xfId="12831"/>
    <cellStyle name="Normal 41 2 4 3 4 2" xfId="43153"/>
    <cellStyle name="Normal 41 2 4 3 4 3" xfId="27929"/>
    <cellStyle name="Normal 41 2 4 3 5" xfId="7810"/>
    <cellStyle name="Normal 41 2 4 3 5 2" xfId="38136"/>
    <cellStyle name="Normal 41 2 4 3 5 3" xfId="22912"/>
    <cellStyle name="Normal 41 2 4 3 6" xfId="33124"/>
    <cellStyle name="Normal 41 2 4 3 7" xfId="17899"/>
    <cellStyle name="Normal 41 2 4 4" xfId="3592"/>
    <cellStyle name="Normal 41 2 4 4 2" xfId="13666"/>
    <cellStyle name="Normal 41 2 4 4 2 2" xfId="43988"/>
    <cellStyle name="Normal 41 2 4 4 2 3" xfId="28764"/>
    <cellStyle name="Normal 41 2 4 4 3" xfId="8646"/>
    <cellStyle name="Normal 41 2 4 4 3 2" xfId="38971"/>
    <cellStyle name="Normal 41 2 4 4 3 3" xfId="23747"/>
    <cellStyle name="Normal 41 2 4 4 4" xfId="33958"/>
    <cellStyle name="Normal 41 2 4 4 5" xfId="18734"/>
    <cellStyle name="Normal 41 2 4 5" xfId="5285"/>
    <cellStyle name="Normal 41 2 4 5 2" xfId="15337"/>
    <cellStyle name="Normal 41 2 4 5 2 2" xfId="45659"/>
    <cellStyle name="Normal 41 2 4 5 2 3" xfId="30435"/>
    <cellStyle name="Normal 41 2 4 5 3" xfId="10317"/>
    <cellStyle name="Normal 41 2 4 5 3 2" xfId="40642"/>
    <cellStyle name="Normal 41 2 4 5 3 3" xfId="25418"/>
    <cellStyle name="Normal 41 2 4 5 4" xfId="35629"/>
    <cellStyle name="Normal 41 2 4 5 5" xfId="20405"/>
    <cellStyle name="Normal 41 2 4 6" xfId="11995"/>
    <cellStyle name="Normal 41 2 4 6 2" xfId="42317"/>
    <cellStyle name="Normal 41 2 4 6 3" xfId="27093"/>
    <cellStyle name="Normal 41 2 4 7" xfId="6974"/>
    <cellStyle name="Normal 41 2 4 7 2" xfId="37300"/>
    <cellStyle name="Normal 41 2 4 7 3" xfId="22076"/>
    <cellStyle name="Normal 41 2 4 8" xfId="32288"/>
    <cellStyle name="Normal 41 2 4 9" xfId="17063"/>
    <cellStyle name="Normal 41 2 5" xfId="2108"/>
    <cellStyle name="Normal 41 2 5 2" xfId="2949"/>
    <cellStyle name="Normal 41 2 5 2 2" xfId="4639"/>
    <cellStyle name="Normal 41 2 5 2 2 2" xfId="14712"/>
    <cellStyle name="Normal 41 2 5 2 2 2 2" xfId="45034"/>
    <cellStyle name="Normal 41 2 5 2 2 2 3" xfId="29810"/>
    <cellStyle name="Normal 41 2 5 2 2 3" xfId="9692"/>
    <cellStyle name="Normal 41 2 5 2 2 3 2" xfId="40017"/>
    <cellStyle name="Normal 41 2 5 2 2 3 3" xfId="24793"/>
    <cellStyle name="Normal 41 2 5 2 2 4" xfId="35004"/>
    <cellStyle name="Normal 41 2 5 2 2 5" xfId="19780"/>
    <cellStyle name="Normal 41 2 5 2 3" xfId="6331"/>
    <cellStyle name="Normal 41 2 5 2 3 2" xfId="16383"/>
    <cellStyle name="Normal 41 2 5 2 3 2 2" xfId="46705"/>
    <cellStyle name="Normal 41 2 5 2 3 2 3" xfId="31481"/>
    <cellStyle name="Normal 41 2 5 2 3 3" xfId="11363"/>
    <cellStyle name="Normal 41 2 5 2 3 3 2" xfId="41688"/>
    <cellStyle name="Normal 41 2 5 2 3 3 3" xfId="26464"/>
    <cellStyle name="Normal 41 2 5 2 3 4" xfId="36675"/>
    <cellStyle name="Normal 41 2 5 2 3 5" xfId="21451"/>
    <cellStyle name="Normal 41 2 5 2 4" xfId="13041"/>
    <cellStyle name="Normal 41 2 5 2 4 2" xfId="43363"/>
    <cellStyle name="Normal 41 2 5 2 4 3" xfId="28139"/>
    <cellStyle name="Normal 41 2 5 2 5" xfId="8020"/>
    <cellStyle name="Normal 41 2 5 2 5 2" xfId="38346"/>
    <cellStyle name="Normal 41 2 5 2 5 3" xfId="23122"/>
    <cellStyle name="Normal 41 2 5 2 6" xfId="33334"/>
    <cellStyle name="Normal 41 2 5 2 7" xfId="18109"/>
    <cellStyle name="Normal 41 2 5 3" xfId="3802"/>
    <cellStyle name="Normal 41 2 5 3 2" xfId="13876"/>
    <cellStyle name="Normal 41 2 5 3 2 2" xfId="44198"/>
    <cellStyle name="Normal 41 2 5 3 2 3" xfId="28974"/>
    <cellStyle name="Normal 41 2 5 3 3" xfId="8856"/>
    <cellStyle name="Normal 41 2 5 3 3 2" xfId="39181"/>
    <cellStyle name="Normal 41 2 5 3 3 3" xfId="23957"/>
    <cellStyle name="Normal 41 2 5 3 4" xfId="34168"/>
    <cellStyle name="Normal 41 2 5 3 5" xfId="18944"/>
    <cellStyle name="Normal 41 2 5 4" xfId="5495"/>
    <cellStyle name="Normal 41 2 5 4 2" xfId="15547"/>
    <cellStyle name="Normal 41 2 5 4 2 2" xfId="45869"/>
    <cellStyle name="Normal 41 2 5 4 2 3" xfId="30645"/>
    <cellStyle name="Normal 41 2 5 4 3" xfId="10527"/>
    <cellStyle name="Normal 41 2 5 4 3 2" xfId="40852"/>
    <cellStyle name="Normal 41 2 5 4 3 3" xfId="25628"/>
    <cellStyle name="Normal 41 2 5 4 4" xfId="35839"/>
    <cellStyle name="Normal 41 2 5 4 5" xfId="20615"/>
    <cellStyle name="Normal 41 2 5 5" xfId="12205"/>
    <cellStyle name="Normal 41 2 5 5 2" xfId="42527"/>
    <cellStyle name="Normal 41 2 5 5 3" xfId="27303"/>
    <cellStyle name="Normal 41 2 5 6" xfId="7184"/>
    <cellStyle name="Normal 41 2 5 6 2" xfId="37510"/>
    <cellStyle name="Normal 41 2 5 6 3" xfId="22286"/>
    <cellStyle name="Normal 41 2 5 7" xfId="32498"/>
    <cellStyle name="Normal 41 2 5 8" xfId="17273"/>
    <cellStyle name="Normal 41 2 6" xfId="2529"/>
    <cellStyle name="Normal 41 2 6 2" xfId="4221"/>
    <cellStyle name="Normal 41 2 6 2 2" xfId="14294"/>
    <cellStyle name="Normal 41 2 6 2 2 2" xfId="44616"/>
    <cellStyle name="Normal 41 2 6 2 2 3" xfId="29392"/>
    <cellStyle name="Normal 41 2 6 2 3" xfId="9274"/>
    <cellStyle name="Normal 41 2 6 2 3 2" xfId="39599"/>
    <cellStyle name="Normal 41 2 6 2 3 3" xfId="24375"/>
    <cellStyle name="Normal 41 2 6 2 4" xfId="34586"/>
    <cellStyle name="Normal 41 2 6 2 5" xfId="19362"/>
    <cellStyle name="Normal 41 2 6 3" xfId="5913"/>
    <cellStyle name="Normal 41 2 6 3 2" xfId="15965"/>
    <cellStyle name="Normal 41 2 6 3 2 2" xfId="46287"/>
    <cellStyle name="Normal 41 2 6 3 2 3" xfId="31063"/>
    <cellStyle name="Normal 41 2 6 3 3" xfId="10945"/>
    <cellStyle name="Normal 41 2 6 3 3 2" xfId="41270"/>
    <cellStyle name="Normal 41 2 6 3 3 3" xfId="26046"/>
    <cellStyle name="Normal 41 2 6 3 4" xfId="36257"/>
    <cellStyle name="Normal 41 2 6 3 5" xfId="21033"/>
    <cellStyle name="Normal 41 2 6 4" xfId="12623"/>
    <cellStyle name="Normal 41 2 6 4 2" xfId="42945"/>
    <cellStyle name="Normal 41 2 6 4 3" xfId="27721"/>
    <cellStyle name="Normal 41 2 6 5" xfId="7602"/>
    <cellStyle name="Normal 41 2 6 5 2" xfId="37928"/>
    <cellStyle name="Normal 41 2 6 5 3" xfId="22704"/>
    <cellStyle name="Normal 41 2 6 6" xfId="32916"/>
    <cellStyle name="Normal 41 2 6 7" xfId="17691"/>
    <cellStyle name="Normal 41 2 7" xfId="3380"/>
    <cellStyle name="Normal 41 2 7 2" xfId="13458"/>
    <cellStyle name="Normal 41 2 7 2 2" xfId="43780"/>
    <cellStyle name="Normal 41 2 7 2 3" xfId="28556"/>
    <cellStyle name="Normal 41 2 7 3" xfId="8438"/>
    <cellStyle name="Normal 41 2 7 3 2" xfId="38763"/>
    <cellStyle name="Normal 41 2 7 3 3" xfId="23539"/>
    <cellStyle name="Normal 41 2 7 4" xfId="33750"/>
    <cellStyle name="Normal 41 2 7 5" xfId="18526"/>
    <cellStyle name="Normal 41 2 8" xfId="5074"/>
    <cellStyle name="Normal 41 2 8 2" xfId="15129"/>
    <cellStyle name="Normal 41 2 8 2 2" xfId="45451"/>
    <cellStyle name="Normal 41 2 8 2 3" xfId="30227"/>
    <cellStyle name="Normal 41 2 8 3" xfId="10109"/>
    <cellStyle name="Normal 41 2 8 3 2" xfId="40434"/>
    <cellStyle name="Normal 41 2 8 3 3" xfId="25210"/>
    <cellStyle name="Normal 41 2 8 4" xfId="35421"/>
    <cellStyle name="Normal 41 2 8 5" xfId="20197"/>
    <cellStyle name="Normal 41 2 9" xfId="11785"/>
    <cellStyle name="Normal 41 2 9 2" xfId="42109"/>
    <cellStyle name="Normal 41 2 9 3" xfId="26885"/>
    <cellStyle name="Normal 41 3" xfId="47292"/>
    <cellStyle name="Normal 42" xfId="967"/>
    <cellStyle name="Normal 42 2" xfId="1441"/>
    <cellStyle name="Normal 42 2 10" xfId="6765"/>
    <cellStyle name="Normal 42 2 10 2" xfId="37093"/>
    <cellStyle name="Normal 42 2 10 3" xfId="21869"/>
    <cellStyle name="Normal 42 2 11" xfId="32084"/>
    <cellStyle name="Normal 42 2 12" xfId="16854"/>
    <cellStyle name="Normal 42 2 2" xfId="1729"/>
    <cellStyle name="Normal 42 2 2 10" xfId="32136"/>
    <cellStyle name="Normal 42 2 2 11" xfId="16908"/>
    <cellStyle name="Normal 42 2 2 2" xfId="1837"/>
    <cellStyle name="Normal 42 2 2 2 10" xfId="17012"/>
    <cellStyle name="Normal 42 2 2 2 2" xfId="2054"/>
    <cellStyle name="Normal 42 2 2 2 2 2" xfId="2475"/>
    <cellStyle name="Normal 42 2 2 2 2 2 2" xfId="3314"/>
    <cellStyle name="Normal 42 2 2 2 2 2 2 2" xfId="5004"/>
    <cellStyle name="Normal 42 2 2 2 2 2 2 2 2" xfId="15077"/>
    <cellStyle name="Normal 42 2 2 2 2 2 2 2 2 2" xfId="45399"/>
    <cellStyle name="Normal 42 2 2 2 2 2 2 2 2 3" xfId="30175"/>
    <cellStyle name="Normal 42 2 2 2 2 2 2 2 3" xfId="10057"/>
    <cellStyle name="Normal 42 2 2 2 2 2 2 2 3 2" xfId="40382"/>
    <cellStyle name="Normal 42 2 2 2 2 2 2 2 3 3" xfId="25158"/>
    <cellStyle name="Normal 42 2 2 2 2 2 2 2 4" xfId="35369"/>
    <cellStyle name="Normal 42 2 2 2 2 2 2 2 5" xfId="20145"/>
    <cellStyle name="Normal 42 2 2 2 2 2 2 3" xfId="6696"/>
    <cellStyle name="Normal 42 2 2 2 2 2 2 3 2" xfId="16748"/>
    <cellStyle name="Normal 42 2 2 2 2 2 2 3 2 2" xfId="47070"/>
    <cellStyle name="Normal 42 2 2 2 2 2 2 3 2 3" xfId="31846"/>
    <cellStyle name="Normal 42 2 2 2 2 2 2 3 3" xfId="11728"/>
    <cellStyle name="Normal 42 2 2 2 2 2 2 3 3 2" xfId="42053"/>
    <cellStyle name="Normal 42 2 2 2 2 2 2 3 3 3" xfId="26829"/>
    <cellStyle name="Normal 42 2 2 2 2 2 2 3 4" xfId="37040"/>
    <cellStyle name="Normal 42 2 2 2 2 2 2 3 5" xfId="21816"/>
    <cellStyle name="Normal 42 2 2 2 2 2 2 4" xfId="13406"/>
    <cellStyle name="Normal 42 2 2 2 2 2 2 4 2" xfId="43728"/>
    <cellStyle name="Normal 42 2 2 2 2 2 2 4 3" xfId="28504"/>
    <cellStyle name="Normal 42 2 2 2 2 2 2 5" xfId="8385"/>
    <cellStyle name="Normal 42 2 2 2 2 2 2 5 2" xfId="38711"/>
    <cellStyle name="Normal 42 2 2 2 2 2 2 5 3" xfId="23487"/>
    <cellStyle name="Normal 42 2 2 2 2 2 2 6" xfId="33699"/>
    <cellStyle name="Normal 42 2 2 2 2 2 2 7" xfId="18474"/>
    <cellStyle name="Normal 42 2 2 2 2 2 3" xfId="4167"/>
    <cellStyle name="Normal 42 2 2 2 2 2 3 2" xfId="14241"/>
    <cellStyle name="Normal 42 2 2 2 2 2 3 2 2" xfId="44563"/>
    <cellStyle name="Normal 42 2 2 2 2 2 3 2 3" xfId="29339"/>
    <cellStyle name="Normal 42 2 2 2 2 2 3 3" xfId="9221"/>
    <cellStyle name="Normal 42 2 2 2 2 2 3 3 2" xfId="39546"/>
    <cellStyle name="Normal 42 2 2 2 2 2 3 3 3" xfId="24322"/>
    <cellStyle name="Normal 42 2 2 2 2 2 3 4" xfId="34533"/>
    <cellStyle name="Normal 42 2 2 2 2 2 3 5" xfId="19309"/>
    <cellStyle name="Normal 42 2 2 2 2 2 4" xfId="5860"/>
    <cellStyle name="Normal 42 2 2 2 2 2 4 2" xfId="15912"/>
    <cellStyle name="Normal 42 2 2 2 2 2 4 2 2" xfId="46234"/>
    <cellStyle name="Normal 42 2 2 2 2 2 4 2 3" xfId="31010"/>
    <cellStyle name="Normal 42 2 2 2 2 2 4 3" xfId="10892"/>
    <cellStyle name="Normal 42 2 2 2 2 2 4 3 2" xfId="41217"/>
    <cellStyle name="Normal 42 2 2 2 2 2 4 3 3" xfId="25993"/>
    <cellStyle name="Normal 42 2 2 2 2 2 4 4" xfId="36204"/>
    <cellStyle name="Normal 42 2 2 2 2 2 4 5" xfId="20980"/>
    <cellStyle name="Normal 42 2 2 2 2 2 5" xfId="12570"/>
    <cellStyle name="Normal 42 2 2 2 2 2 5 2" xfId="42892"/>
    <cellStyle name="Normal 42 2 2 2 2 2 5 3" xfId="27668"/>
    <cellStyle name="Normal 42 2 2 2 2 2 6" xfId="7549"/>
    <cellStyle name="Normal 42 2 2 2 2 2 6 2" xfId="37875"/>
    <cellStyle name="Normal 42 2 2 2 2 2 6 3" xfId="22651"/>
    <cellStyle name="Normal 42 2 2 2 2 2 7" xfId="32863"/>
    <cellStyle name="Normal 42 2 2 2 2 2 8" xfId="17638"/>
    <cellStyle name="Normal 42 2 2 2 2 3" xfId="2896"/>
    <cellStyle name="Normal 42 2 2 2 2 3 2" xfId="4586"/>
    <cellStyle name="Normal 42 2 2 2 2 3 2 2" xfId="14659"/>
    <cellStyle name="Normal 42 2 2 2 2 3 2 2 2" xfId="44981"/>
    <cellStyle name="Normal 42 2 2 2 2 3 2 2 3" xfId="29757"/>
    <cellStyle name="Normal 42 2 2 2 2 3 2 3" xfId="9639"/>
    <cellStyle name="Normal 42 2 2 2 2 3 2 3 2" xfId="39964"/>
    <cellStyle name="Normal 42 2 2 2 2 3 2 3 3" xfId="24740"/>
    <cellStyle name="Normal 42 2 2 2 2 3 2 4" xfId="34951"/>
    <cellStyle name="Normal 42 2 2 2 2 3 2 5" xfId="19727"/>
    <cellStyle name="Normal 42 2 2 2 2 3 3" xfId="6278"/>
    <cellStyle name="Normal 42 2 2 2 2 3 3 2" xfId="16330"/>
    <cellStyle name="Normal 42 2 2 2 2 3 3 2 2" xfId="46652"/>
    <cellStyle name="Normal 42 2 2 2 2 3 3 2 3" xfId="31428"/>
    <cellStyle name="Normal 42 2 2 2 2 3 3 3" xfId="11310"/>
    <cellStyle name="Normal 42 2 2 2 2 3 3 3 2" xfId="41635"/>
    <cellStyle name="Normal 42 2 2 2 2 3 3 3 3" xfId="26411"/>
    <cellStyle name="Normal 42 2 2 2 2 3 3 4" xfId="36622"/>
    <cellStyle name="Normal 42 2 2 2 2 3 3 5" xfId="21398"/>
    <cellStyle name="Normal 42 2 2 2 2 3 4" xfId="12988"/>
    <cellStyle name="Normal 42 2 2 2 2 3 4 2" xfId="43310"/>
    <cellStyle name="Normal 42 2 2 2 2 3 4 3" xfId="28086"/>
    <cellStyle name="Normal 42 2 2 2 2 3 5" xfId="7967"/>
    <cellStyle name="Normal 42 2 2 2 2 3 5 2" xfId="38293"/>
    <cellStyle name="Normal 42 2 2 2 2 3 5 3" xfId="23069"/>
    <cellStyle name="Normal 42 2 2 2 2 3 6" xfId="33281"/>
    <cellStyle name="Normal 42 2 2 2 2 3 7" xfId="18056"/>
    <cellStyle name="Normal 42 2 2 2 2 4" xfId="3749"/>
    <cellStyle name="Normal 42 2 2 2 2 4 2" xfId="13823"/>
    <cellStyle name="Normal 42 2 2 2 2 4 2 2" xfId="44145"/>
    <cellStyle name="Normal 42 2 2 2 2 4 2 3" xfId="28921"/>
    <cellStyle name="Normal 42 2 2 2 2 4 3" xfId="8803"/>
    <cellStyle name="Normal 42 2 2 2 2 4 3 2" xfId="39128"/>
    <cellStyle name="Normal 42 2 2 2 2 4 3 3" xfId="23904"/>
    <cellStyle name="Normal 42 2 2 2 2 4 4" xfId="34115"/>
    <cellStyle name="Normal 42 2 2 2 2 4 5" xfId="18891"/>
    <cellStyle name="Normal 42 2 2 2 2 5" xfId="5442"/>
    <cellStyle name="Normal 42 2 2 2 2 5 2" xfId="15494"/>
    <cellStyle name="Normal 42 2 2 2 2 5 2 2" xfId="45816"/>
    <cellStyle name="Normal 42 2 2 2 2 5 2 3" xfId="30592"/>
    <cellStyle name="Normal 42 2 2 2 2 5 3" xfId="10474"/>
    <cellStyle name="Normal 42 2 2 2 2 5 3 2" xfId="40799"/>
    <cellStyle name="Normal 42 2 2 2 2 5 3 3" xfId="25575"/>
    <cellStyle name="Normal 42 2 2 2 2 5 4" xfId="35786"/>
    <cellStyle name="Normal 42 2 2 2 2 5 5" xfId="20562"/>
    <cellStyle name="Normal 42 2 2 2 2 6" xfId="12152"/>
    <cellStyle name="Normal 42 2 2 2 2 6 2" xfId="42474"/>
    <cellStyle name="Normal 42 2 2 2 2 6 3" xfId="27250"/>
    <cellStyle name="Normal 42 2 2 2 2 7" xfId="7131"/>
    <cellStyle name="Normal 42 2 2 2 2 7 2" xfId="37457"/>
    <cellStyle name="Normal 42 2 2 2 2 7 3" xfId="22233"/>
    <cellStyle name="Normal 42 2 2 2 2 8" xfId="32445"/>
    <cellStyle name="Normal 42 2 2 2 2 9" xfId="17220"/>
    <cellStyle name="Normal 42 2 2 2 3" xfId="2267"/>
    <cellStyle name="Normal 42 2 2 2 3 2" xfId="3106"/>
    <cellStyle name="Normal 42 2 2 2 3 2 2" xfId="4796"/>
    <cellStyle name="Normal 42 2 2 2 3 2 2 2" xfId="14869"/>
    <cellStyle name="Normal 42 2 2 2 3 2 2 2 2" xfId="45191"/>
    <cellStyle name="Normal 42 2 2 2 3 2 2 2 3" xfId="29967"/>
    <cellStyle name="Normal 42 2 2 2 3 2 2 3" xfId="9849"/>
    <cellStyle name="Normal 42 2 2 2 3 2 2 3 2" xfId="40174"/>
    <cellStyle name="Normal 42 2 2 2 3 2 2 3 3" xfId="24950"/>
    <cellStyle name="Normal 42 2 2 2 3 2 2 4" xfId="35161"/>
    <cellStyle name="Normal 42 2 2 2 3 2 2 5" xfId="19937"/>
    <cellStyle name="Normal 42 2 2 2 3 2 3" xfId="6488"/>
    <cellStyle name="Normal 42 2 2 2 3 2 3 2" xfId="16540"/>
    <cellStyle name="Normal 42 2 2 2 3 2 3 2 2" xfId="46862"/>
    <cellStyle name="Normal 42 2 2 2 3 2 3 2 3" xfId="31638"/>
    <cellStyle name="Normal 42 2 2 2 3 2 3 3" xfId="11520"/>
    <cellStyle name="Normal 42 2 2 2 3 2 3 3 2" xfId="41845"/>
    <cellStyle name="Normal 42 2 2 2 3 2 3 3 3" xfId="26621"/>
    <cellStyle name="Normal 42 2 2 2 3 2 3 4" xfId="36832"/>
    <cellStyle name="Normal 42 2 2 2 3 2 3 5" xfId="21608"/>
    <cellStyle name="Normal 42 2 2 2 3 2 4" xfId="13198"/>
    <cellStyle name="Normal 42 2 2 2 3 2 4 2" xfId="43520"/>
    <cellStyle name="Normal 42 2 2 2 3 2 4 3" xfId="28296"/>
    <cellStyle name="Normal 42 2 2 2 3 2 5" xfId="8177"/>
    <cellStyle name="Normal 42 2 2 2 3 2 5 2" xfId="38503"/>
    <cellStyle name="Normal 42 2 2 2 3 2 5 3" xfId="23279"/>
    <cellStyle name="Normal 42 2 2 2 3 2 6" xfId="33491"/>
    <cellStyle name="Normal 42 2 2 2 3 2 7" xfId="18266"/>
    <cellStyle name="Normal 42 2 2 2 3 3" xfId="3959"/>
    <cellStyle name="Normal 42 2 2 2 3 3 2" xfId="14033"/>
    <cellStyle name="Normal 42 2 2 2 3 3 2 2" xfId="44355"/>
    <cellStyle name="Normal 42 2 2 2 3 3 2 3" xfId="29131"/>
    <cellStyle name="Normal 42 2 2 2 3 3 3" xfId="9013"/>
    <cellStyle name="Normal 42 2 2 2 3 3 3 2" xfId="39338"/>
    <cellStyle name="Normal 42 2 2 2 3 3 3 3" xfId="24114"/>
    <cellStyle name="Normal 42 2 2 2 3 3 4" xfId="34325"/>
    <cellStyle name="Normal 42 2 2 2 3 3 5" xfId="19101"/>
    <cellStyle name="Normal 42 2 2 2 3 4" xfId="5652"/>
    <cellStyle name="Normal 42 2 2 2 3 4 2" xfId="15704"/>
    <cellStyle name="Normal 42 2 2 2 3 4 2 2" xfId="46026"/>
    <cellStyle name="Normal 42 2 2 2 3 4 2 3" xfId="30802"/>
    <cellStyle name="Normal 42 2 2 2 3 4 3" xfId="10684"/>
    <cellStyle name="Normal 42 2 2 2 3 4 3 2" xfId="41009"/>
    <cellStyle name="Normal 42 2 2 2 3 4 3 3" xfId="25785"/>
    <cellStyle name="Normal 42 2 2 2 3 4 4" xfId="35996"/>
    <cellStyle name="Normal 42 2 2 2 3 4 5" xfId="20772"/>
    <cellStyle name="Normal 42 2 2 2 3 5" xfId="12362"/>
    <cellStyle name="Normal 42 2 2 2 3 5 2" xfId="42684"/>
    <cellStyle name="Normal 42 2 2 2 3 5 3" xfId="27460"/>
    <cellStyle name="Normal 42 2 2 2 3 6" xfId="7341"/>
    <cellStyle name="Normal 42 2 2 2 3 6 2" xfId="37667"/>
    <cellStyle name="Normal 42 2 2 2 3 6 3" xfId="22443"/>
    <cellStyle name="Normal 42 2 2 2 3 7" xfId="32655"/>
    <cellStyle name="Normal 42 2 2 2 3 8" xfId="17430"/>
    <cellStyle name="Normal 42 2 2 2 4" xfId="2688"/>
    <cellStyle name="Normal 42 2 2 2 4 2" xfId="4378"/>
    <cellStyle name="Normal 42 2 2 2 4 2 2" xfId="14451"/>
    <cellStyle name="Normal 42 2 2 2 4 2 2 2" xfId="44773"/>
    <cellStyle name="Normal 42 2 2 2 4 2 2 3" xfId="29549"/>
    <cellStyle name="Normal 42 2 2 2 4 2 3" xfId="9431"/>
    <cellStyle name="Normal 42 2 2 2 4 2 3 2" xfId="39756"/>
    <cellStyle name="Normal 42 2 2 2 4 2 3 3" xfId="24532"/>
    <cellStyle name="Normal 42 2 2 2 4 2 4" xfId="34743"/>
    <cellStyle name="Normal 42 2 2 2 4 2 5" xfId="19519"/>
    <cellStyle name="Normal 42 2 2 2 4 3" xfId="6070"/>
    <cellStyle name="Normal 42 2 2 2 4 3 2" xfId="16122"/>
    <cellStyle name="Normal 42 2 2 2 4 3 2 2" xfId="46444"/>
    <cellStyle name="Normal 42 2 2 2 4 3 2 3" xfId="31220"/>
    <cellStyle name="Normal 42 2 2 2 4 3 3" xfId="11102"/>
    <cellStyle name="Normal 42 2 2 2 4 3 3 2" xfId="41427"/>
    <cellStyle name="Normal 42 2 2 2 4 3 3 3" xfId="26203"/>
    <cellStyle name="Normal 42 2 2 2 4 3 4" xfId="36414"/>
    <cellStyle name="Normal 42 2 2 2 4 3 5" xfId="21190"/>
    <cellStyle name="Normal 42 2 2 2 4 4" xfId="12780"/>
    <cellStyle name="Normal 42 2 2 2 4 4 2" xfId="43102"/>
    <cellStyle name="Normal 42 2 2 2 4 4 3" xfId="27878"/>
    <cellStyle name="Normal 42 2 2 2 4 5" xfId="7759"/>
    <cellStyle name="Normal 42 2 2 2 4 5 2" xfId="38085"/>
    <cellStyle name="Normal 42 2 2 2 4 5 3" xfId="22861"/>
    <cellStyle name="Normal 42 2 2 2 4 6" xfId="33073"/>
    <cellStyle name="Normal 42 2 2 2 4 7" xfId="17848"/>
    <cellStyle name="Normal 42 2 2 2 5" xfId="3541"/>
    <cellStyle name="Normal 42 2 2 2 5 2" xfId="13615"/>
    <cellStyle name="Normal 42 2 2 2 5 2 2" xfId="43937"/>
    <cellStyle name="Normal 42 2 2 2 5 2 3" xfId="28713"/>
    <cellStyle name="Normal 42 2 2 2 5 3" xfId="8595"/>
    <cellStyle name="Normal 42 2 2 2 5 3 2" xfId="38920"/>
    <cellStyle name="Normal 42 2 2 2 5 3 3" xfId="23696"/>
    <cellStyle name="Normal 42 2 2 2 5 4" xfId="33907"/>
    <cellStyle name="Normal 42 2 2 2 5 5" xfId="18683"/>
    <cellStyle name="Normal 42 2 2 2 6" xfId="5234"/>
    <cellStyle name="Normal 42 2 2 2 6 2" xfId="15286"/>
    <cellStyle name="Normal 42 2 2 2 6 2 2" xfId="45608"/>
    <cellStyle name="Normal 42 2 2 2 6 2 3" xfId="30384"/>
    <cellStyle name="Normal 42 2 2 2 6 3" xfId="10266"/>
    <cellStyle name="Normal 42 2 2 2 6 3 2" xfId="40591"/>
    <cellStyle name="Normal 42 2 2 2 6 3 3" xfId="25367"/>
    <cellStyle name="Normal 42 2 2 2 6 4" xfId="35578"/>
    <cellStyle name="Normal 42 2 2 2 6 5" xfId="20354"/>
    <cellStyle name="Normal 42 2 2 2 7" xfId="11944"/>
    <cellStyle name="Normal 42 2 2 2 7 2" xfId="42266"/>
    <cellStyle name="Normal 42 2 2 2 7 3" xfId="27042"/>
    <cellStyle name="Normal 42 2 2 2 8" xfId="6923"/>
    <cellStyle name="Normal 42 2 2 2 8 2" xfId="37249"/>
    <cellStyle name="Normal 42 2 2 2 8 3" xfId="22025"/>
    <cellStyle name="Normal 42 2 2 2 9" xfId="32237"/>
    <cellStyle name="Normal 42 2 2 3" xfId="1950"/>
    <cellStyle name="Normal 42 2 2 3 2" xfId="2371"/>
    <cellStyle name="Normal 42 2 2 3 2 2" xfId="3210"/>
    <cellStyle name="Normal 42 2 2 3 2 2 2" xfId="4900"/>
    <cellStyle name="Normal 42 2 2 3 2 2 2 2" xfId="14973"/>
    <cellStyle name="Normal 42 2 2 3 2 2 2 2 2" xfId="45295"/>
    <cellStyle name="Normal 42 2 2 3 2 2 2 2 3" xfId="30071"/>
    <cellStyle name="Normal 42 2 2 3 2 2 2 3" xfId="9953"/>
    <cellStyle name="Normal 42 2 2 3 2 2 2 3 2" xfId="40278"/>
    <cellStyle name="Normal 42 2 2 3 2 2 2 3 3" xfId="25054"/>
    <cellStyle name="Normal 42 2 2 3 2 2 2 4" xfId="35265"/>
    <cellStyle name="Normal 42 2 2 3 2 2 2 5" xfId="20041"/>
    <cellStyle name="Normal 42 2 2 3 2 2 3" xfId="6592"/>
    <cellStyle name="Normal 42 2 2 3 2 2 3 2" xfId="16644"/>
    <cellStyle name="Normal 42 2 2 3 2 2 3 2 2" xfId="46966"/>
    <cellStyle name="Normal 42 2 2 3 2 2 3 2 3" xfId="31742"/>
    <cellStyle name="Normal 42 2 2 3 2 2 3 3" xfId="11624"/>
    <cellStyle name="Normal 42 2 2 3 2 2 3 3 2" xfId="41949"/>
    <cellStyle name="Normal 42 2 2 3 2 2 3 3 3" xfId="26725"/>
    <cellStyle name="Normal 42 2 2 3 2 2 3 4" xfId="36936"/>
    <cellStyle name="Normal 42 2 2 3 2 2 3 5" xfId="21712"/>
    <cellStyle name="Normal 42 2 2 3 2 2 4" xfId="13302"/>
    <cellStyle name="Normal 42 2 2 3 2 2 4 2" xfId="43624"/>
    <cellStyle name="Normal 42 2 2 3 2 2 4 3" xfId="28400"/>
    <cellStyle name="Normal 42 2 2 3 2 2 5" xfId="8281"/>
    <cellStyle name="Normal 42 2 2 3 2 2 5 2" xfId="38607"/>
    <cellStyle name="Normal 42 2 2 3 2 2 5 3" xfId="23383"/>
    <cellStyle name="Normal 42 2 2 3 2 2 6" xfId="33595"/>
    <cellStyle name="Normal 42 2 2 3 2 2 7" xfId="18370"/>
    <cellStyle name="Normal 42 2 2 3 2 3" xfId="4063"/>
    <cellStyle name="Normal 42 2 2 3 2 3 2" xfId="14137"/>
    <cellStyle name="Normal 42 2 2 3 2 3 2 2" xfId="44459"/>
    <cellStyle name="Normal 42 2 2 3 2 3 2 3" xfId="29235"/>
    <cellStyle name="Normal 42 2 2 3 2 3 3" xfId="9117"/>
    <cellStyle name="Normal 42 2 2 3 2 3 3 2" xfId="39442"/>
    <cellStyle name="Normal 42 2 2 3 2 3 3 3" xfId="24218"/>
    <cellStyle name="Normal 42 2 2 3 2 3 4" xfId="34429"/>
    <cellStyle name="Normal 42 2 2 3 2 3 5" xfId="19205"/>
    <cellStyle name="Normal 42 2 2 3 2 4" xfId="5756"/>
    <cellStyle name="Normal 42 2 2 3 2 4 2" xfId="15808"/>
    <cellStyle name="Normal 42 2 2 3 2 4 2 2" xfId="46130"/>
    <cellStyle name="Normal 42 2 2 3 2 4 2 3" xfId="30906"/>
    <cellStyle name="Normal 42 2 2 3 2 4 3" xfId="10788"/>
    <cellStyle name="Normal 42 2 2 3 2 4 3 2" xfId="41113"/>
    <cellStyle name="Normal 42 2 2 3 2 4 3 3" xfId="25889"/>
    <cellStyle name="Normal 42 2 2 3 2 4 4" xfId="36100"/>
    <cellStyle name="Normal 42 2 2 3 2 4 5" xfId="20876"/>
    <cellStyle name="Normal 42 2 2 3 2 5" xfId="12466"/>
    <cellStyle name="Normal 42 2 2 3 2 5 2" xfId="42788"/>
    <cellStyle name="Normal 42 2 2 3 2 5 3" xfId="27564"/>
    <cellStyle name="Normal 42 2 2 3 2 6" xfId="7445"/>
    <cellStyle name="Normal 42 2 2 3 2 6 2" xfId="37771"/>
    <cellStyle name="Normal 42 2 2 3 2 6 3" xfId="22547"/>
    <cellStyle name="Normal 42 2 2 3 2 7" xfId="32759"/>
    <cellStyle name="Normal 42 2 2 3 2 8" xfId="17534"/>
    <cellStyle name="Normal 42 2 2 3 3" xfId="2792"/>
    <cellStyle name="Normal 42 2 2 3 3 2" xfId="4482"/>
    <cellStyle name="Normal 42 2 2 3 3 2 2" xfId="14555"/>
    <cellStyle name="Normal 42 2 2 3 3 2 2 2" xfId="44877"/>
    <cellStyle name="Normal 42 2 2 3 3 2 2 3" xfId="29653"/>
    <cellStyle name="Normal 42 2 2 3 3 2 3" xfId="9535"/>
    <cellStyle name="Normal 42 2 2 3 3 2 3 2" xfId="39860"/>
    <cellStyle name="Normal 42 2 2 3 3 2 3 3" xfId="24636"/>
    <cellStyle name="Normal 42 2 2 3 3 2 4" xfId="34847"/>
    <cellStyle name="Normal 42 2 2 3 3 2 5" xfId="19623"/>
    <cellStyle name="Normal 42 2 2 3 3 3" xfId="6174"/>
    <cellStyle name="Normal 42 2 2 3 3 3 2" xfId="16226"/>
    <cellStyle name="Normal 42 2 2 3 3 3 2 2" xfId="46548"/>
    <cellStyle name="Normal 42 2 2 3 3 3 2 3" xfId="31324"/>
    <cellStyle name="Normal 42 2 2 3 3 3 3" xfId="11206"/>
    <cellStyle name="Normal 42 2 2 3 3 3 3 2" xfId="41531"/>
    <cellStyle name="Normal 42 2 2 3 3 3 3 3" xfId="26307"/>
    <cellStyle name="Normal 42 2 2 3 3 3 4" xfId="36518"/>
    <cellStyle name="Normal 42 2 2 3 3 3 5" xfId="21294"/>
    <cellStyle name="Normal 42 2 2 3 3 4" xfId="12884"/>
    <cellStyle name="Normal 42 2 2 3 3 4 2" xfId="43206"/>
    <cellStyle name="Normal 42 2 2 3 3 4 3" xfId="27982"/>
    <cellStyle name="Normal 42 2 2 3 3 5" xfId="7863"/>
    <cellStyle name="Normal 42 2 2 3 3 5 2" xfId="38189"/>
    <cellStyle name="Normal 42 2 2 3 3 5 3" xfId="22965"/>
    <cellStyle name="Normal 42 2 2 3 3 6" xfId="33177"/>
    <cellStyle name="Normal 42 2 2 3 3 7" xfId="17952"/>
    <cellStyle name="Normal 42 2 2 3 4" xfId="3645"/>
    <cellStyle name="Normal 42 2 2 3 4 2" xfId="13719"/>
    <cellStyle name="Normal 42 2 2 3 4 2 2" xfId="44041"/>
    <cellStyle name="Normal 42 2 2 3 4 2 3" xfId="28817"/>
    <cellStyle name="Normal 42 2 2 3 4 3" xfId="8699"/>
    <cellStyle name="Normal 42 2 2 3 4 3 2" xfId="39024"/>
    <cellStyle name="Normal 42 2 2 3 4 3 3" xfId="23800"/>
    <cellStyle name="Normal 42 2 2 3 4 4" xfId="34011"/>
    <cellStyle name="Normal 42 2 2 3 4 5" xfId="18787"/>
    <cellStyle name="Normal 42 2 2 3 5" xfId="5338"/>
    <cellStyle name="Normal 42 2 2 3 5 2" xfId="15390"/>
    <cellStyle name="Normal 42 2 2 3 5 2 2" xfId="45712"/>
    <cellStyle name="Normal 42 2 2 3 5 2 3" xfId="30488"/>
    <cellStyle name="Normal 42 2 2 3 5 3" xfId="10370"/>
    <cellStyle name="Normal 42 2 2 3 5 3 2" xfId="40695"/>
    <cellStyle name="Normal 42 2 2 3 5 3 3" xfId="25471"/>
    <cellStyle name="Normal 42 2 2 3 5 4" xfId="35682"/>
    <cellStyle name="Normal 42 2 2 3 5 5" xfId="20458"/>
    <cellStyle name="Normal 42 2 2 3 6" xfId="12048"/>
    <cellStyle name="Normal 42 2 2 3 6 2" xfId="42370"/>
    <cellStyle name="Normal 42 2 2 3 6 3" xfId="27146"/>
    <cellStyle name="Normal 42 2 2 3 7" xfId="7027"/>
    <cellStyle name="Normal 42 2 2 3 7 2" xfId="37353"/>
    <cellStyle name="Normal 42 2 2 3 7 3" xfId="22129"/>
    <cellStyle name="Normal 42 2 2 3 8" xfId="32341"/>
    <cellStyle name="Normal 42 2 2 3 9" xfId="17116"/>
    <cellStyle name="Normal 42 2 2 4" xfId="2163"/>
    <cellStyle name="Normal 42 2 2 4 2" xfId="3002"/>
    <cellStyle name="Normal 42 2 2 4 2 2" xfId="4692"/>
    <cellStyle name="Normal 42 2 2 4 2 2 2" xfId="14765"/>
    <cellStyle name="Normal 42 2 2 4 2 2 2 2" xfId="45087"/>
    <cellStyle name="Normal 42 2 2 4 2 2 2 3" xfId="29863"/>
    <cellStyle name="Normal 42 2 2 4 2 2 3" xfId="9745"/>
    <cellStyle name="Normal 42 2 2 4 2 2 3 2" xfId="40070"/>
    <cellStyle name="Normal 42 2 2 4 2 2 3 3" xfId="24846"/>
    <cellStyle name="Normal 42 2 2 4 2 2 4" xfId="35057"/>
    <cellStyle name="Normal 42 2 2 4 2 2 5" xfId="19833"/>
    <cellStyle name="Normal 42 2 2 4 2 3" xfId="6384"/>
    <cellStyle name="Normal 42 2 2 4 2 3 2" xfId="16436"/>
    <cellStyle name="Normal 42 2 2 4 2 3 2 2" xfId="46758"/>
    <cellStyle name="Normal 42 2 2 4 2 3 2 3" xfId="31534"/>
    <cellStyle name="Normal 42 2 2 4 2 3 3" xfId="11416"/>
    <cellStyle name="Normal 42 2 2 4 2 3 3 2" xfId="41741"/>
    <cellStyle name="Normal 42 2 2 4 2 3 3 3" xfId="26517"/>
    <cellStyle name="Normal 42 2 2 4 2 3 4" xfId="36728"/>
    <cellStyle name="Normal 42 2 2 4 2 3 5" xfId="21504"/>
    <cellStyle name="Normal 42 2 2 4 2 4" xfId="13094"/>
    <cellStyle name="Normal 42 2 2 4 2 4 2" xfId="43416"/>
    <cellStyle name="Normal 42 2 2 4 2 4 3" xfId="28192"/>
    <cellStyle name="Normal 42 2 2 4 2 5" xfId="8073"/>
    <cellStyle name="Normal 42 2 2 4 2 5 2" xfId="38399"/>
    <cellStyle name="Normal 42 2 2 4 2 5 3" xfId="23175"/>
    <cellStyle name="Normal 42 2 2 4 2 6" xfId="33387"/>
    <cellStyle name="Normal 42 2 2 4 2 7" xfId="18162"/>
    <cellStyle name="Normal 42 2 2 4 3" xfId="3855"/>
    <cellStyle name="Normal 42 2 2 4 3 2" xfId="13929"/>
    <cellStyle name="Normal 42 2 2 4 3 2 2" xfId="44251"/>
    <cellStyle name="Normal 42 2 2 4 3 2 3" xfId="29027"/>
    <cellStyle name="Normal 42 2 2 4 3 3" xfId="8909"/>
    <cellStyle name="Normal 42 2 2 4 3 3 2" xfId="39234"/>
    <cellStyle name="Normal 42 2 2 4 3 3 3" xfId="24010"/>
    <cellStyle name="Normal 42 2 2 4 3 4" xfId="34221"/>
    <cellStyle name="Normal 42 2 2 4 3 5" xfId="18997"/>
    <cellStyle name="Normal 42 2 2 4 4" xfId="5548"/>
    <cellStyle name="Normal 42 2 2 4 4 2" xfId="15600"/>
    <cellStyle name="Normal 42 2 2 4 4 2 2" xfId="45922"/>
    <cellStyle name="Normal 42 2 2 4 4 2 3" xfId="30698"/>
    <cellStyle name="Normal 42 2 2 4 4 3" xfId="10580"/>
    <cellStyle name="Normal 42 2 2 4 4 3 2" xfId="40905"/>
    <cellStyle name="Normal 42 2 2 4 4 3 3" xfId="25681"/>
    <cellStyle name="Normal 42 2 2 4 4 4" xfId="35892"/>
    <cellStyle name="Normal 42 2 2 4 4 5" xfId="20668"/>
    <cellStyle name="Normal 42 2 2 4 5" xfId="12258"/>
    <cellStyle name="Normal 42 2 2 4 5 2" xfId="42580"/>
    <cellStyle name="Normal 42 2 2 4 5 3" xfId="27356"/>
    <cellStyle name="Normal 42 2 2 4 6" xfId="7237"/>
    <cellStyle name="Normal 42 2 2 4 6 2" xfId="37563"/>
    <cellStyle name="Normal 42 2 2 4 6 3" xfId="22339"/>
    <cellStyle name="Normal 42 2 2 4 7" xfId="32551"/>
    <cellStyle name="Normal 42 2 2 4 8" xfId="17326"/>
    <cellStyle name="Normal 42 2 2 5" xfId="2584"/>
    <cellStyle name="Normal 42 2 2 5 2" xfId="4274"/>
    <cellStyle name="Normal 42 2 2 5 2 2" xfId="14347"/>
    <cellStyle name="Normal 42 2 2 5 2 2 2" xfId="44669"/>
    <cellStyle name="Normal 42 2 2 5 2 2 3" xfId="29445"/>
    <cellStyle name="Normal 42 2 2 5 2 3" xfId="9327"/>
    <cellStyle name="Normal 42 2 2 5 2 3 2" xfId="39652"/>
    <cellStyle name="Normal 42 2 2 5 2 3 3" xfId="24428"/>
    <cellStyle name="Normal 42 2 2 5 2 4" xfId="34639"/>
    <cellStyle name="Normal 42 2 2 5 2 5" xfId="19415"/>
    <cellStyle name="Normal 42 2 2 5 3" xfId="5966"/>
    <cellStyle name="Normal 42 2 2 5 3 2" xfId="16018"/>
    <cellStyle name="Normal 42 2 2 5 3 2 2" xfId="46340"/>
    <cellStyle name="Normal 42 2 2 5 3 2 3" xfId="31116"/>
    <cellStyle name="Normal 42 2 2 5 3 3" xfId="10998"/>
    <cellStyle name="Normal 42 2 2 5 3 3 2" xfId="41323"/>
    <cellStyle name="Normal 42 2 2 5 3 3 3" xfId="26099"/>
    <cellStyle name="Normal 42 2 2 5 3 4" xfId="36310"/>
    <cellStyle name="Normal 42 2 2 5 3 5" xfId="21086"/>
    <cellStyle name="Normal 42 2 2 5 4" xfId="12676"/>
    <cellStyle name="Normal 42 2 2 5 4 2" xfId="42998"/>
    <cellStyle name="Normal 42 2 2 5 4 3" xfId="27774"/>
    <cellStyle name="Normal 42 2 2 5 5" xfId="7655"/>
    <cellStyle name="Normal 42 2 2 5 5 2" xfId="37981"/>
    <cellStyle name="Normal 42 2 2 5 5 3" xfId="22757"/>
    <cellStyle name="Normal 42 2 2 5 6" xfId="32969"/>
    <cellStyle name="Normal 42 2 2 5 7" xfId="17744"/>
    <cellStyle name="Normal 42 2 2 6" xfId="3437"/>
    <cellStyle name="Normal 42 2 2 6 2" xfId="13511"/>
    <cellStyle name="Normal 42 2 2 6 2 2" xfId="43833"/>
    <cellStyle name="Normal 42 2 2 6 2 3" xfId="28609"/>
    <cellStyle name="Normal 42 2 2 6 3" xfId="8491"/>
    <cellStyle name="Normal 42 2 2 6 3 2" xfId="38816"/>
    <cellStyle name="Normal 42 2 2 6 3 3" xfId="23592"/>
    <cellStyle name="Normal 42 2 2 6 4" xfId="33803"/>
    <cellStyle name="Normal 42 2 2 6 5" xfId="18579"/>
    <cellStyle name="Normal 42 2 2 7" xfId="5130"/>
    <cellStyle name="Normal 42 2 2 7 2" xfId="15182"/>
    <cellStyle name="Normal 42 2 2 7 2 2" xfId="45504"/>
    <cellStyle name="Normal 42 2 2 7 2 3" xfId="30280"/>
    <cellStyle name="Normal 42 2 2 7 3" xfId="10162"/>
    <cellStyle name="Normal 42 2 2 7 3 2" xfId="40487"/>
    <cellStyle name="Normal 42 2 2 7 3 3" xfId="25263"/>
    <cellStyle name="Normal 42 2 2 7 4" xfId="35474"/>
    <cellStyle name="Normal 42 2 2 7 5" xfId="20250"/>
    <cellStyle name="Normal 42 2 2 8" xfId="11840"/>
    <cellStyle name="Normal 42 2 2 8 2" xfId="42162"/>
    <cellStyle name="Normal 42 2 2 8 3" xfId="26938"/>
    <cellStyle name="Normal 42 2 2 9" xfId="6819"/>
    <cellStyle name="Normal 42 2 2 9 2" xfId="37145"/>
    <cellStyle name="Normal 42 2 2 9 3" xfId="21921"/>
    <cellStyle name="Normal 42 2 3" xfId="1783"/>
    <cellStyle name="Normal 42 2 3 10" xfId="16960"/>
    <cellStyle name="Normal 42 2 3 2" xfId="2002"/>
    <cellStyle name="Normal 42 2 3 2 2" xfId="2423"/>
    <cellStyle name="Normal 42 2 3 2 2 2" xfId="3262"/>
    <cellStyle name="Normal 42 2 3 2 2 2 2" xfId="4952"/>
    <cellStyle name="Normal 42 2 3 2 2 2 2 2" xfId="15025"/>
    <cellStyle name="Normal 42 2 3 2 2 2 2 2 2" xfId="45347"/>
    <cellStyle name="Normal 42 2 3 2 2 2 2 2 3" xfId="30123"/>
    <cellStyle name="Normal 42 2 3 2 2 2 2 3" xfId="10005"/>
    <cellStyle name="Normal 42 2 3 2 2 2 2 3 2" xfId="40330"/>
    <cellStyle name="Normal 42 2 3 2 2 2 2 3 3" xfId="25106"/>
    <cellStyle name="Normal 42 2 3 2 2 2 2 4" xfId="35317"/>
    <cellStyle name="Normal 42 2 3 2 2 2 2 5" xfId="20093"/>
    <cellStyle name="Normal 42 2 3 2 2 2 3" xfId="6644"/>
    <cellStyle name="Normal 42 2 3 2 2 2 3 2" xfId="16696"/>
    <cellStyle name="Normal 42 2 3 2 2 2 3 2 2" xfId="47018"/>
    <cellStyle name="Normal 42 2 3 2 2 2 3 2 3" xfId="31794"/>
    <cellStyle name="Normal 42 2 3 2 2 2 3 3" xfId="11676"/>
    <cellStyle name="Normal 42 2 3 2 2 2 3 3 2" xfId="42001"/>
    <cellStyle name="Normal 42 2 3 2 2 2 3 3 3" xfId="26777"/>
    <cellStyle name="Normal 42 2 3 2 2 2 3 4" xfId="36988"/>
    <cellStyle name="Normal 42 2 3 2 2 2 3 5" xfId="21764"/>
    <cellStyle name="Normal 42 2 3 2 2 2 4" xfId="13354"/>
    <cellStyle name="Normal 42 2 3 2 2 2 4 2" xfId="43676"/>
    <cellStyle name="Normal 42 2 3 2 2 2 4 3" xfId="28452"/>
    <cellStyle name="Normal 42 2 3 2 2 2 5" xfId="8333"/>
    <cellStyle name="Normal 42 2 3 2 2 2 5 2" xfId="38659"/>
    <cellStyle name="Normal 42 2 3 2 2 2 5 3" xfId="23435"/>
    <cellStyle name="Normal 42 2 3 2 2 2 6" xfId="33647"/>
    <cellStyle name="Normal 42 2 3 2 2 2 7" xfId="18422"/>
    <cellStyle name="Normal 42 2 3 2 2 3" xfId="4115"/>
    <cellStyle name="Normal 42 2 3 2 2 3 2" xfId="14189"/>
    <cellStyle name="Normal 42 2 3 2 2 3 2 2" xfId="44511"/>
    <cellStyle name="Normal 42 2 3 2 2 3 2 3" xfId="29287"/>
    <cellStyle name="Normal 42 2 3 2 2 3 3" xfId="9169"/>
    <cellStyle name="Normal 42 2 3 2 2 3 3 2" xfId="39494"/>
    <cellStyle name="Normal 42 2 3 2 2 3 3 3" xfId="24270"/>
    <cellStyle name="Normal 42 2 3 2 2 3 4" xfId="34481"/>
    <cellStyle name="Normal 42 2 3 2 2 3 5" xfId="19257"/>
    <cellStyle name="Normal 42 2 3 2 2 4" xfId="5808"/>
    <cellStyle name="Normal 42 2 3 2 2 4 2" xfId="15860"/>
    <cellStyle name="Normal 42 2 3 2 2 4 2 2" xfId="46182"/>
    <cellStyle name="Normal 42 2 3 2 2 4 2 3" xfId="30958"/>
    <cellStyle name="Normal 42 2 3 2 2 4 3" xfId="10840"/>
    <cellStyle name="Normal 42 2 3 2 2 4 3 2" xfId="41165"/>
    <cellStyle name="Normal 42 2 3 2 2 4 3 3" xfId="25941"/>
    <cellStyle name="Normal 42 2 3 2 2 4 4" xfId="36152"/>
    <cellStyle name="Normal 42 2 3 2 2 4 5" xfId="20928"/>
    <cellStyle name="Normal 42 2 3 2 2 5" xfId="12518"/>
    <cellStyle name="Normal 42 2 3 2 2 5 2" xfId="42840"/>
    <cellStyle name="Normal 42 2 3 2 2 5 3" xfId="27616"/>
    <cellStyle name="Normal 42 2 3 2 2 6" xfId="7497"/>
    <cellStyle name="Normal 42 2 3 2 2 6 2" xfId="37823"/>
    <cellStyle name="Normal 42 2 3 2 2 6 3" xfId="22599"/>
    <cellStyle name="Normal 42 2 3 2 2 7" xfId="32811"/>
    <cellStyle name="Normal 42 2 3 2 2 8" xfId="17586"/>
    <cellStyle name="Normal 42 2 3 2 3" xfId="2844"/>
    <cellStyle name="Normal 42 2 3 2 3 2" xfId="4534"/>
    <cellStyle name="Normal 42 2 3 2 3 2 2" xfId="14607"/>
    <cellStyle name="Normal 42 2 3 2 3 2 2 2" xfId="44929"/>
    <cellStyle name="Normal 42 2 3 2 3 2 2 3" xfId="29705"/>
    <cellStyle name="Normal 42 2 3 2 3 2 3" xfId="9587"/>
    <cellStyle name="Normal 42 2 3 2 3 2 3 2" xfId="39912"/>
    <cellStyle name="Normal 42 2 3 2 3 2 3 3" xfId="24688"/>
    <cellStyle name="Normal 42 2 3 2 3 2 4" xfId="34899"/>
    <cellStyle name="Normal 42 2 3 2 3 2 5" xfId="19675"/>
    <cellStyle name="Normal 42 2 3 2 3 3" xfId="6226"/>
    <cellStyle name="Normal 42 2 3 2 3 3 2" xfId="16278"/>
    <cellStyle name="Normal 42 2 3 2 3 3 2 2" xfId="46600"/>
    <cellStyle name="Normal 42 2 3 2 3 3 2 3" xfId="31376"/>
    <cellStyle name="Normal 42 2 3 2 3 3 3" xfId="11258"/>
    <cellStyle name="Normal 42 2 3 2 3 3 3 2" xfId="41583"/>
    <cellStyle name="Normal 42 2 3 2 3 3 3 3" xfId="26359"/>
    <cellStyle name="Normal 42 2 3 2 3 3 4" xfId="36570"/>
    <cellStyle name="Normal 42 2 3 2 3 3 5" xfId="21346"/>
    <cellStyle name="Normal 42 2 3 2 3 4" xfId="12936"/>
    <cellStyle name="Normal 42 2 3 2 3 4 2" xfId="43258"/>
    <cellStyle name="Normal 42 2 3 2 3 4 3" xfId="28034"/>
    <cellStyle name="Normal 42 2 3 2 3 5" xfId="7915"/>
    <cellStyle name="Normal 42 2 3 2 3 5 2" xfId="38241"/>
    <cellStyle name="Normal 42 2 3 2 3 5 3" xfId="23017"/>
    <cellStyle name="Normal 42 2 3 2 3 6" xfId="33229"/>
    <cellStyle name="Normal 42 2 3 2 3 7" xfId="18004"/>
    <cellStyle name="Normal 42 2 3 2 4" xfId="3697"/>
    <cellStyle name="Normal 42 2 3 2 4 2" xfId="13771"/>
    <cellStyle name="Normal 42 2 3 2 4 2 2" xfId="44093"/>
    <cellStyle name="Normal 42 2 3 2 4 2 3" xfId="28869"/>
    <cellStyle name="Normal 42 2 3 2 4 3" xfId="8751"/>
    <cellStyle name="Normal 42 2 3 2 4 3 2" xfId="39076"/>
    <cellStyle name="Normal 42 2 3 2 4 3 3" xfId="23852"/>
    <cellStyle name="Normal 42 2 3 2 4 4" xfId="34063"/>
    <cellStyle name="Normal 42 2 3 2 4 5" xfId="18839"/>
    <cellStyle name="Normal 42 2 3 2 5" xfId="5390"/>
    <cellStyle name="Normal 42 2 3 2 5 2" xfId="15442"/>
    <cellStyle name="Normal 42 2 3 2 5 2 2" xfId="45764"/>
    <cellStyle name="Normal 42 2 3 2 5 2 3" xfId="30540"/>
    <cellStyle name="Normal 42 2 3 2 5 3" xfId="10422"/>
    <cellStyle name="Normal 42 2 3 2 5 3 2" xfId="40747"/>
    <cellStyle name="Normal 42 2 3 2 5 3 3" xfId="25523"/>
    <cellStyle name="Normal 42 2 3 2 5 4" xfId="35734"/>
    <cellStyle name="Normal 42 2 3 2 5 5" xfId="20510"/>
    <cellStyle name="Normal 42 2 3 2 6" xfId="12100"/>
    <cellStyle name="Normal 42 2 3 2 6 2" xfId="42422"/>
    <cellStyle name="Normal 42 2 3 2 6 3" xfId="27198"/>
    <cellStyle name="Normal 42 2 3 2 7" xfId="7079"/>
    <cellStyle name="Normal 42 2 3 2 7 2" xfId="37405"/>
    <cellStyle name="Normal 42 2 3 2 7 3" xfId="22181"/>
    <cellStyle name="Normal 42 2 3 2 8" xfId="32393"/>
    <cellStyle name="Normal 42 2 3 2 9" xfId="17168"/>
    <cellStyle name="Normal 42 2 3 3" xfId="2215"/>
    <cellStyle name="Normal 42 2 3 3 2" xfId="3054"/>
    <cellStyle name="Normal 42 2 3 3 2 2" xfId="4744"/>
    <cellStyle name="Normal 42 2 3 3 2 2 2" xfId="14817"/>
    <cellStyle name="Normal 42 2 3 3 2 2 2 2" xfId="45139"/>
    <cellStyle name="Normal 42 2 3 3 2 2 2 3" xfId="29915"/>
    <cellStyle name="Normal 42 2 3 3 2 2 3" xfId="9797"/>
    <cellStyle name="Normal 42 2 3 3 2 2 3 2" xfId="40122"/>
    <cellStyle name="Normal 42 2 3 3 2 2 3 3" xfId="24898"/>
    <cellStyle name="Normal 42 2 3 3 2 2 4" xfId="35109"/>
    <cellStyle name="Normal 42 2 3 3 2 2 5" xfId="19885"/>
    <cellStyle name="Normal 42 2 3 3 2 3" xfId="6436"/>
    <cellStyle name="Normal 42 2 3 3 2 3 2" xfId="16488"/>
    <cellStyle name="Normal 42 2 3 3 2 3 2 2" xfId="46810"/>
    <cellStyle name="Normal 42 2 3 3 2 3 2 3" xfId="31586"/>
    <cellStyle name="Normal 42 2 3 3 2 3 3" xfId="11468"/>
    <cellStyle name="Normal 42 2 3 3 2 3 3 2" xfId="41793"/>
    <cellStyle name="Normal 42 2 3 3 2 3 3 3" xfId="26569"/>
    <cellStyle name="Normal 42 2 3 3 2 3 4" xfId="36780"/>
    <cellStyle name="Normal 42 2 3 3 2 3 5" xfId="21556"/>
    <cellStyle name="Normal 42 2 3 3 2 4" xfId="13146"/>
    <cellStyle name="Normal 42 2 3 3 2 4 2" xfId="43468"/>
    <cellStyle name="Normal 42 2 3 3 2 4 3" xfId="28244"/>
    <cellStyle name="Normal 42 2 3 3 2 5" xfId="8125"/>
    <cellStyle name="Normal 42 2 3 3 2 5 2" xfId="38451"/>
    <cellStyle name="Normal 42 2 3 3 2 5 3" xfId="23227"/>
    <cellStyle name="Normal 42 2 3 3 2 6" xfId="33439"/>
    <cellStyle name="Normal 42 2 3 3 2 7" xfId="18214"/>
    <cellStyle name="Normal 42 2 3 3 3" xfId="3907"/>
    <cellStyle name="Normal 42 2 3 3 3 2" xfId="13981"/>
    <cellStyle name="Normal 42 2 3 3 3 2 2" xfId="44303"/>
    <cellStyle name="Normal 42 2 3 3 3 2 3" xfId="29079"/>
    <cellStyle name="Normal 42 2 3 3 3 3" xfId="8961"/>
    <cellStyle name="Normal 42 2 3 3 3 3 2" xfId="39286"/>
    <cellStyle name="Normal 42 2 3 3 3 3 3" xfId="24062"/>
    <cellStyle name="Normal 42 2 3 3 3 4" xfId="34273"/>
    <cellStyle name="Normal 42 2 3 3 3 5" xfId="19049"/>
    <cellStyle name="Normal 42 2 3 3 4" xfId="5600"/>
    <cellStyle name="Normal 42 2 3 3 4 2" xfId="15652"/>
    <cellStyle name="Normal 42 2 3 3 4 2 2" xfId="45974"/>
    <cellStyle name="Normal 42 2 3 3 4 2 3" xfId="30750"/>
    <cellStyle name="Normal 42 2 3 3 4 3" xfId="10632"/>
    <cellStyle name="Normal 42 2 3 3 4 3 2" xfId="40957"/>
    <cellStyle name="Normal 42 2 3 3 4 3 3" xfId="25733"/>
    <cellStyle name="Normal 42 2 3 3 4 4" xfId="35944"/>
    <cellStyle name="Normal 42 2 3 3 4 5" xfId="20720"/>
    <cellStyle name="Normal 42 2 3 3 5" xfId="12310"/>
    <cellStyle name="Normal 42 2 3 3 5 2" xfId="42632"/>
    <cellStyle name="Normal 42 2 3 3 5 3" xfId="27408"/>
    <cellStyle name="Normal 42 2 3 3 6" xfId="7289"/>
    <cellStyle name="Normal 42 2 3 3 6 2" xfId="37615"/>
    <cellStyle name="Normal 42 2 3 3 6 3" xfId="22391"/>
    <cellStyle name="Normal 42 2 3 3 7" xfId="32603"/>
    <cellStyle name="Normal 42 2 3 3 8" xfId="17378"/>
    <cellStyle name="Normal 42 2 3 4" xfId="2636"/>
    <cellStyle name="Normal 42 2 3 4 2" xfId="4326"/>
    <cellStyle name="Normal 42 2 3 4 2 2" xfId="14399"/>
    <cellStyle name="Normal 42 2 3 4 2 2 2" xfId="44721"/>
    <cellStyle name="Normal 42 2 3 4 2 2 3" xfId="29497"/>
    <cellStyle name="Normal 42 2 3 4 2 3" xfId="9379"/>
    <cellStyle name="Normal 42 2 3 4 2 3 2" xfId="39704"/>
    <cellStyle name="Normal 42 2 3 4 2 3 3" xfId="24480"/>
    <cellStyle name="Normal 42 2 3 4 2 4" xfId="34691"/>
    <cellStyle name="Normal 42 2 3 4 2 5" xfId="19467"/>
    <cellStyle name="Normal 42 2 3 4 3" xfId="6018"/>
    <cellStyle name="Normal 42 2 3 4 3 2" xfId="16070"/>
    <cellStyle name="Normal 42 2 3 4 3 2 2" xfId="46392"/>
    <cellStyle name="Normal 42 2 3 4 3 2 3" xfId="31168"/>
    <cellStyle name="Normal 42 2 3 4 3 3" xfId="11050"/>
    <cellStyle name="Normal 42 2 3 4 3 3 2" xfId="41375"/>
    <cellStyle name="Normal 42 2 3 4 3 3 3" xfId="26151"/>
    <cellStyle name="Normal 42 2 3 4 3 4" xfId="36362"/>
    <cellStyle name="Normal 42 2 3 4 3 5" xfId="21138"/>
    <cellStyle name="Normal 42 2 3 4 4" xfId="12728"/>
    <cellStyle name="Normal 42 2 3 4 4 2" xfId="43050"/>
    <cellStyle name="Normal 42 2 3 4 4 3" xfId="27826"/>
    <cellStyle name="Normal 42 2 3 4 5" xfId="7707"/>
    <cellStyle name="Normal 42 2 3 4 5 2" xfId="38033"/>
    <cellStyle name="Normal 42 2 3 4 5 3" xfId="22809"/>
    <cellStyle name="Normal 42 2 3 4 6" xfId="33021"/>
    <cellStyle name="Normal 42 2 3 4 7" xfId="17796"/>
    <cellStyle name="Normal 42 2 3 5" xfId="3489"/>
    <cellStyle name="Normal 42 2 3 5 2" xfId="13563"/>
    <cellStyle name="Normal 42 2 3 5 2 2" xfId="43885"/>
    <cellStyle name="Normal 42 2 3 5 2 3" xfId="28661"/>
    <cellStyle name="Normal 42 2 3 5 3" xfId="8543"/>
    <cellStyle name="Normal 42 2 3 5 3 2" xfId="38868"/>
    <cellStyle name="Normal 42 2 3 5 3 3" xfId="23644"/>
    <cellStyle name="Normal 42 2 3 5 4" xfId="33855"/>
    <cellStyle name="Normal 42 2 3 5 5" xfId="18631"/>
    <cellStyle name="Normal 42 2 3 6" xfId="5182"/>
    <cellStyle name="Normal 42 2 3 6 2" xfId="15234"/>
    <cellStyle name="Normal 42 2 3 6 2 2" xfId="45556"/>
    <cellStyle name="Normal 42 2 3 6 2 3" xfId="30332"/>
    <cellStyle name="Normal 42 2 3 6 3" xfId="10214"/>
    <cellStyle name="Normal 42 2 3 6 3 2" xfId="40539"/>
    <cellStyle name="Normal 42 2 3 6 3 3" xfId="25315"/>
    <cellStyle name="Normal 42 2 3 6 4" xfId="35526"/>
    <cellStyle name="Normal 42 2 3 6 5" xfId="20302"/>
    <cellStyle name="Normal 42 2 3 7" xfId="11892"/>
    <cellStyle name="Normal 42 2 3 7 2" xfId="42214"/>
    <cellStyle name="Normal 42 2 3 7 3" xfId="26990"/>
    <cellStyle name="Normal 42 2 3 8" xfId="6871"/>
    <cellStyle name="Normal 42 2 3 8 2" xfId="37197"/>
    <cellStyle name="Normal 42 2 3 8 3" xfId="21973"/>
    <cellStyle name="Normal 42 2 3 9" xfId="32186"/>
    <cellStyle name="Normal 42 2 4" xfId="1896"/>
    <cellStyle name="Normal 42 2 4 2" xfId="2319"/>
    <cellStyle name="Normal 42 2 4 2 2" xfId="3158"/>
    <cellStyle name="Normal 42 2 4 2 2 2" xfId="4848"/>
    <cellStyle name="Normal 42 2 4 2 2 2 2" xfId="14921"/>
    <cellStyle name="Normal 42 2 4 2 2 2 2 2" xfId="45243"/>
    <cellStyle name="Normal 42 2 4 2 2 2 2 3" xfId="30019"/>
    <cellStyle name="Normal 42 2 4 2 2 2 3" xfId="9901"/>
    <cellStyle name="Normal 42 2 4 2 2 2 3 2" xfId="40226"/>
    <cellStyle name="Normal 42 2 4 2 2 2 3 3" xfId="25002"/>
    <cellStyle name="Normal 42 2 4 2 2 2 4" xfId="35213"/>
    <cellStyle name="Normal 42 2 4 2 2 2 5" xfId="19989"/>
    <cellStyle name="Normal 42 2 4 2 2 3" xfId="6540"/>
    <cellStyle name="Normal 42 2 4 2 2 3 2" xfId="16592"/>
    <cellStyle name="Normal 42 2 4 2 2 3 2 2" xfId="46914"/>
    <cellStyle name="Normal 42 2 4 2 2 3 2 3" xfId="31690"/>
    <cellStyle name="Normal 42 2 4 2 2 3 3" xfId="11572"/>
    <cellStyle name="Normal 42 2 4 2 2 3 3 2" xfId="41897"/>
    <cellStyle name="Normal 42 2 4 2 2 3 3 3" xfId="26673"/>
    <cellStyle name="Normal 42 2 4 2 2 3 4" xfId="36884"/>
    <cellStyle name="Normal 42 2 4 2 2 3 5" xfId="21660"/>
    <cellStyle name="Normal 42 2 4 2 2 4" xfId="13250"/>
    <cellStyle name="Normal 42 2 4 2 2 4 2" xfId="43572"/>
    <cellStyle name="Normal 42 2 4 2 2 4 3" xfId="28348"/>
    <cellStyle name="Normal 42 2 4 2 2 5" xfId="8229"/>
    <cellStyle name="Normal 42 2 4 2 2 5 2" xfId="38555"/>
    <cellStyle name="Normal 42 2 4 2 2 5 3" xfId="23331"/>
    <cellStyle name="Normal 42 2 4 2 2 6" xfId="33543"/>
    <cellStyle name="Normal 42 2 4 2 2 7" xfId="18318"/>
    <cellStyle name="Normal 42 2 4 2 3" xfId="4011"/>
    <cellStyle name="Normal 42 2 4 2 3 2" xfId="14085"/>
    <cellStyle name="Normal 42 2 4 2 3 2 2" xfId="44407"/>
    <cellStyle name="Normal 42 2 4 2 3 2 3" xfId="29183"/>
    <cellStyle name="Normal 42 2 4 2 3 3" xfId="9065"/>
    <cellStyle name="Normal 42 2 4 2 3 3 2" xfId="39390"/>
    <cellStyle name="Normal 42 2 4 2 3 3 3" xfId="24166"/>
    <cellStyle name="Normal 42 2 4 2 3 4" xfId="34377"/>
    <cellStyle name="Normal 42 2 4 2 3 5" xfId="19153"/>
    <cellStyle name="Normal 42 2 4 2 4" xfId="5704"/>
    <cellStyle name="Normal 42 2 4 2 4 2" xfId="15756"/>
    <cellStyle name="Normal 42 2 4 2 4 2 2" xfId="46078"/>
    <cellStyle name="Normal 42 2 4 2 4 2 3" xfId="30854"/>
    <cellStyle name="Normal 42 2 4 2 4 3" xfId="10736"/>
    <cellStyle name="Normal 42 2 4 2 4 3 2" xfId="41061"/>
    <cellStyle name="Normal 42 2 4 2 4 3 3" xfId="25837"/>
    <cellStyle name="Normal 42 2 4 2 4 4" xfId="36048"/>
    <cellStyle name="Normal 42 2 4 2 4 5" xfId="20824"/>
    <cellStyle name="Normal 42 2 4 2 5" xfId="12414"/>
    <cellStyle name="Normal 42 2 4 2 5 2" xfId="42736"/>
    <cellStyle name="Normal 42 2 4 2 5 3" xfId="27512"/>
    <cellStyle name="Normal 42 2 4 2 6" xfId="7393"/>
    <cellStyle name="Normal 42 2 4 2 6 2" xfId="37719"/>
    <cellStyle name="Normal 42 2 4 2 6 3" xfId="22495"/>
    <cellStyle name="Normal 42 2 4 2 7" xfId="32707"/>
    <cellStyle name="Normal 42 2 4 2 8" xfId="17482"/>
    <cellStyle name="Normal 42 2 4 3" xfId="2740"/>
    <cellStyle name="Normal 42 2 4 3 2" xfId="4430"/>
    <cellStyle name="Normal 42 2 4 3 2 2" xfId="14503"/>
    <cellStyle name="Normal 42 2 4 3 2 2 2" xfId="44825"/>
    <cellStyle name="Normal 42 2 4 3 2 2 3" xfId="29601"/>
    <cellStyle name="Normal 42 2 4 3 2 3" xfId="9483"/>
    <cellStyle name="Normal 42 2 4 3 2 3 2" xfId="39808"/>
    <cellStyle name="Normal 42 2 4 3 2 3 3" xfId="24584"/>
    <cellStyle name="Normal 42 2 4 3 2 4" xfId="34795"/>
    <cellStyle name="Normal 42 2 4 3 2 5" xfId="19571"/>
    <cellStyle name="Normal 42 2 4 3 3" xfId="6122"/>
    <cellStyle name="Normal 42 2 4 3 3 2" xfId="16174"/>
    <cellStyle name="Normal 42 2 4 3 3 2 2" xfId="46496"/>
    <cellStyle name="Normal 42 2 4 3 3 2 3" xfId="31272"/>
    <cellStyle name="Normal 42 2 4 3 3 3" xfId="11154"/>
    <cellStyle name="Normal 42 2 4 3 3 3 2" xfId="41479"/>
    <cellStyle name="Normal 42 2 4 3 3 3 3" xfId="26255"/>
    <cellStyle name="Normal 42 2 4 3 3 4" xfId="36466"/>
    <cellStyle name="Normal 42 2 4 3 3 5" xfId="21242"/>
    <cellStyle name="Normal 42 2 4 3 4" xfId="12832"/>
    <cellStyle name="Normal 42 2 4 3 4 2" xfId="43154"/>
    <cellStyle name="Normal 42 2 4 3 4 3" xfId="27930"/>
    <cellStyle name="Normal 42 2 4 3 5" xfId="7811"/>
    <cellStyle name="Normal 42 2 4 3 5 2" xfId="38137"/>
    <cellStyle name="Normal 42 2 4 3 5 3" xfId="22913"/>
    <cellStyle name="Normal 42 2 4 3 6" xfId="33125"/>
    <cellStyle name="Normal 42 2 4 3 7" xfId="17900"/>
    <cellStyle name="Normal 42 2 4 4" xfId="3593"/>
    <cellStyle name="Normal 42 2 4 4 2" xfId="13667"/>
    <cellStyle name="Normal 42 2 4 4 2 2" xfId="43989"/>
    <cellStyle name="Normal 42 2 4 4 2 3" xfId="28765"/>
    <cellStyle name="Normal 42 2 4 4 3" xfId="8647"/>
    <cellStyle name="Normal 42 2 4 4 3 2" xfId="38972"/>
    <cellStyle name="Normal 42 2 4 4 3 3" xfId="23748"/>
    <cellStyle name="Normal 42 2 4 4 4" xfId="33959"/>
    <cellStyle name="Normal 42 2 4 4 5" xfId="18735"/>
    <cellStyle name="Normal 42 2 4 5" xfId="5286"/>
    <cellStyle name="Normal 42 2 4 5 2" xfId="15338"/>
    <cellStyle name="Normal 42 2 4 5 2 2" xfId="45660"/>
    <cellStyle name="Normal 42 2 4 5 2 3" xfId="30436"/>
    <cellStyle name="Normal 42 2 4 5 3" xfId="10318"/>
    <cellStyle name="Normal 42 2 4 5 3 2" xfId="40643"/>
    <cellStyle name="Normal 42 2 4 5 3 3" xfId="25419"/>
    <cellStyle name="Normal 42 2 4 5 4" xfId="35630"/>
    <cellStyle name="Normal 42 2 4 5 5" xfId="20406"/>
    <cellStyle name="Normal 42 2 4 6" xfId="11996"/>
    <cellStyle name="Normal 42 2 4 6 2" xfId="42318"/>
    <cellStyle name="Normal 42 2 4 6 3" xfId="27094"/>
    <cellStyle name="Normal 42 2 4 7" xfId="6975"/>
    <cellStyle name="Normal 42 2 4 7 2" xfId="37301"/>
    <cellStyle name="Normal 42 2 4 7 3" xfId="22077"/>
    <cellStyle name="Normal 42 2 4 8" xfId="32289"/>
    <cellStyle name="Normal 42 2 4 9" xfId="17064"/>
    <cellStyle name="Normal 42 2 5" xfId="2109"/>
    <cellStyle name="Normal 42 2 5 2" xfId="2950"/>
    <cellStyle name="Normal 42 2 5 2 2" xfId="4640"/>
    <cellStyle name="Normal 42 2 5 2 2 2" xfId="14713"/>
    <cellStyle name="Normal 42 2 5 2 2 2 2" xfId="45035"/>
    <cellStyle name="Normal 42 2 5 2 2 2 3" xfId="29811"/>
    <cellStyle name="Normal 42 2 5 2 2 3" xfId="9693"/>
    <cellStyle name="Normal 42 2 5 2 2 3 2" xfId="40018"/>
    <cellStyle name="Normal 42 2 5 2 2 3 3" xfId="24794"/>
    <cellStyle name="Normal 42 2 5 2 2 4" xfId="35005"/>
    <cellStyle name="Normal 42 2 5 2 2 5" xfId="19781"/>
    <cellStyle name="Normal 42 2 5 2 3" xfId="6332"/>
    <cellStyle name="Normal 42 2 5 2 3 2" xfId="16384"/>
    <cellStyle name="Normal 42 2 5 2 3 2 2" xfId="46706"/>
    <cellStyle name="Normal 42 2 5 2 3 2 3" xfId="31482"/>
    <cellStyle name="Normal 42 2 5 2 3 3" xfId="11364"/>
    <cellStyle name="Normal 42 2 5 2 3 3 2" xfId="41689"/>
    <cellStyle name="Normal 42 2 5 2 3 3 3" xfId="26465"/>
    <cellStyle name="Normal 42 2 5 2 3 4" xfId="36676"/>
    <cellStyle name="Normal 42 2 5 2 3 5" xfId="21452"/>
    <cellStyle name="Normal 42 2 5 2 4" xfId="13042"/>
    <cellStyle name="Normal 42 2 5 2 4 2" xfId="43364"/>
    <cellStyle name="Normal 42 2 5 2 4 3" xfId="28140"/>
    <cellStyle name="Normal 42 2 5 2 5" xfId="8021"/>
    <cellStyle name="Normal 42 2 5 2 5 2" xfId="38347"/>
    <cellStyle name="Normal 42 2 5 2 5 3" xfId="23123"/>
    <cellStyle name="Normal 42 2 5 2 6" xfId="33335"/>
    <cellStyle name="Normal 42 2 5 2 7" xfId="18110"/>
    <cellStyle name="Normal 42 2 5 3" xfId="3803"/>
    <cellStyle name="Normal 42 2 5 3 2" xfId="13877"/>
    <cellStyle name="Normal 42 2 5 3 2 2" xfId="44199"/>
    <cellStyle name="Normal 42 2 5 3 2 3" xfId="28975"/>
    <cellStyle name="Normal 42 2 5 3 3" xfId="8857"/>
    <cellStyle name="Normal 42 2 5 3 3 2" xfId="39182"/>
    <cellStyle name="Normal 42 2 5 3 3 3" xfId="23958"/>
    <cellStyle name="Normal 42 2 5 3 4" xfId="34169"/>
    <cellStyle name="Normal 42 2 5 3 5" xfId="18945"/>
    <cellStyle name="Normal 42 2 5 4" xfId="5496"/>
    <cellStyle name="Normal 42 2 5 4 2" xfId="15548"/>
    <cellStyle name="Normal 42 2 5 4 2 2" xfId="45870"/>
    <cellStyle name="Normal 42 2 5 4 2 3" xfId="30646"/>
    <cellStyle name="Normal 42 2 5 4 3" xfId="10528"/>
    <cellStyle name="Normal 42 2 5 4 3 2" xfId="40853"/>
    <cellStyle name="Normal 42 2 5 4 3 3" xfId="25629"/>
    <cellStyle name="Normal 42 2 5 4 4" xfId="35840"/>
    <cellStyle name="Normal 42 2 5 4 5" xfId="20616"/>
    <cellStyle name="Normal 42 2 5 5" xfId="12206"/>
    <cellStyle name="Normal 42 2 5 5 2" xfId="42528"/>
    <cellStyle name="Normal 42 2 5 5 3" xfId="27304"/>
    <cellStyle name="Normal 42 2 5 6" xfId="7185"/>
    <cellStyle name="Normal 42 2 5 6 2" xfId="37511"/>
    <cellStyle name="Normal 42 2 5 6 3" xfId="22287"/>
    <cellStyle name="Normal 42 2 5 7" xfId="32499"/>
    <cellStyle name="Normal 42 2 5 8" xfId="17274"/>
    <cellStyle name="Normal 42 2 6" xfId="2530"/>
    <cellStyle name="Normal 42 2 6 2" xfId="4222"/>
    <cellStyle name="Normal 42 2 6 2 2" xfId="14295"/>
    <cellStyle name="Normal 42 2 6 2 2 2" xfId="44617"/>
    <cellStyle name="Normal 42 2 6 2 2 3" xfId="29393"/>
    <cellStyle name="Normal 42 2 6 2 3" xfId="9275"/>
    <cellStyle name="Normal 42 2 6 2 3 2" xfId="39600"/>
    <cellStyle name="Normal 42 2 6 2 3 3" xfId="24376"/>
    <cellStyle name="Normal 42 2 6 2 4" xfId="34587"/>
    <cellStyle name="Normal 42 2 6 2 5" xfId="19363"/>
    <cellStyle name="Normal 42 2 6 3" xfId="5914"/>
    <cellStyle name="Normal 42 2 6 3 2" xfId="15966"/>
    <cellStyle name="Normal 42 2 6 3 2 2" xfId="46288"/>
    <cellStyle name="Normal 42 2 6 3 2 3" xfId="31064"/>
    <cellStyle name="Normal 42 2 6 3 3" xfId="10946"/>
    <cellStyle name="Normal 42 2 6 3 3 2" xfId="41271"/>
    <cellStyle name="Normal 42 2 6 3 3 3" xfId="26047"/>
    <cellStyle name="Normal 42 2 6 3 4" xfId="36258"/>
    <cellStyle name="Normal 42 2 6 3 5" xfId="21034"/>
    <cellStyle name="Normal 42 2 6 4" xfId="12624"/>
    <cellStyle name="Normal 42 2 6 4 2" xfId="42946"/>
    <cellStyle name="Normal 42 2 6 4 3" xfId="27722"/>
    <cellStyle name="Normal 42 2 6 5" xfId="7603"/>
    <cellStyle name="Normal 42 2 6 5 2" xfId="37929"/>
    <cellStyle name="Normal 42 2 6 5 3" xfId="22705"/>
    <cellStyle name="Normal 42 2 6 6" xfId="32917"/>
    <cellStyle name="Normal 42 2 6 7" xfId="17692"/>
    <cellStyle name="Normal 42 2 7" xfId="3381"/>
    <cellStyle name="Normal 42 2 7 2" xfId="13459"/>
    <cellStyle name="Normal 42 2 7 2 2" xfId="43781"/>
    <cellStyle name="Normal 42 2 7 2 3" xfId="28557"/>
    <cellStyle name="Normal 42 2 7 3" xfId="8439"/>
    <cellStyle name="Normal 42 2 7 3 2" xfId="38764"/>
    <cellStyle name="Normal 42 2 7 3 3" xfId="23540"/>
    <cellStyle name="Normal 42 2 7 4" xfId="33751"/>
    <cellStyle name="Normal 42 2 7 5" xfId="18527"/>
    <cellStyle name="Normal 42 2 8" xfId="5075"/>
    <cellStyle name="Normal 42 2 8 2" xfId="15130"/>
    <cellStyle name="Normal 42 2 8 2 2" xfId="45452"/>
    <cellStyle name="Normal 42 2 8 2 3" xfId="30228"/>
    <cellStyle name="Normal 42 2 8 3" xfId="10110"/>
    <cellStyle name="Normal 42 2 8 3 2" xfId="40435"/>
    <cellStyle name="Normal 42 2 8 3 3" xfId="25211"/>
    <cellStyle name="Normal 42 2 8 4" xfId="35422"/>
    <cellStyle name="Normal 42 2 8 5" xfId="20198"/>
    <cellStyle name="Normal 42 2 9" xfId="11786"/>
    <cellStyle name="Normal 42 2 9 2" xfId="42110"/>
    <cellStyle name="Normal 42 2 9 3" xfId="26886"/>
    <cellStyle name="Normal 42 3" xfId="47293"/>
    <cellStyle name="Normal 43" xfId="968"/>
    <cellStyle name="Normal 43 2" xfId="1442"/>
    <cellStyle name="Normal 43 2 10" xfId="6766"/>
    <cellStyle name="Normal 43 2 10 2" xfId="37094"/>
    <cellStyle name="Normal 43 2 10 3" xfId="21870"/>
    <cellStyle name="Normal 43 2 11" xfId="32085"/>
    <cellStyle name="Normal 43 2 12" xfId="16855"/>
    <cellStyle name="Normal 43 2 2" xfId="1730"/>
    <cellStyle name="Normal 43 2 2 10" xfId="32137"/>
    <cellStyle name="Normal 43 2 2 11" xfId="16909"/>
    <cellStyle name="Normal 43 2 2 2" xfId="1838"/>
    <cellStyle name="Normal 43 2 2 2 10" xfId="17013"/>
    <cellStyle name="Normal 43 2 2 2 2" xfId="2055"/>
    <cellStyle name="Normal 43 2 2 2 2 2" xfId="2476"/>
    <cellStyle name="Normal 43 2 2 2 2 2 2" xfId="3315"/>
    <cellStyle name="Normal 43 2 2 2 2 2 2 2" xfId="5005"/>
    <cellStyle name="Normal 43 2 2 2 2 2 2 2 2" xfId="15078"/>
    <cellStyle name="Normal 43 2 2 2 2 2 2 2 2 2" xfId="45400"/>
    <cellStyle name="Normal 43 2 2 2 2 2 2 2 2 3" xfId="30176"/>
    <cellStyle name="Normal 43 2 2 2 2 2 2 2 3" xfId="10058"/>
    <cellStyle name="Normal 43 2 2 2 2 2 2 2 3 2" xfId="40383"/>
    <cellStyle name="Normal 43 2 2 2 2 2 2 2 3 3" xfId="25159"/>
    <cellStyle name="Normal 43 2 2 2 2 2 2 2 4" xfId="35370"/>
    <cellStyle name="Normal 43 2 2 2 2 2 2 2 5" xfId="20146"/>
    <cellStyle name="Normal 43 2 2 2 2 2 2 3" xfId="6697"/>
    <cellStyle name="Normal 43 2 2 2 2 2 2 3 2" xfId="16749"/>
    <cellStyle name="Normal 43 2 2 2 2 2 2 3 2 2" xfId="47071"/>
    <cellStyle name="Normal 43 2 2 2 2 2 2 3 2 3" xfId="31847"/>
    <cellStyle name="Normal 43 2 2 2 2 2 2 3 3" xfId="11729"/>
    <cellStyle name="Normal 43 2 2 2 2 2 2 3 3 2" xfId="42054"/>
    <cellStyle name="Normal 43 2 2 2 2 2 2 3 3 3" xfId="26830"/>
    <cellStyle name="Normal 43 2 2 2 2 2 2 3 4" xfId="37041"/>
    <cellStyle name="Normal 43 2 2 2 2 2 2 3 5" xfId="21817"/>
    <cellStyle name="Normal 43 2 2 2 2 2 2 4" xfId="13407"/>
    <cellStyle name="Normal 43 2 2 2 2 2 2 4 2" xfId="43729"/>
    <cellStyle name="Normal 43 2 2 2 2 2 2 4 3" xfId="28505"/>
    <cellStyle name="Normal 43 2 2 2 2 2 2 5" xfId="8386"/>
    <cellStyle name="Normal 43 2 2 2 2 2 2 5 2" xfId="38712"/>
    <cellStyle name="Normal 43 2 2 2 2 2 2 5 3" xfId="23488"/>
    <cellStyle name="Normal 43 2 2 2 2 2 2 6" xfId="33700"/>
    <cellStyle name="Normal 43 2 2 2 2 2 2 7" xfId="18475"/>
    <cellStyle name="Normal 43 2 2 2 2 2 3" xfId="4168"/>
    <cellStyle name="Normal 43 2 2 2 2 2 3 2" xfId="14242"/>
    <cellStyle name="Normal 43 2 2 2 2 2 3 2 2" xfId="44564"/>
    <cellStyle name="Normal 43 2 2 2 2 2 3 2 3" xfId="29340"/>
    <cellStyle name="Normal 43 2 2 2 2 2 3 3" xfId="9222"/>
    <cellStyle name="Normal 43 2 2 2 2 2 3 3 2" xfId="39547"/>
    <cellStyle name="Normal 43 2 2 2 2 2 3 3 3" xfId="24323"/>
    <cellStyle name="Normal 43 2 2 2 2 2 3 4" xfId="34534"/>
    <cellStyle name="Normal 43 2 2 2 2 2 3 5" xfId="19310"/>
    <cellStyle name="Normal 43 2 2 2 2 2 4" xfId="5861"/>
    <cellStyle name="Normal 43 2 2 2 2 2 4 2" xfId="15913"/>
    <cellStyle name="Normal 43 2 2 2 2 2 4 2 2" xfId="46235"/>
    <cellStyle name="Normal 43 2 2 2 2 2 4 2 3" xfId="31011"/>
    <cellStyle name="Normal 43 2 2 2 2 2 4 3" xfId="10893"/>
    <cellStyle name="Normal 43 2 2 2 2 2 4 3 2" xfId="41218"/>
    <cellStyle name="Normal 43 2 2 2 2 2 4 3 3" xfId="25994"/>
    <cellStyle name="Normal 43 2 2 2 2 2 4 4" xfId="36205"/>
    <cellStyle name="Normal 43 2 2 2 2 2 4 5" xfId="20981"/>
    <cellStyle name="Normal 43 2 2 2 2 2 5" xfId="12571"/>
    <cellStyle name="Normal 43 2 2 2 2 2 5 2" xfId="42893"/>
    <cellStyle name="Normal 43 2 2 2 2 2 5 3" xfId="27669"/>
    <cellStyle name="Normal 43 2 2 2 2 2 6" xfId="7550"/>
    <cellStyle name="Normal 43 2 2 2 2 2 6 2" xfId="37876"/>
    <cellStyle name="Normal 43 2 2 2 2 2 6 3" xfId="22652"/>
    <cellStyle name="Normal 43 2 2 2 2 2 7" xfId="32864"/>
    <cellStyle name="Normal 43 2 2 2 2 2 8" xfId="17639"/>
    <cellStyle name="Normal 43 2 2 2 2 3" xfId="2897"/>
    <cellStyle name="Normal 43 2 2 2 2 3 2" xfId="4587"/>
    <cellStyle name="Normal 43 2 2 2 2 3 2 2" xfId="14660"/>
    <cellStyle name="Normal 43 2 2 2 2 3 2 2 2" xfId="44982"/>
    <cellStyle name="Normal 43 2 2 2 2 3 2 2 3" xfId="29758"/>
    <cellStyle name="Normal 43 2 2 2 2 3 2 3" xfId="9640"/>
    <cellStyle name="Normal 43 2 2 2 2 3 2 3 2" xfId="39965"/>
    <cellStyle name="Normal 43 2 2 2 2 3 2 3 3" xfId="24741"/>
    <cellStyle name="Normal 43 2 2 2 2 3 2 4" xfId="34952"/>
    <cellStyle name="Normal 43 2 2 2 2 3 2 5" xfId="19728"/>
    <cellStyle name="Normal 43 2 2 2 2 3 3" xfId="6279"/>
    <cellStyle name="Normal 43 2 2 2 2 3 3 2" xfId="16331"/>
    <cellStyle name="Normal 43 2 2 2 2 3 3 2 2" xfId="46653"/>
    <cellStyle name="Normal 43 2 2 2 2 3 3 2 3" xfId="31429"/>
    <cellStyle name="Normal 43 2 2 2 2 3 3 3" xfId="11311"/>
    <cellStyle name="Normal 43 2 2 2 2 3 3 3 2" xfId="41636"/>
    <cellStyle name="Normal 43 2 2 2 2 3 3 3 3" xfId="26412"/>
    <cellStyle name="Normal 43 2 2 2 2 3 3 4" xfId="36623"/>
    <cellStyle name="Normal 43 2 2 2 2 3 3 5" xfId="21399"/>
    <cellStyle name="Normal 43 2 2 2 2 3 4" xfId="12989"/>
    <cellStyle name="Normal 43 2 2 2 2 3 4 2" xfId="43311"/>
    <cellStyle name="Normal 43 2 2 2 2 3 4 3" xfId="28087"/>
    <cellStyle name="Normal 43 2 2 2 2 3 5" xfId="7968"/>
    <cellStyle name="Normal 43 2 2 2 2 3 5 2" xfId="38294"/>
    <cellStyle name="Normal 43 2 2 2 2 3 5 3" xfId="23070"/>
    <cellStyle name="Normal 43 2 2 2 2 3 6" xfId="33282"/>
    <cellStyle name="Normal 43 2 2 2 2 3 7" xfId="18057"/>
    <cellStyle name="Normal 43 2 2 2 2 4" xfId="3750"/>
    <cellStyle name="Normal 43 2 2 2 2 4 2" xfId="13824"/>
    <cellStyle name="Normal 43 2 2 2 2 4 2 2" xfId="44146"/>
    <cellStyle name="Normal 43 2 2 2 2 4 2 3" xfId="28922"/>
    <cellStyle name="Normal 43 2 2 2 2 4 3" xfId="8804"/>
    <cellStyle name="Normal 43 2 2 2 2 4 3 2" xfId="39129"/>
    <cellStyle name="Normal 43 2 2 2 2 4 3 3" xfId="23905"/>
    <cellStyle name="Normal 43 2 2 2 2 4 4" xfId="34116"/>
    <cellStyle name="Normal 43 2 2 2 2 4 5" xfId="18892"/>
    <cellStyle name="Normal 43 2 2 2 2 5" xfId="5443"/>
    <cellStyle name="Normal 43 2 2 2 2 5 2" xfId="15495"/>
    <cellStyle name="Normal 43 2 2 2 2 5 2 2" xfId="45817"/>
    <cellStyle name="Normal 43 2 2 2 2 5 2 3" xfId="30593"/>
    <cellStyle name="Normal 43 2 2 2 2 5 3" xfId="10475"/>
    <cellStyle name="Normal 43 2 2 2 2 5 3 2" xfId="40800"/>
    <cellStyle name="Normal 43 2 2 2 2 5 3 3" xfId="25576"/>
    <cellStyle name="Normal 43 2 2 2 2 5 4" xfId="35787"/>
    <cellStyle name="Normal 43 2 2 2 2 5 5" xfId="20563"/>
    <cellStyle name="Normal 43 2 2 2 2 6" xfId="12153"/>
    <cellStyle name="Normal 43 2 2 2 2 6 2" xfId="42475"/>
    <cellStyle name="Normal 43 2 2 2 2 6 3" xfId="27251"/>
    <cellStyle name="Normal 43 2 2 2 2 7" xfId="7132"/>
    <cellStyle name="Normal 43 2 2 2 2 7 2" xfId="37458"/>
    <cellStyle name="Normal 43 2 2 2 2 7 3" xfId="22234"/>
    <cellStyle name="Normal 43 2 2 2 2 8" xfId="32446"/>
    <cellStyle name="Normal 43 2 2 2 2 9" xfId="17221"/>
    <cellStyle name="Normal 43 2 2 2 3" xfId="2268"/>
    <cellStyle name="Normal 43 2 2 2 3 2" xfId="3107"/>
    <cellStyle name="Normal 43 2 2 2 3 2 2" xfId="4797"/>
    <cellStyle name="Normal 43 2 2 2 3 2 2 2" xfId="14870"/>
    <cellStyle name="Normal 43 2 2 2 3 2 2 2 2" xfId="45192"/>
    <cellStyle name="Normal 43 2 2 2 3 2 2 2 3" xfId="29968"/>
    <cellStyle name="Normal 43 2 2 2 3 2 2 3" xfId="9850"/>
    <cellStyle name="Normal 43 2 2 2 3 2 2 3 2" xfId="40175"/>
    <cellStyle name="Normal 43 2 2 2 3 2 2 3 3" xfId="24951"/>
    <cellStyle name="Normal 43 2 2 2 3 2 2 4" xfId="35162"/>
    <cellStyle name="Normal 43 2 2 2 3 2 2 5" xfId="19938"/>
    <cellStyle name="Normal 43 2 2 2 3 2 3" xfId="6489"/>
    <cellStyle name="Normal 43 2 2 2 3 2 3 2" xfId="16541"/>
    <cellStyle name="Normal 43 2 2 2 3 2 3 2 2" xfId="46863"/>
    <cellStyle name="Normal 43 2 2 2 3 2 3 2 3" xfId="31639"/>
    <cellStyle name="Normal 43 2 2 2 3 2 3 3" xfId="11521"/>
    <cellStyle name="Normal 43 2 2 2 3 2 3 3 2" xfId="41846"/>
    <cellStyle name="Normal 43 2 2 2 3 2 3 3 3" xfId="26622"/>
    <cellStyle name="Normal 43 2 2 2 3 2 3 4" xfId="36833"/>
    <cellStyle name="Normal 43 2 2 2 3 2 3 5" xfId="21609"/>
    <cellStyle name="Normal 43 2 2 2 3 2 4" xfId="13199"/>
    <cellStyle name="Normal 43 2 2 2 3 2 4 2" xfId="43521"/>
    <cellStyle name="Normal 43 2 2 2 3 2 4 3" xfId="28297"/>
    <cellStyle name="Normal 43 2 2 2 3 2 5" xfId="8178"/>
    <cellStyle name="Normal 43 2 2 2 3 2 5 2" xfId="38504"/>
    <cellStyle name="Normal 43 2 2 2 3 2 5 3" xfId="23280"/>
    <cellStyle name="Normal 43 2 2 2 3 2 6" xfId="33492"/>
    <cellStyle name="Normal 43 2 2 2 3 2 7" xfId="18267"/>
    <cellStyle name="Normal 43 2 2 2 3 3" xfId="3960"/>
    <cellStyle name="Normal 43 2 2 2 3 3 2" xfId="14034"/>
    <cellStyle name="Normal 43 2 2 2 3 3 2 2" xfId="44356"/>
    <cellStyle name="Normal 43 2 2 2 3 3 2 3" xfId="29132"/>
    <cellStyle name="Normal 43 2 2 2 3 3 3" xfId="9014"/>
    <cellStyle name="Normal 43 2 2 2 3 3 3 2" xfId="39339"/>
    <cellStyle name="Normal 43 2 2 2 3 3 3 3" xfId="24115"/>
    <cellStyle name="Normal 43 2 2 2 3 3 4" xfId="34326"/>
    <cellStyle name="Normal 43 2 2 2 3 3 5" xfId="19102"/>
    <cellStyle name="Normal 43 2 2 2 3 4" xfId="5653"/>
    <cellStyle name="Normal 43 2 2 2 3 4 2" xfId="15705"/>
    <cellStyle name="Normal 43 2 2 2 3 4 2 2" xfId="46027"/>
    <cellStyle name="Normal 43 2 2 2 3 4 2 3" xfId="30803"/>
    <cellStyle name="Normal 43 2 2 2 3 4 3" xfId="10685"/>
    <cellStyle name="Normal 43 2 2 2 3 4 3 2" xfId="41010"/>
    <cellStyle name="Normal 43 2 2 2 3 4 3 3" xfId="25786"/>
    <cellStyle name="Normal 43 2 2 2 3 4 4" xfId="35997"/>
    <cellStyle name="Normal 43 2 2 2 3 4 5" xfId="20773"/>
    <cellStyle name="Normal 43 2 2 2 3 5" xfId="12363"/>
    <cellStyle name="Normal 43 2 2 2 3 5 2" xfId="42685"/>
    <cellStyle name="Normal 43 2 2 2 3 5 3" xfId="27461"/>
    <cellStyle name="Normal 43 2 2 2 3 6" xfId="7342"/>
    <cellStyle name="Normal 43 2 2 2 3 6 2" xfId="37668"/>
    <cellStyle name="Normal 43 2 2 2 3 6 3" xfId="22444"/>
    <cellStyle name="Normal 43 2 2 2 3 7" xfId="32656"/>
    <cellStyle name="Normal 43 2 2 2 3 8" xfId="17431"/>
    <cellStyle name="Normal 43 2 2 2 4" xfId="2689"/>
    <cellStyle name="Normal 43 2 2 2 4 2" xfId="4379"/>
    <cellStyle name="Normal 43 2 2 2 4 2 2" xfId="14452"/>
    <cellStyle name="Normal 43 2 2 2 4 2 2 2" xfId="44774"/>
    <cellStyle name="Normal 43 2 2 2 4 2 2 3" xfId="29550"/>
    <cellStyle name="Normal 43 2 2 2 4 2 3" xfId="9432"/>
    <cellStyle name="Normal 43 2 2 2 4 2 3 2" xfId="39757"/>
    <cellStyle name="Normal 43 2 2 2 4 2 3 3" xfId="24533"/>
    <cellStyle name="Normal 43 2 2 2 4 2 4" xfId="34744"/>
    <cellStyle name="Normal 43 2 2 2 4 2 5" xfId="19520"/>
    <cellStyle name="Normal 43 2 2 2 4 3" xfId="6071"/>
    <cellStyle name="Normal 43 2 2 2 4 3 2" xfId="16123"/>
    <cellStyle name="Normal 43 2 2 2 4 3 2 2" xfId="46445"/>
    <cellStyle name="Normal 43 2 2 2 4 3 2 3" xfId="31221"/>
    <cellStyle name="Normal 43 2 2 2 4 3 3" xfId="11103"/>
    <cellStyle name="Normal 43 2 2 2 4 3 3 2" xfId="41428"/>
    <cellStyle name="Normal 43 2 2 2 4 3 3 3" xfId="26204"/>
    <cellStyle name="Normal 43 2 2 2 4 3 4" xfId="36415"/>
    <cellStyle name="Normal 43 2 2 2 4 3 5" xfId="21191"/>
    <cellStyle name="Normal 43 2 2 2 4 4" xfId="12781"/>
    <cellStyle name="Normal 43 2 2 2 4 4 2" xfId="43103"/>
    <cellStyle name="Normal 43 2 2 2 4 4 3" xfId="27879"/>
    <cellStyle name="Normal 43 2 2 2 4 5" xfId="7760"/>
    <cellStyle name="Normal 43 2 2 2 4 5 2" xfId="38086"/>
    <cellStyle name="Normal 43 2 2 2 4 5 3" xfId="22862"/>
    <cellStyle name="Normal 43 2 2 2 4 6" xfId="33074"/>
    <cellStyle name="Normal 43 2 2 2 4 7" xfId="17849"/>
    <cellStyle name="Normal 43 2 2 2 5" xfId="3542"/>
    <cellStyle name="Normal 43 2 2 2 5 2" xfId="13616"/>
    <cellStyle name="Normal 43 2 2 2 5 2 2" xfId="43938"/>
    <cellStyle name="Normal 43 2 2 2 5 2 3" xfId="28714"/>
    <cellStyle name="Normal 43 2 2 2 5 3" xfId="8596"/>
    <cellStyle name="Normal 43 2 2 2 5 3 2" xfId="38921"/>
    <cellStyle name="Normal 43 2 2 2 5 3 3" xfId="23697"/>
    <cellStyle name="Normal 43 2 2 2 5 4" xfId="33908"/>
    <cellStyle name="Normal 43 2 2 2 5 5" xfId="18684"/>
    <cellStyle name="Normal 43 2 2 2 6" xfId="5235"/>
    <cellStyle name="Normal 43 2 2 2 6 2" xfId="15287"/>
    <cellStyle name="Normal 43 2 2 2 6 2 2" xfId="45609"/>
    <cellStyle name="Normal 43 2 2 2 6 2 3" xfId="30385"/>
    <cellStyle name="Normal 43 2 2 2 6 3" xfId="10267"/>
    <cellStyle name="Normal 43 2 2 2 6 3 2" xfId="40592"/>
    <cellStyle name="Normal 43 2 2 2 6 3 3" xfId="25368"/>
    <cellStyle name="Normal 43 2 2 2 6 4" xfId="35579"/>
    <cellStyle name="Normal 43 2 2 2 6 5" xfId="20355"/>
    <cellStyle name="Normal 43 2 2 2 7" xfId="11945"/>
    <cellStyle name="Normal 43 2 2 2 7 2" xfId="42267"/>
    <cellStyle name="Normal 43 2 2 2 7 3" xfId="27043"/>
    <cellStyle name="Normal 43 2 2 2 8" xfId="6924"/>
    <cellStyle name="Normal 43 2 2 2 8 2" xfId="37250"/>
    <cellStyle name="Normal 43 2 2 2 8 3" xfId="22026"/>
    <cellStyle name="Normal 43 2 2 2 9" xfId="32238"/>
    <cellStyle name="Normal 43 2 2 3" xfId="1951"/>
    <cellStyle name="Normal 43 2 2 3 2" xfId="2372"/>
    <cellStyle name="Normal 43 2 2 3 2 2" xfId="3211"/>
    <cellStyle name="Normal 43 2 2 3 2 2 2" xfId="4901"/>
    <cellStyle name="Normal 43 2 2 3 2 2 2 2" xfId="14974"/>
    <cellStyle name="Normal 43 2 2 3 2 2 2 2 2" xfId="45296"/>
    <cellStyle name="Normal 43 2 2 3 2 2 2 2 3" xfId="30072"/>
    <cellStyle name="Normal 43 2 2 3 2 2 2 3" xfId="9954"/>
    <cellStyle name="Normal 43 2 2 3 2 2 2 3 2" xfId="40279"/>
    <cellStyle name="Normal 43 2 2 3 2 2 2 3 3" xfId="25055"/>
    <cellStyle name="Normal 43 2 2 3 2 2 2 4" xfId="35266"/>
    <cellStyle name="Normal 43 2 2 3 2 2 2 5" xfId="20042"/>
    <cellStyle name="Normal 43 2 2 3 2 2 3" xfId="6593"/>
    <cellStyle name="Normal 43 2 2 3 2 2 3 2" xfId="16645"/>
    <cellStyle name="Normal 43 2 2 3 2 2 3 2 2" xfId="46967"/>
    <cellStyle name="Normal 43 2 2 3 2 2 3 2 3" xfId="31743"/>
    <cellStyle name="Normal 43 2 2 3 2 2 3 3" xfId="11625"/>
    <cellStyle name="Normal 43 2 2 3 2 2 3 3 2" xfId="41950"/>
    <cellStyle name="Normal 43 2 2 3 2 2 3 3 3" xfId="26726"/>
    <cellStyle name="Normal 43 2 2 3 2 2 3 4" xfId="36937"/>
    <cellStyle name="Normal 43 2 2 3 2 2 3 5" xfId="21713"/>
    <cellStyle name="Normal 43 2 2 3 2 2 4" xfId="13303"/>
    <cellStyle name="Normal 43 2 2 3 2 2 4 2" xfId="43625"/>
    <cellStyle name="Normal 43 2 2 3 2 2 4 3" xfId="28401"/>
    <cellStyle name="Normal 43 2 2 3 2 2 5" xfId="8282"/>
    <cellStyle name="Normal 43 2 2 3 2 2 5 2" xfId="38608"/>
    <cellStyle name="Normal 43 2 2 3 2 2 5 3" xfId="23384"/>
    <cellStyle name="Normal 43 2 2 3 2 2 6" xfId="33596"/>
    <cellStyle name="Normal 43 2 2 3 2 2 7" xfId="18371"/>
    <cellStyle name="Normal 43 2 2 3 2 3" xfId="4064"/>
    <cellStyle name="Normal 43 2 2 3 2 3 2" xfId="14138"/>
    <cellStyle name="Normal 43 2 2 3 2 3 2 2" xfId="44460"/>
    <cellStyle name="Normal 43 2 2 3 2 3 2 3" xfId="29236"/>
    <cellStyle name="Normal 43 2 2 3 2 3 3" xfId="9118"/>
    <cellStyle name="Normal 43 2 2 3 2 3 3 2" xfId="39443"/>
    <cellStyle name="Normal 43 2 2 3 2 3 3 3" xfId="24219"/>
    <cellStyle name="Normal 43 2 2 3 2 3 4" xfId="34430"/>
    <cellStyle name="Normal 43 2 2 3 2 3 5" xfId="19206"/>
    <cellStyle name="Normal 43 2 2 3 2 4" xfId="5757"/>
    <cellStyle name="Normal 43 2 2 3 2 4 2" xfId="15809"/>
    <cellStyle name="Normal 43 2 2 3 2 4 2 2" xfId="46131"/>
    <cellStyle name="Normal 43 2 2 3 2 4 2 3" xfId="30907"/>
    <cellStyle name="Normal 43 2 2 3 2 4 3" xfId="10789"/>
    <cellStyle name="Normal 43 2 2 3 2 4 3 2" xfId="41114"/>
    <cellStyle name="Normal 43 2 2 3 2 4 3 3" xfId="25890"/>
    <cellStyle name="Normal 43 2 2 3 2 4 4" xfId="36101"/>
    <cellStyle name="Normal 43 2 2 3 2 4 5" xfId="20877"/>
    <cellStyle name="Normal 43 2 2 3 2 5" xfId="12467"/>
    <cellStyle name="Normal 43 2 2 3 2 5 2" xfId="42789"/>
    <cellStyle name="Normal 43 2 2 3 2 5 3" xfId="27565"/>
    <cellStyle name="Normal 43 2 2 3 2 6" xfId="7446"/>
    <cellStyle name="Normal 43 2 2 3 2 6 2" xfId="37772"/>
    <cellStyle name="Normal 43 2 2 3 2 6 3" xfId="22548"/>
    <cellStyle name="Normal 43 2 2 3 2 7" xfId="32760"/>
    <cellStyle name="Normal 43 2 2 3 2 8" xfId="17535"/>
    <cellStyle name="Normal 43 2 2 3 3" xfId="2793"/>
    <cellStyle name="Normal 43 2 2 3 3 2" xfId="4483"/>
    <cellStyle name="Normal 43 2 2 3 3 2 2" xfId="14556"/>
    <cellStyle name="Normal 43 2 2 3 3 2 2 2" xfId="44878"/>
    <cellStyle name="Normal 43 2 2 3 3 2 2 3" xfId="29654"/>
    <cellStyle name="Normal 43 2 2 3 3 2 3" xfId="9536"/>
    <cellStyle name="Normal 43 2 2 3 3 2 3 2" xfId="39861"/>
    <cellStyle name="Normal 43 2 2 3 3 2 3 3" xfId="24637"/>
    <cellStyle name="Normal 43 2 2 3 3 2 4" xfId="34848"/>
    <cellStyle name="Normal 43 2 2 3 3 2 5" xfId="19624"/>
    <cellStyle name="Normal 43 2 2 3 3 3" xfId="6175"/>
    <cellStyle name="Normal 43 2 2 3 3 3 2" xfId="16227"/>
    <cellStyle name="Normal 43 2 2 3 3 3 2 2" xfId="46549"/>
    <cellStyle name="Normal 43 2 2 3 3 3 2 3" xfId="31325"/>
    <cellStyle name="Normal 43 2 2 3 3 3 3" xfId="11207"/>
    <cellStyle name="Normal 43 2 2 3 3 3 3 2" xfId="41532"/>
    <cellStyle name="Normal 43 2 2 3 3 3 3 3" xfId="26308"/>
    <cellStyle name="Normal 43 2 2 3 3 3 4" xfId="36519"/>
    <cellStyle name="Normal 43 2 2 3 3 3 5" xfId="21295"/>
    <cellStyle name="Normal 43 2 2 3 3 4" xfId="12885"/>
    <cellStyle name="Normal 43 2 2 3 3 4 2" xfId="43207"/>
    <cellStyle name="Normal 43 2 2 3 3 4 3" xfId="27983"/>
    <cellStyle name="Normal 43 2 2 3 3 5" xfId="7864"/>
    <cellStyle name="Normal 43 2 2 3 3 5 2" xfId="38190"/>
    <cellStyle name="Normal 43 2 2 3 3 5 3" xfId="22966"/>
    <cellStyle name="Normal 43 2 2 3 3 6" xfId="33178"/>
    <cellStyle name="Normal 43 2 2 3 3 7" xfId="17953"/>
    <cellStyle name="Normal 43 2 2 3 4" xfId="3646"/>
    <cellStyle name="Normal 43 2 2 3 4 2" xfId="13720"/>
    <cellStyle name="Normal 43 2 2 3 4 2 2" xfId="44042"/>
    <cellStyle name="Normal 43 2 2 3 4 2 3" xfId="28818"/>
    <cellStyle name="Normal 43 2 2 3 4 3" xfId="8700"/>
    <cellStyle name="Normal 43 2 2 3 4 3 2" xfId="39025"/>
    <cellStyle name="Normal 43 2 2 3 4 3 3" xfId="23801"/>
    <cellStyle name="Normal 43 2 2 3 4 4" xfId="34012"/>
    <cellStyle name="Normal 43 2 2 3 4 5" xfId="18788"/>
    <cellStyle name="Normal 43 2 2 3 5" xfId="5339"/>
    <cellStyle name="Normal 43 2 2 3 5 2" xfId="15391"/>
    <cellStyle name="Normal 43 2 2 3 5 2 2" xfId="45713"/>
    <cellStyle name="Normal 43 2 2 3 5 2 3" xfId="30489"/>
    <cellStyle name="Normal 43 2 2 3 5 3" xfId="10371"/>
    <cellStyle name="Normal 43 2 2 3 5 3 2" xfId="40696"/>
    <cellStyle name="Normal 43 2 2 3 5 3 3" xfId="25472"/>
    <cellStyle name="Normal 43 2 2 3 5 4" xfId="35683"/>
    <cellStyle name="Normal 43 2 2 3 5 5" xfId="20459"/>
    <cellStyle name="Normal 43 2 2 3 6" xfId="12049"/>
    <cellStyle name="Normal 43 2 2 3 6 2" xfId="42371"/>
    <cellStyle name="Normal 43 2 2 3 6 3" xfId="27147"/>
    <cellStyle name="Normal 43 2 2 3 7" xfId="7028"/>
    <cellStyle name="Normal 43 2 2 3 7 2" xfId="37354"/>
    <cellStyle name="Normal 43 2 2 3 7 3" xfId="22130"/>
    <cellStyle name="Normal 43 2 2 3 8" xfId="32342"/>
    <cellStyle name="Normal 43 2 2 3 9" xfId="17117"/>
    <cellStyle name="Normal 43 2 2 4" xfId="2164"/>
    <cellStyle name="Normal 43 2 2 4 2" xfId="3003"/>
    <cellStyle name="Normal 43 2 2 4 2 2" xfId="4693"/>
    <cellStyle name="Normal 43 2 2 4 2 2 2" xfId="14766"/>
    <cellStyle name="Normal 43 2 2 4 2 2 2 2" xfId="45088"/>
    <cellStyle name="Normal 43 2 2 4 2 2 2 3" xfId="29864"/>
    <cellStyle name="Normal 43 2 2 4 2 2 3" xfId="9746"/>
    <cellStyle name="Normal 43 2 2 4 2 2 3 2" xfId="40071"/>
    <cellStyle name="Normal 43 2 2 4 2 2 3 3" xfId="24847"/>
    <cellStyle name="Normal 43 2 2 4 2 2 4" xfId="35058"/>
    <cellStyle name="Normal 43 2 2 4 2 2 5" xfId="19834"/>
    <cellStyle name="Normal 43 2 2 4 2 3" xfId="6385"/>
    <cellStyle name="Normal 43 2 2 4 2 3 2" xfId="16437"/>
    <cellStyle name="Normal 43 2 2 4 2 3 2 2" xfId="46759"/>
    <cellStyle name="Normal 43 2 2 4 2 3 2 3" xfId="31535"/>
    <cellStyle name="Normal 43 2 2 4 2 3 3" xfId="11417"/>
    <cellStyle name="Normal 43 2 2 4 2 3 3 2" xfId="41742"/>
    <cellStyle name="Normal 43 2 2 4 2 3 3 3" xfId="26518"/>
    <cellStyle name="Normal 43 2 2 4 2 3 4" xfId="36729"/>
    <cellStyle name="Normal 43 2 2 4 2 3 5" xfId="21505"/>
    <cellStyle name="Normal 43 2 2 4 2 4" xfId="13095"/>
    <cellStyle name="Normal 43 2 2 4 2 4 2" xfId="43417"/>
    <cellStyle name="Normal 43 2 2 4 2 4 3" xfId="28193"/>
    <cellStyle name="Normal 43 2 2 4 2 5" xfId="8074"/>
    <cellStyle name="Normal 43 2 2 4 2 5 2" xfId="38400"/>
    <cellStyle name="Normal 43 2 2 4 2 5 3" xfId="23176"/>
    <cellStyle name="Normal 43 2 2 4 2 6" xfId="33388"/>
    <cellStyle name="Normal 43 2 2 4 2 7" xfId="18163"/>
    <cellStyle name="Normal 43 2 2 4 3" xfId="3856"/>
    <cellStyle name="Normal 43 2 2 4 3 2" xfId="13930"/>
    <cellStyle name="Normal 43 2 2 4 3 2 2" xfId="44252"/>
    <cellStyle name="Normal 43 2 2 4 3 2 3" xfId="29028"/>
    <cellStyle name="Normal 43 2 2 4 3 3" xfId="8910"/>
    <cellStyle name="Normal 43 2 2 4 3 3 2" xfId="39235"/>
    <cellStyle name="Normal 43 2 2 4 3 3 3" xfId="24011"/>
    <cellStyle name="Normal 43 2 2 4 3 4" xfId="34222"/>
    <cellStyle name="Normal 43 2 2 4 3 5" xfId="18998"/>
    <cellStyle name="Normal 43 2 2 4 4" xfId="5549"/>
    <cellStyle name="Normal 43 2 2 4 4 2" xfId="15601"/>
    <cellStyle name="Normal 43 2 2 4 4 2 2" xfId="45923"/>
    <cellStyle name="Normal 43 2 2 4 4 2 3" xfId="30699"/>
    <cellStyle name="Normal 43 2 2 4 4 3" xfId="10581"/>
    <cellStyle name="Normal 43 2 2 4 4 3 2" xfId="40906"/>
    <cellStyle name="Normal 43 2 2 4 4 3 3" xfId="25682"/>
    <cellStyle name="Normal 43 2 2 4 4 4" xfId="35893"/>
    <cellStyle name="Normal 43 2 2 4 4 5" xfId="20669"/>
    <cellStyle name="Normal 43 2 2 4 5" xfId="12259"/>
    <cellStyle name="Normal 43 2 2 4 5 2" xfId="42581"/>
    <cellStyle name="Normal 43 2 2 4 5 3" xfId="27357"/>
    <cellStyle name="Normal 43 2 2 4 6" xfId="7238"/>
    <cellStyle name="Normal 43 2 2 4 6 2" xfId="37564"/>
    <cellStyle name="Normal 43 2 2 4 6 3" xfId="22340"/>
    <cellStyle name="Normal 43 2 2 4 7" xfId="32552"/>
    <cellStyle name="Normal 43 2 2 4 8" xfId="17327"/>
    <cellStyle name="Normal 43 2 2 5" xfId="2585"/>
    <cellStyle name="Normal 43 2 2 5 2" xfId="4275"/>
    <cellStyle name="Normal 43 2 2 5 2 2" xfId="14348"/>
    <cellStyle name="Normal 43 2 2 5 2 2 2" xfId="44670"/>
    <cellStyle name="Normal 43 2 2 5 2 2 3" xfId="29446"/>
    <cellStyle name="Normal 43 2 2 5 2 3" xfId="9328"/>
    <cellStyle name="Normal 43 2 2 5 2 3 2" xfId="39653"/>
    <cellStyle name="Normal 43 2 2 5 2 3 3" xfId="24429"/>
    <cellStyle name="Normal 43 2 2 5 2 4" xfId="34640"/>
    <cellStyle name="Normal 43 2 2 5 2 5" xfId="19416"/>
    <cellStyle name="Normal 43 2 2 5 3" xfId="5967"/>
    <cellStyle name="Normal 43 2 2 5 3 2" xfId="16019"/>
    <cellStyle name="Normal 43 2 2 5 3 2 2" xfId="46341"/>
    <cellStyle name="Normal 43 2 2 5 3 2 3" xfId="31117"/>
    <cellStyle name="Normal 43 2 2 5 3 3" xfId="10999"/>
    <cellStyle name="Normal 43 2 2 5 3 3 2" xfId="41324"/>
    <cellStyle name="Normal 43 2 2 5 3 3 3" xfId="26100"/>
    <cellStyle name="Normal 43 2 2 5 3 4" xfId="36311"/>
    <cellStyle name="Normal 43 2 2 5 3 5" xfId="21087"/>
    <cellStyle name="Normal 43 2 2 5 4" xfId="12677"/>
    <cellStyle name="Normal 43 2 2 5 4 2" xfId="42999"/>
    <cellStyle name="Normal 43 2 2 5 4 3" xfId="27775"/>
    <cellStyle name="Normal 43 2 2 5 5" xfId="7656"/>
    <cellStyle name="Normal 43 2 2 5 5 2" xfId="37982"/>
    <cellStyle name="Normal 43 2 2 5 5 3" xfId="22758"/>
    <cellStyle name="Normal 43 2 2 5 6" xfId="32970"/>
    <cellStyle name="Normal 43 2 2 5 7" xfId="17745"/>
    <cellStyle name="Normal 43 2 2 6" xfId="3438"/>
    <cellStyle name="Normal 43 2 2 6 2" xfId="13512"/>
    <cellStyle name="Normal 43 2 2 6 2 2" xfId="43834"/>
    <cellStyle name="Normal 43 2 2 6 2 3" xfId="28610"/>
    <cellStyle name="Normal 43 2 2 6 3" xfId="8492"/>
    <cellStyle name="Normal 43 2 2 6 3 2" xfId="38817"/>
    <cellStyle name="Normal 43 2 2 6 3 3" xfId="23593"/>
    <cellStyle name="Normal 43 2 2 6 4" xfId="33804"/>
    <cellStyle name="Normal 43 2 2 6 5" xfId="18580"/>
    <cellStyle name="Normal 43 2 2 7" xfId="5131"/>
    <cellStyle name="Normal 43 2 2 7 2" xfId="15183"/>
    <cellStyle name="Normal 43 2 2 7 2 2" xfId="45505"/>
    <cellStyle name="Normal 43 2 2 7 2 3" xfId="30281"/>
    <cellStyle name="Normal 43 2 2 7 3" xfId="10163"/>
    <cellStyle name="Normal 43 2 2 7 3 2" xfId="40488"/>
    <cellStyle name="Normal 43 2 2 7 3 3" xfId="25264"/>
    <cellStyle name="Normal 43 2 2 7 4" xfId="35475"/>
    <cellStyle name="Normal 43 2 2 7 5" xfId="20251"/>
    <cellStyle name="Normal 43 2 2 8" xfId="11841"/>
    <cellStyle name="Normal 43 2 2 8 2" xfId="42163"/>
    <cellStyle name="Normal 43 2 2 8 3" xfId="26939"/>
    <cellStyle name="Normal 43 2 2 9" xfId="6820"/>
    <cellStyle name="Normal 43 2 2 9 2" xfId="37146"/>
    <cellStyle name="Normal 43 2 2 9 3" xfId="21922"/>
    <cellStyle name="Normal 43 2 3" xfId="1784"/>
    <cellStyle name="Normal 43 2 3 10" xfId="16961"/>
    <cellStyle name="Normal 43 2 3 2" xfId="2003"/>
    <cellStyle name="Normal 43 2 3 2 2" xfId="2424"/>
    <cellStyle name="Normal 43 2 3 2 2 2" xfId="3263"/>
    <cellStyle name="Normal 43 2 3 2 2 2 2" xfId="4953"/>
    <cellStyle name="Normal 43 2 3 2 2 2 2 2" xfId="15026"/>
    <cellStyle name="Normal 43 2 3 2 2 2 2 2 2" xfId="45348"/>
    <cellStyle name="Normal 43 2 3 2 2 2 2 2 3" xfId="30124"/>
    <cellStyle name="Normal 43 2 3 2 2 2 2 3" xfId="10006"/>
    <cellStyle name="Normal 43 2 3 2 2 2 2 3 2" xfId="40331"/>
    <cellStyle name="Normal 43 2 3 2 2 2 2 3 3" xfId="25107"/>
    <cellStyle name="Normal 43 2 3 2 2 2 2 4" xfId="35318"/>
    <cellStyle name="Normal 43 2 3 2 2 2 2 5" xfId="20094"/>
    <cellStyle name="Normal 43 2 3 2 2 2 3" xfId="6645"/>
    <cellStyle name="Normal 43 2 3 2 2 2 3 2" xfId="16697"/>
    <cellStyle name="Normal 43 2 3 2 2 2 3 2 2" xfId="47019"/>
    <cellStyle name="Normal 43 2 3 2 2 2 3 2 3" xfId="31795"/>
    <cellStyle name="Normal 43 2 3 2 2 2 3 3" xfId="11677"/>
    <cellStyle name="Normal 43 2 3 2 2 2 3 3 2" xfId="42002"/>
    <cellStyle name="Normal 43 2 3 2 2 2 3 3 3" xfId="26778"/>
    <cellStyle name="Normal 43 2 3 2 2 2 3 4" xfId="36989"/>
    <cellStyle name="Normal 43 2 3 2 2 2 3 5" xfId="21765"/>
    <cellStyle name="Normal 43 2 3 2 2 2 4" xfId="13355"/>
    <cellStyle name="Normal 43 2 3 2 2 2 4 2" xfId="43677"/>
    <cellStyle name="Normal 43 2 3 2 2 2 4 3" xfId="28453"/>
    <cellStyle name="Normal 43 2 3 2 2 2 5" xfId="8334"/>
    <cellStyle name="Normal 43 2 3 2 2 2 5 2" xfId="38660"/>
    <cellStyle name="Normal 43 2 3 2 2 2 5 3" xfId="23436"/>
    <cellStyle name="Normal 43 2 3 2 2 2 6" xfId="33648"/>
    <cellStyle name="Normal 43 2 3 2 2 2 7" xfId="18423"/>
    <cellStyle name="Normal 43 2 3 2 2 3" xfId="4116"/>
    <cellStyle name="Normal 43 2 3 2 2 3 2" xfId="14190"/>
    <cellStyle name="Normal 43 2 3 2 2 3 2 2" xfId="44512"/>
    <cellStyle name="Normal 43 2 3 2 2 3 2 3" xfId="29288"/>
    <cellStyle name="Normal 43 2 3 2 2 3 3" xfId="9170"/>
    <cellStyle name="Normal 43 2 3 2 2 3 3 2" xfId="39495"/>
    <cellStyle name="Normal 43 2 3 2 2 3 3 3" xfId="24271"/>
    <cellStyle name="Normal 43 2 3 2 2 3 4" xfId="34482"/>
    <cellStyle name="Normal 43 2 3 2 2 3 5" xfId="19258"/>
    <cellStyle name="Normal 43 2 3 2 2 4" xfId="5809"/>
    <cellStyle name="Normal 43 2 3 2 2 4 2" xfId="15861"/>
    <cellStyle name="Normal 43 2 3 2 2 4 2 2" xfId="46183"/>
    <cellStyle name="Normal 43 2 3 2 2 4 2 3" xfId="30959"/>
    <cellStyle name="Normal 43 2 3 2 2 4 3" xfId="10841"/>
    <cellStyle name="Normal 43 2 3 2 2 4 3 2" xfId="41166"/>
    <cellStyle name="Normal 43 2 3 2 2 4 3 3" xfId="25942"/>
    <cellStyle name="Normal 43 2 3 2 2 4 4" xfId="36153"/>
    <cellStyle name="Normal 43 2 3 2 2 4 5" xfId="20929"/>
    <cellStyle name="Normal 43 2 3 2 2 5" xfId="12519"/>
    <cellStyle name="Normal 43 2 3 2 2 5 2" xfId="42841"/>
    <cellStyle name="Normal 43 2 3 2 2 5 3" xfId="27617"/>
    <cellStyle name="Normal 43 2 3 2 2 6" xfId="7498"/>
    <cellStyle name="Normal 43 2 3 2 2 6 2" xfId="37824"/>
    <cellStyle name="Normal 43 2 3 2 2 6 3" xfId="22600"/>
    <cellStyle name="Normal 43 2 3 2 2 7" xfId="32812"/>
    <cellStyle name="Normal 43 2 3 2 2 8" xfId="17587"/>
    <cellStyle name="Normal 43 2 3 2 3" xfId="2845"/>
    <cellStyle name="Normal 43 2 3 2 3 2" xfId="4535"/>
    <cellStyle name="Normal 43 2 3 2 3 2 2" xfId="14608"/>
    <cellStyle name="Normal 43 2 3 2 3 2 2 2" xfId="44930"/>
    <cellStyle name="Normal 43 2 3 2 3 2 2 3" xfId="29706"/>
    <cellStyle name="Normal 43 2 3 2 3 2 3" xfId="9588"/>
    <cellStyle name="Normal 43 2 3 2 3 2 3 2" xfId="39913"/>
    <cellStyle name="Normal 43 2 3 2 3 2 3 3" xfId="24689"/>
    <cellStyle name="Normal 43 2 3 2 3 2 4" xfId="34900"/>
    <cellStyle name="Normal 43 2 3 2 3 2 5" xfId="19676"/>
    <cellStyle name="Normal 43 2 3 2 3 3" xfId="6227"/>
    <cellStyle name="Normal 43 2 3 2 3 3 2" xfId="16279"/>
    <cellStyle name="Normal 43 2 3 2 3 3 2 2" xfId="46601"/>
    <cellStyle name="Normal 43 2 3 2 3 3 2 3" xfId="31377"/>
    <cellStyle name="Normal 43 2 3 2 3 3 3" xfId="11259"/>
    <cellStyle name="Normal 43 2 3 2 3 3 3 2" xfId="41584"/>
    <cellStyle name="Normal 43 2 3 2 3 3 3 3" xfId="26360"/>
    <cellStyle name="Normal 43 2 3 2 3 3 4" xfId="36571"/>
    <cellStyle name="Normal 43 2 3 2 3 3 5" xfId="21347"/>
    <cellStyle name="Normal 43 2 3 2 3 4" xfId="12937"/>
    <cellStyle name="Normal 43 2 3 2 3 4 2" xfId="43259"/>
    <cellStyle name="Normal 43 2 3 2 3 4 3" xfId="28035"/>
    <cellStyle name="Normal 43 2 3 2 3 5" xfId="7916"/>
    <cellStyle name="Normal 43 2 3 2 3 5 2" xfId="38242"/>
    <cellStyle name="Normal 43 2 3 2 3 5 3" xfId="23018"/>
    <cellStyle name="Normal 43 2 3 2 3 6" xfId="33230"/>
    <cellStyle name="Normal 43 2 3 2 3 7" xfId="18005"/>
    <cellStyle name="Normal 43 2 3 2 4" xfId="3698"/>
    <cellStyle name="Normal 43 2 3 2 4 2" xfId="13772"/>
    <cellStyle name="Normal 43 2 3 2 4 2 2" xfId="44094"/>
    <cellStyle name="Normal 43 2 3 2 4 2 3" xfId="28870"/>
    <cellStyle name="Normal 43 2 3 2 4 3" xfId="8752"/>
    <cellStyle name="Normal 43 2 3 2 4 3 2" xfId="39077"/>
    <cellStyle name="Normal 43 2 3 2 4 3 3" xfId="23853"/>
    <cellStyle name="Normal 43 2 3 2 4 4" xfId="34064"/>
    <cellStyle name="Normal 43 2 3 2 4 5" xfId="18840"/>
    <cellStyle name="Normal 43 2 3 2 5" xfId="5391"/>
    <cellStyle name="Normal 43 2 3 2 5 2" xfId="15443"/>
    <cellStyle name="Normal 43 2 3 2 5 2 2" xfId="45765"/>
    <cellStyle name="Normal 43 2 3 2 5 2 3" xfId="30541"/>
    <cellStyle name="Normal 43 2 3 2 5 3" xfId="10423"/>
    <cellStyle name="Normal 43 2 3 2 5 3 2" xfId="40748"/>
    <cellStyle name="Normal 43 2 3 2 5 3 3" xfId="25524"/>
    <cellStyle name="Normal 43 2 3 2 5 4" xfId="35735"/>
    <cellStyle name="Normal 43 2 3 2 5 5" xfId="20511"/>
    <cellStyle name="Normal 43 2 3 2 6" xfId="12101"/>
    <cellStyle name="Normal 43 2 3 2 6 2" xfId="42423"/>
    <cellStyle name="Normal 43 2 3 2 6 3" xfId="27199"/>
    <cellStyle name="Normal 43 2 3 2 7" xfId="7080"/>
    <cellStyle name="Normal 43 2 3 2 7 2" xfId="37406"/>
    <cellStyle name="Normal 43 2 3 2 7 3" xfId="22182"/>
    <cellStyle name="Normal 43 2 3 2 8" xfId="32394"/>
    <cellStyle name="Normal 43 2 3 2 9" xfId="17169"/>
    <cellStyle name="Normal 43 2 3 3" xfId="2216"/>
    <cellStyle name="Normal 43 2 3 3 2" xfId="3055"/>
    <cellStyle name="Normal 43 2 3 3 2 2" xfId="4745"/>
    <cellStyle name="Normal 43 2 3 3 2 2 2" xfId="14818"/>
    <cellStyle name="Normal 43 2 3 3 2 2 2 2" xfId="45140"/>
    <cellStyle name="Normal 43 2 3 3 2 2 2 3" xfId="29916"/>
    <cellStyle name="Normal 43 2 3 3 2 2 3" xfId="9798"/>
    <cellStyle name="Normal 43 2 3 3 2 2 3 2" xfId="40123"/>
    <cellStyle name="Normal 43 2 3 3 2 2 3 3" xfId="24899"/>
    <cellStyle name="Normal 43 2 3 3 2 2 4" xfId="35110"/>
    <cellStyle name="Normal 43 2 3 3 2 2 5" xfId="19886"/>
    <cellStyle name="Normal 43 2 3 3 2 3" xfId="6437"/>
    <cellStyle name="Normal 43 2 3 3 2 3 2" xfId="16489"/>
    <cellStyle name="Normal 43 2 3 3 2 3 2 2" xfId="46811"/>
    <cellStyle name="Normal 43 2 3 3 2 3 2 3" xfId="31587"/>
    <cellStyle name="Normal 43 2 3 3 2 3 3" xfId="11469"/>
    <cellStyle name="Normal 43 2 3 3 2 3 3 2" xfId="41794"/>
    <cellStyle name="Normal 43 2 3 3 2 3 3 3" xfId="26570"/>
    <cellStyle name="Normal 43 2 3 3 2 3 4" xfId="36781"/>
    <cellStyle name="Normal 43 2 3 3 2 3 5" xfId="21557"/>
    <cellStyle name="Normal 43 2 3 3 2 4" xfId="13147"/>
    <cellStyle name="Normal 43 2 3 3 2 4 2" xfId="43469"/>
    <cellStyle name="Normal 43 2 3 3 2 4 3" xfId="28245"/>
    <cellStyle name="Normal 43 2 3 3 2 5" xfId="8126"/>
    <cellStyle name="Normal 43 2 3 3 2 5 2" xfId="38452"/>
    <cellStyle name="Normal 43 2 3 3 2 5 3" xfId="23228"/>
    <cellStyle name="Normal 43 2 3 3 2 6" xfId="33440"/>
    <cellStyle name="Normal 43 2 3 3 2 7" xfId="18215"/>
    <cellStyle name="Normal 43 2 3 3 3" xfId="3908"/>
    <cellStyle name="Normal 43 2 3 3 3 2" xfId="13982"/>
    <cellStyle name="Normal 43 2 3 3 3 2 2" xfId="44304"/>
    <cellStyle name="Normal 43 2 3 3 3 2 3" xfId="29080"/>
    <cellStyle name="Normal 43 2 3 3 3 3" xfId="8962"/>
    <cellStyle name="Normal 43 2 3 3 3 3 2" xfId="39287"/>
    <cellStyle name="Normal 43 2 3 3 3 3 3" xfId="24063"/>
    <cellStyle name="Normal 43 2 3 3 3 4" xfId="34274"/>
    <cellStyle name="Normal 43 2 3 3 3 5" xfId="19050"/>
    <cellStyle name="Normal 43 2 3 3 4" xfId="5601"/>
    <cellStyle name="Normal 43 2 3 3 4 2" xfId="15653"/>
    <cellStyle name="Normal 43 2 3 3 4 2 2" xfId="45975"/>
    <cellStyle name="Normal 43 2 3 3 4 2 3" xfId="30751"/>
    <cellStyle name="Normal 43 2 3 3 4 3" xfId="10633"/>
    <cellStyle name="Normal 43 2 3 3 4 3 2" xfId="40958"/>
    <cellStyle name="Normal 43 2 3 3 4 3 3" xfId="25734"/>
    <cellStyle name="Normal 43 2 3 3 4 4" xfId="35945"/>
    <cellStyle name="Normal 43 2 3 3 4 5" xfId="20721"/>
    <cellStyle name="Normal 43 2 3 3 5" xfId="12311"/>
    <cellStyle name="Normal 43 2 3 3 5 2" xfId="42633"/>
    <cellStyle name="Normal 43 2 3 3 5 3" xfId="27409"/>
    <cellStyle name="Normal 43 2 3 3 6" xfId="7290"/>
    <cellStyle name="Normal 43 2 3 3 6 2" xfId="37616"/>
    <cellStyle name="Normal 43 2 3 3 6 3" xfId="22392"/>
    <cellStyle name="Normal 43 2 3 3 7" xfId="32604"/>
    <cellStyle name="Normal 43 2 3 3 8" xfId="17379"/>
    <cellStyle name="Normal 43 2 3 4" xfId="2637"/>
    <cellStyle name="Normal 43 2 3 4 2" xfId="4327"/>
    <cellStyle name="Normal 43 2 3 4 2 2" xfId="14400"/>
    <cellStyle name="Normal 43 2 3 4 2 2 2" xfId="44722"/>
    <cellStyle name="Normal 43 2 3 4 2 2 3" xfId="29498"/>
    <cellStyle name="Normal 43 2 3 4 2 3" xfId="9380"/>
    <cellStyle name="Normal 43 2 3 4 2 3 2" xfId="39705"/>
    <cellStyle name="Normal 43 2 3 4 2 3 3" xfId="24481"/>
    <cellStyle name="Normal 43 2 3 4 2 4" xfId="34692"/>
    <cellStyle name="Normal 43 2 3 4 2 5" xfId="19468"/>
    <cellStyle name="Normal 43 2 3 4 3" xfId="6019"/>
    <cellStyle name="Normal 43 2 3 4 3 2" xfId="16071"/>
    <cellStyle name="Normal 43 2 3 4 3 2 2" xfId="46393"/>
    <cellStyle name="Normal 43 2 3 4 3 2 3" xfId="31169"/>
    <cellStyle name="Normal 43 2 3 4 3 3" xfId="11051"/>
    <cellStyle name="Normal 43 2 3 4 3 3 2" xfId="41376"/>
    <cellStyle name="Normal 43 2 3 4 3 3 3" xfId="26152"/>
    <cellStyle name="Normal 43 2 3 4 3 4" xfId="36363"/>
    <cellStyle name="Normal 43 2 3 4 3 5" xfId="21139"/>
    <cellStyle name="Normal 43 2 3 4 4" xfId="12729"/>
    <cellStyle name="Normal 43 2 3 4 4 2" xfId="43051"/>
    <cellStyle name="Normal 43 2 3 4 4 3" xfId="27827"/>
    <cellStyle name="Normal 43 2 3 4 5" xfId="7708"/>
    <cellStyle name="Normal 43 2 3 4 5 2" xfId="38034"/>
    <cellStyle name="Normal 43 2 3 4 5 3" xfId="22810"/>
    <cellStyle name="Normal 43 2 3 4 6" xfId="33022"/>
    <cellStyle name="Normal 43 2 3 4 7" xfId="17797"/>
    <cellStyle name="Normal 43 2 3 5" xfId="3490"/>
    <cellStyle name="Normal 43 2 3 5 2" xfId="13564"/>
    <cellStyle name="Normal 43 2 3 5 2 2" xfId="43886"/>
    <cellStyle name="Normal 43 2 3 5 2 3" xfId="28662"/>
    <cellStyle name="Normal 43 2 3 5 3" xfId="8544"/>
    <cellStyle name="Normal 43 2 3 5 3 2" xfId="38869"/>
    <cellStyle name="Normal 43 2 3 5 3 3" xfId="23645"/>
    <cellStyle name="Normal 43 2 3 5 4" xfId="33856"/>
    <cellStyle name="Normal 43 2 3 5 5" xfId="18632"/>
    <cellStyle name="Normal 43 2 3 6" xfId="5183"/>
    <cellStyle name="Normal 43 2 3 6 2" xfId="15235"/>
    <cellStyle name="Normal 43 2 3 6 2 2" xfId="45557"/>
    <cellStyle name="Normal 43 2 3 6 2 3" xfId="30333"/>
    <cellStyle name="Normal 43 2 3 6 3" xfId="10215"/>
    <cellStyle name="Normal 43 2 3 6 3 2" xfId="40540"/>
    <cellStyle name="Normal 43 2 3 6 3 3" xfId="25316"/>
    <cellStyle name="Normal 43 2 3 6 4" xfId="35527"/>
    <cellStyle name="Normal 43 2 3 6 5" xfId="20303"/>
    <cellStyle name="Normal 43 2 3 7" xfId="11893"/>
    <cellStyle name="Normal 43 2 3 7 2" xfId="42215"/>
    <cellStyle name="Normal 43 2 3 7 3" xfId="26991"/>
    <cellStyle name="Normal 43 2 3 8" xfId="6872"/>
    <cellStyle name="Normal 43 2 3 8 2" xfId="37198"/>
    <cellStyle name="Normal 43 2 3 8 3" xfId="21974"/>
    <cellStyle name="Normal 43 2 3 9" xfId="32187"/>
    <cellStyle name="Normal 43 2 4" xfId="1897"/>
    <cellStyle name="Normal 43 2 4 2" xfId="2320"/>
    <cellStyle name="Normal 43 2 4 2 2" xfId="3159"/>
    <cellStyle name="Normal 43 2 4 2 2 2" xfId="4849"/>
    <cellStyle name="Normal 43 2 4 2 2 2 2" xfId="14922"/>
    <cellStyle name="Normal 43 2 4 2 2 2 2 2" xfId="45244"/>
    <cellStyle name="Normal 43 2 4 2 2 2 2 3" xfId="30020"/>
    <cellStyle name="Normal 43 2 4 2 2 2 3" xfId="9902"/>
    <cellStyle name="Normal 43 2 4 2 2 2 3 2" xfId="40227"/>
    <cellStyle name="Normal 43 2 4 2 2 2 3 3" xfId="25003"/>
    <cellStyle name="Normal 43 2 4 2 2 2 4" xfId="35214"/>
    <cellStyle name="Normal 43 2 4 2 2 2 5" xfId="19990"/>
    <cellStyle name="Normal 43 2 4 2 2 3" xfId="6541"/>
    <cellStyle name="Normal 43 2 4 2 2 3 2" xfId="16593"/>
    <cellStyle name="Normal 43 2 4 2 2 3 2 2" xfId="46915"/>
    <cellStyle name="Normal 43 2 4 2 2 3 2 3" xfId="31691"/>
    <cellStyle name="Normal 43 2 4 2 2 3 3" xfId="11573"/>
    <cellStyle name="Normal 43 2 4 2 2 3 3 2" xfId="41898"/>
    <cellStyle name="Normal 43 2 4 2 2 3 3 3" xfId="26674"/>
    <cellStyle name="Normal 43 2 4 2 2 3 4" xfId="36885"/>
    <cellStyle name="Normal 43 2 4 2 2 3 5" xfId="21661"/>
    <cellStyle name="Normal 43 2 4 2 2 4" xfId="13251"/>
    <cellStyle name="Normal 43 2 4 2 2 4 2" xfId="43573"/>
    <cellStyle name="Normal 43 2 4 2 2 4 3" xfId="28349"/>
    <cellStyle name="Normal 43 2 4 2 2 5" xfId="8230"/>
    <cellStyle name="Normal 43 2 4 2 2 5 2" xfId="38556"/>
    <cellStyle name="Normal 43 2 4 2 2 5 3" xfId="23332"/>
    <cellStyle name="Normal 43 2 4 2 2 6" xfId="33544"/>
    <cellStyle name="Normal 43 2 4 2 2 7" xfId="18319"/>
    <cellStyle name="Normal 43 2 4 2 3" xfId="4012"/>
    <cellStyle name="Normal 43 2 4 2 3 2" xfId="14086"/>
    <cellStyle name="Normal 43 2 4 2 3 2 2" xfId="44408"/>
    <cellStyle name="Normal 43 2 4 2 3 2 3" xfId="29184"/>
    <cellStyle name="Normal 43 2 4 2 3 3" xfId="9066"/>
    <cellStyle name="Normal 43 2 4 2 3 3 2" xfId="39391"/>
    <cellStyle name="Normal 43 2 4 2 3 3 3" xfId="24167"/>
    <cellStyle name="Normal 43 2 4 2 3 4" xfId="34378"/>
    <cellStyle name="Normal 43 2 4 2 3 5" xfId="19154"/>
    <cellStyle name="Normal 43 2 4 2 4" xfId="5705"/>
    <cellStyle name="Normal 43 2 4 2 4 2" xfId="15757"/>
    <cellStyle name="Normal 43 2 4 2 4 2 2" xfId="46079"/>
    <cellStyle name="Normal 43 2 4 2 4 2 3" xfId="30855"/>
    <cellStyle name="Normal 43 2 4 2 4 3" xfId="10737"/>
    <cellStyle name="Normal 43 2 4 2 4 3 2" xfId="41062"/>
    <cellStyle name="Normal 43 2 4 2 4 3 3" xfId="25838"/>
    <cellStyle name="Normal 43 2 4 2 4 4" xfId="36049"/>
    <cellStyle name="Normal 43 2 4 2 4 5" xfId="20825"/>
    <cellStyle name="Normal 43 2 4 2 5" xfId="12415"/>
    <cellStyle name="Normal 43 2 4 2 5 2" xfId="42737"/>
    <cellStyle name="Normal 43 2 4 2 5 3" xfId="27513"/>
    <cellStyle name="Normal 43 2 4 2 6" xfId="7394"/>
    <cellStyle name="Normal 43 2 4 2 6 2" xfId="37720"/>
    <cellStyle name="Normal 43 2 4 2 6 3" xfId="22496"/>
    <cellStyle name="Normal 43 2 4 2 7" xfId="32708"/>
    <cellStyle name="Normal 43 2 4 2 8" xfId="17483"/>
    <cellStyle name="Normal 43 2 4 3" xfId="2741"/>
    <cellStyle name="Normal 43 2 4 3 2" xfId="4431"/>
    <cellStyle name="Normal 43 2 4 3 2 2" xfId="14504"/>
    <cellStyle name="Normal 43 2 4 3 2 2 2" xfId="44826"/>
    <cellStyle name="Normal 43 2 4 3 2 2 3" xfId="29602"/>
    <cellStyle name="Normal 43 2 4 3 2 3" xfId="9484"/>
    <cellStyle name="Normal 43 2 4 3 2 3 2" xfId="39809"/>
    <cellStyle name="Normal 43 2 4 3 2 3 3" xfId="24585"/>
    <cellStyle name="Normal 43 2 4 3 2 4" xfId="34796"/>
    <cellStyle name="Normal 43 2 4 3 2 5" xfId="19572"/>
    <cellStyle name="Normal 43 2 4 3 3" xfId="6123"/>
    <cellStyle name="Normal 43 2 4 3 3 2" xfId="16175"/>
    <cellStyle name="Normal 43 2 4 3 3 2 2" xfId="46497"/>
    <cellStyle name="Normal 43 2 4 3 3 2 3" xfId="31273"/>
    <cellStyle name="Normal 43 2 4 3 3 3" xfId="11155"/>
    <cellStyle name="Normal 43 2 4 3 3 3 2" xfId="41480"/>
    <cellStyle name="Normal 43 2 4 3 3 3 3" xfId="26256"/>
    <cellStyle name="Normal 43 2 4 3 3 4" xfId="36467"/>
    <cellStyle name="Normal 43 2 4 3 3 5" xfId="21243"/>
    <cellStyle name="Normal 43 2 4 3 4" xfId="12833"/>
    <cellStyle name="Normal 43 2 4 3 4 2" xfId="43155"/>
    <cellStyle name="Normal 43 2 4 3 4 3" xfId="27931"/>
    <cellStyle name="Normal 43 2 4 3 5" xfId="7812"/>
    <cellStyle name="Normal 43 2 4 3 5 2" xfId="38138"/>
    <cellStyle name="Normal 43 2 4 3 5 3" xfId="22914"/>
    <cellStyle name="Normal 43 2 4 3 6" xfId="33126"/>
    <cellStyle name="Normal 43 2 4 3 7" xfId="17901"/>
    <cellStyle name="Normal 43 2 4 4" xfId="3594"/>
    <cellStyle name="Normal 43 2 4 4 2" xfId="13668"/>
    <cellStyle name="Normal 43 2 4 4 2 2" xfId="43990"/>
    <cellStyle name="Normal 43 2 4 4 2 3" xfId="28766"/>
    <cellStyle name="Normal 43 2 4 4 3" xfId="8648"/>
    <cellStyle name="Normal 43 2 4 4 3 2" xfId="38973"/>
    <cellStyle name="Normal 43 2 4 4 3 3" xfId="23749"/>
    <cellStyle name="Normal 43 2 4 4 4" xfId="33960"/>
    <cellStyle name="Normal 43 2 4 4 5" xfId="18736"/>
    <cellStyle name="Normal 43 2 4 5" xfId="5287"/>
    <cellStyle name="Normal 43 2 4 5 2" xfId="15339"/>
    <cellStyle name="Normal 43 2 4 5 2 2" xfId="45661"/>
    <cellStyle name="Normal 43 2 4 5 2 3" xfId="30437"/>
    <cellStyle name="Normal 43 2 4 5 3" xfId="10319"/>
    <cellStyle name="Normal 43 2 4 5 3 2" xfId="40644"/>
    <cellStyle name="Normal 43 2 4 5 3 3" xfId="25420"/>
    <cellStyle name="Normal 43 2 4 5 4" xfId="35631"/>
    <cellStyle name="Normal 43 2 4 5 5" xfId="20407"/>
    <cellStyle name="Normal 43 2 4 6" xfId="11997"/>
    <cellStyle name="Normal 43 2 4 6 2" xfId="42319"/>
    <cellStyle name="Normal 43 2 4 6 3" xfId="27095"/>
    <cellStyle name="Normal 43 2 4 7" xfId="6976"/>
    <cellStyle name="Normal 43 2 4 7 2" xfId="37302"/>
    <cellStyle name="Normal 43 2 4 7 3" xfId="22078"/>
    <cellStyle name="Normal 43 2 4 8" xfId="32290"/>
    <cellStyle name="Normal 43 2 4 9" xfId="17065"/>
    <cellStyle name="Normal 43 2 5" xfId="2110"/>
    <cellStyle name="Normal 43 2 5 2" xfId="2951"/>
    <cellStyle name="Normal 43 2 5 2 2" xfId="4641"/>
    <cellStyle name="Normal 43 2 5 2 2 2" xfId="14714"/>
    <cellStyle name="Normal 43 2 5 2 2 2 2" xfId="45036"/>
    <cellStyle name="Normal 43 2 5 2 2 2 3" xfId="29812"/>
    <cellStyle name="Normal 43 2 5 2 2 3" xfId="9694"/>
    <cellStyle name="Normal 43 2 5 2 2 3 2" xfId="40019"/>
    <cellStyle name="Normal 43 2 5 2 2 3 3" xfId="24795"/>
    <cellStyle name="Normal 43 2 5 2 2 4" xfId="35006"/>
    <cellStyle name="Normal 43 2 5 2 2 5" xfId="19782"/>
    <cellStyle name="Normal 43 2 5 2 3" xfId="6333"/>
    <cellStyle name="Normal 43 2 5 2 3 2" xfId="16385"/>
    <cellStyle name="Normal 43 2 5 2 3 2 2" xfId="46707"/>
    <cellStyle name="Normal 43 2 5 2 3 2 3" xfId="31483"/>
    <cellStyle name="Normal 43 2 5 2 3 3" xfId="11365"/>
    <cellStyle name="Normal 43 2 5 2 3 3 2" xfId="41690"/>
    <cellStyle name="Normal 43 2 5 2 3 3 3" xfId="26466"/>
    <cellStyle name="Normal 43 2 5 2 3 4" xfId="36677"/>
    <cellStyle name="Normal 43 2 5 2 3 5" xfId="21453"/>
    <cellStyle name="Normal 43 2 5 2 4" xfId="13043"/>
    <cellStyle name="Normal 43 2 5 2 4 2" xfId="43365"/>
    <cellStyle name="Normal 43 2 5 2 4 3" xfId="28141"/>
    <cellStyle name="Normal 43 2 5 2 5" xfId="8022"/>
    <cellStyle name="Normal 43 2 5 2 5 2" xfId="38348"/>
    <cellStyle name="Normal 43 2 5 2 5 3" xfId="23124"/>
    <cellStyle name="Normal 43 2 5 2 6" xfId="33336"/>
    <cellStyle name="Normal 43 2 5 2 7" xfId="18111"/>
    <cellStyle name="Normal 43 2 5 3" xfId="3804"/>
    <cellStyle name="Normal 43 2 5 3 2" xfId="13878"/>
    <cellStyle name="Normal 43 2 5 3 2 2" xfId="44200"/>
    <cellStyle name="Normal 43 2 5 3 2 3" xfId="28976"/>
    <cellStyle name="Normal 43 2 5 3 3" xfId="8858"/>
    <cellStyle name="Normal 43 2 5 3 3 2" xfId="39183"/>
    <cellStyle name="Normal 43 2 5 3 3 3" xfId="23959"/>
    <cellStyle name="Normal 43 2 5 3 4" xfId="34170"/>
    <cellStyle name="Normal 43 2 5 3 5" xfId="18946"/>
    <cellStyle name="Normal 43 2 5 4" xfId="5497"/>
    <cellStyle name="Normal 43 2 5 4 2" xfId="15549"/>
    <cellStyle name="Normal 43 2 5 4 2 2" xfId="45871"/>
    <cellStyle name="Normal 43 2 5 4 2 3" xfId="30647"/>
    <cellStyle name="Normal 43 2 5 4 3" xfId="10529"/>
    <cellStyle name="Normal 43 2 5 4 3 2" xfId="40854"/>
    <cellStyle name="Normal 43 2 5 4 3 3" xfId="25630"/>
    <cellStyle name="Normal 43 2 5 4 4" xfId="35841"/>
    <cellStyle name="Normal 43 2 5 4 5" xfId="20617"/>
    <cellStyle name="Normal 43 2 5 5" xfId="12207"/>
    <cellStyle name="Normal 43 2 5 5 2" xfId="42529"/>
    <cellStyle name="Normal 43 2 5 5 3" xfId="27305"/>
    <cellStyle name="Normal 43 2 5 6" xfId="7186"/>
    <cellStyle name="Normal 43 2 5 6 2" xfId="37512"/>
    <cellStyle name="Normal 43 2 5 6 3" xfId="22288"/>
    <cellStyle name="Normal 43 2 5 7" xfId="32500"/>
    <cellStyle name="Normal 43 2 5 8" xfId="17275"/>
    <cellStyle name="Normal 43 2 6" xfId="2531"/>
    <cellStyle name="Normal 43 2 6 2" xfId="4223"/>
    <cellStyle name="Normal 43 2 6 2 2" xfId="14296"/>
    <cellStyle name="Normal 43 2 6 2 2 2" xfId="44618"/>
    <cellStyle name="Normal 43 2 6 2 2 3" xfId="29394"/>
    <cellStyle name="Normal 43 2 6 2 3" xfId="9276"/>
    <cellStyle name="Normal 43 2 6 2 3 2" xfId="39601"/>
    <cellStyle name="Normal 43 2 6 2 3 3" xfId="24377"/>
    <cellStyle name="Normal 43 2 6 2 4" xfId="34588"/>
    <cellStyle name="Normal 43 2 6 2 5" xfId="19364"/>
    <cellStyle name="Normal 43 2 6 3" xfId="5915"/>
    <cellStyle name="Normal 43 2 6 3 2" xfId="15967"/>
    <cellStyle name="Normal 43 2 6 3 2 2" xfId="46289"/>
    <cellStyle name="Normal 43 2 6 3 2 3" xfId="31065"/>
    <cellStyle name="Normal 43 2 6 3 3" xfId="10947"/>
    <cellStyle name="Normal 43 2 6 3 3 2" xfId="41272"/>
    <cellStyle name="Normal 43 2 6 3 3 3" xfId="26048"/>
    <cellStyle name="Normal 43 2 6 3 4" xfId="36259"/>
    <cellStyle name="Normal 43 2 6 3 5" xfId="21035"/>
    <cellStyle name="Normal 43 2 6 4" xfId="12625"/>
    <cellStyle name="Normal 43 2 6 4 2" xfId="42947"/>
    <cellStyle name="Normal 43 2 6 4 3" xfId="27723"/>
    <cellStyle name="Normal 43 2 6 5" xfId="7604"/>
    <cellStyle name="Normal 43 2 6 5 2" xfId="37930"/>
    <cellStyle name="Normal 43 2 6 5 3" xfId="22706"/>
    <cellStyle name="Normal 43 2 6 6" xfId="32918"/>
    <cellStyle name="Normal 43 2 6 7" xfId="17693"/>
    <cellStyle name="Normal 43 2 7" xfId="3382"/>
    <cellStyle name="Normal 43 2 7 2" xfId="13460"/>
    <cellStyle name="Normal 43 2 7 2 2" xfId="43782"/>
    <cellStyle name="Normal 43 2 7 2 3" xfId="28558"/>
    <cellStyle name="Normal 43 2 7 3" xfId="8440"/>
    <cellStyle name="Normal 43 2 7 3 2" xfId="38765"/>
    <cellStyle name="Normal 43 2 7 3 3" xfId="23541"/>
    <cellStyle name="Normal 43 2 7 4" xfId="33752"/>
    <cellStyle name="Normal 43 2 7 5" xfId="18528"/>
    <cellStyle name="Normal 43 2 8" xfId="5076"/>
    <cellStyle name="Normal 43 2 8 2" xfId="15131"/>
    <cellStyle name="Normal 43 2 8 2 2" xfId="45453"/>
    <cellStyle name="Normal 43 2 8 2 3" xfId="30229"/>
    <cellStyle name="Normal 43 2 8 3" xfId="10111"/>
    <cellStyle name="Normal 43 2 8 3 2" xfId="40436"/>
    <cellStyle name="Normal 43 2 8 3 3" xfId="25212"/>
    <cellStyle name="Normal 43 2 8 4" xfId="35423"/>
    <cellStyle name="Normal 43 2 8 5" xfId="20199"/>
    <cellStyle name="Normal 43 2 9" xfId="11787"/>
    <cellStyle name="Normal 43 2 9 2" xfId="42111"/>
    <cellStyle name="Normal 43 2 9 3" xfId="26887"/>
    <cellStyle name="Normal 43 3" xfId="47294"/>
    <cellStyle name="Normal 44" xfId="969"/>
    <cellStyle name="Normal 44 2" xfId="1443"/>
    <cellStyle name="Normal 44 2 10" xfId="6767"/>
    <cellStyle name="Normal 44 2 10 2" xfId="37095"/>
    <cellStyle name="Normal 44 2 10 3" xfId="21871"/>
    <cellStyle name="Normal 44 2 11" xfId="32086"/>
    <cellStyle name="Normal 44 2 12" xfId="16856"/>
    <cellStyle name="Normal 44 2 2" xfId="1731"/>
    <cellStyle name="Normal 44 2 2 10" xfId="32138"/>
    <cellStyle name="Normal 44 2 2 11" xfId="16910"/>
    <cellStyle name="Normal 44 2 2 2" xfId="1839"/>
    <cellStyle name="Normal 44 2 2 2 10" xfId="17014"/>
    <cellStyle name="Normal 44 2 2 2 2" xfId="2056"/>
    <cellStyle name="Normal 44 2 2 2 2 2" xfId="2477"/>
    <cellStyle name="Normal 44 2 2 2 2 2 2" xfId="3316"/>
    <cellStyle name="Normal 44 2 2 2 2 2 2 2" xfId="5006"/>
    <cellStyle name="Normal 44 2 2 2 2 2 2 2 2" xfId="15079"/>
    <cellStyle name="Normal 44 2 2 2 2 2 2 2 2 2" xfId="45401"/>
    <cellStyle name="Normal 44 2 2 2 2 2 2 2 2 3" xfId="30177"/>
    <cellStyle name="Normal 44 2 2 2 2 2 2 2 3" xfId="10059"/>
    <cellStyle name="Normal 44 2 2 2 2 2 2 2 3 2" xfId="40384"/>
    <cellStyle name="Normal 44 2 2 2 2 2 2 2 3 3" xfId="25160"/>
    <cellStyle name="Normal 44 2 2 2 2 2 2 2 4" xfId="35371"/>
    <cellStyle name="Normal 44 2 2 2 2 2 2 2 5" xfId="20147"/>
    <cellStyle name="Normal 44 2 2 2 2 2 2 3" xfId="6698"/>
    <cellStyle name="Normal 44 2 2 2 2 2 2 3 2" xfId="16750"/>
    <cellStyle name="Normal 44 2 2 2 2 2 2 3 2 2" xfId="47072"/>
    <cellStyle name="Normal 44 2 2 2 2 2 2 3 2 3" xfId="31848"/>
    <cellStyle name="Normal 44 2 2 2 2 2 2 3 3" xfId="11730"/>
    <cellStyle name="Normal 44 2 2 2 2 2 2 3 3 2" xfId="42055"/>
    <cellStyle name="Normal 44 2 2 2 2 2 2 3 3 3" xfId="26831"/>
    <cellStyle name="Normal 44 2 2 2 2 2 2 3 4" xfId="37042"/>
    <cellStyle name="Normal 44 2 2 2 2 2 2 3 5" xfId="21818"/>
    <cellStyle name="Normal 44 2 2 2 2 2 2 4" xfId="13408"/>
    <cellStyle name="Normal 44 2 2 2 2 2 2 4 2" xfId="43730"/>
    <cellStyle name="Normal 44 2 2 2 2 2 2 4 3" xfId="28506"/>
    <cellStyle name="Normal 44 2 2 2 2 2 2 5" xfId="8387"/>
    <cellStyle name="Normal 44 2 2 2 2 2 2 5 2" xfId="38713"/>
    <cellStyle name="Normal 44 2 2 2 2 2 2 5 3" xfId="23489"/>
    <cellStyle name="Normal 44 2 2 2 2 2 2 6" xfId="33701"/>
    <cellStyle name="Normal 44 2 2 2 2 2 2 7" xfId="18476"/>
    <cellStyle name="Normal 44 2 2 2 2 2 3" xfId="4169"/>
    <cellStyle name="Normal 44 2 2 2 2 2 3 2" xfId="14243"/>
    <cellStyle name="Normal 44 2 2 2 2 2 3 2 2" xfId="44565"/>
    <cellStyle name="Normal 44 2 2 2 2 2 3 2 3" xfId="29341"/>
    <cellStyle name="Normal 44 2 2 2 2 2 3 3" xfId="9223"/>
    <cellStyle name="Normal 44 2 2 2 2 2 3 3 2" xfId="39548"/>
    <cellStyle name="Normal 44 2 2 2 2 2 3 3 3" xfId="24324"/>
    <cellStyle name="Normal 44 2 2 2 2 2 3 4" xfId="34535"/>
    <cellStyle name="Normal 44 2 2 2 2 2 3 5" xfId="19311"/>
    <cellStyle name="Normal 44 2 2 2 2 2 4" xfId="5862"/>
    <cellStyle name="Normal 44 2 2 2 2 2 4 2" xfId="15914"/>
    <cellStyle name="Normal 44 2 2 2 2 2 4 2 2" xfId="46236"/>
    <cellStyle name="Normal 44 2 2 2 2 2 4 2 3" xfId="31012"/>
    <cellStyle name="Normal 44 2 2 2 2 2 4 3" xfId="10894"/>
    <cellStyle name="Normal 44 2 2 2 2 2 4 3 2" xfId="41219"/>
    <cellStyle name="Normal 44 2 2 2 2 2 4 3 3" xfId="25995"/>
    <cellStyle name="Normal 44 2 2 2 2 2 4 4" xfId="36206"/>
    <cellStyle name="Normal 44 2 2 2 2 2 4 5" xfId="20982"/>
    <cellStyle name="Normal 44 2 2 2 2 2 5" xfId="12572"/>
    <cellStyle name="Normal 44 2 2 2 2 2 5 2" xfId="42894"/>
    <cellStyle name="Normal 44 2 2 2 2 2 5 3" xfId="27670"/>
    <cellStyle name="Normal 44 2 2 2 2 2 6" xfId="7551"/>
    <cellStyle name="Normal 44 2 2 2 2 2 6 2" xfId="37877"/>
    <cellStyle name="Normal 44 2 2 2 2 2 6 3" xfId="22653"/>
    <cellStyle name="Normal 44 2 2 2 2 2 7" xfId="32865"/>
    <cellStyle name="Normal 44 2 2 2 2 2 8" xfId="17640"/>
    <cellStyle name="Normal 44 2 2 2 2 3" xfId="2898"/>
    <cellStyle name="Normal 44 2 2 2 2 3 2" xfId="4588"/>
    <cellStyle name="Normal 44 2 2 2 2 3 2 2" xfId="14661"/>
    <cellStyle name="Normal 44 2 2 2 2 3 2 2 2" xfId="44983"/>
    <cellStyle name="Normal 44 2 2 2 2 3 2 2 3" xfId="29759"/>
    <cellStyle name="Normal 44 2 2 2 2 3 2 3" xfId="9641"/>
    <cellStyle name="Normal 44 2 2 2 2 3 2 3 2" xfId="39966"/>
    <cellStyle name="Normal 44 2 2 2 2 3 2 3 3" xfId="24742"/>
    <cellStyle name="Normal 44 2 2 2 2 3 2 4" xfId="34953"/>
    <cellStyle name="Normal 44 2 2 2 2 3 2 5" xfId="19729"/>
    <cellStyle name="Normal 44 2 2 2 2 3 3" xfId="6280"/>
    <cellStyle name="Normal 44 2 2 2 2 3 3 2" xfId="16332"/>
    <cellStyle name="Normal 44 2 2 2 2 3 3 2 2" xfId="46654"/>
    <cellStyle name="Normal 44 2 2 2 2 3 3 2 3" xfId="31430"/>
    <cellStyle name="Normal 44 2 2 2 2 3 3 3" xfId="11312"/>
    <cellStyle name="Normal 44 2 2 2 2 3 3 3 2" xfId="41637"/>
    <cellStyle name="Normal 44 2 2 2 2 3 3 3 3" xfId="26413"/>
    <cellStyle name="Normal 44 2 2 2 2 3 3 4" xfId="36624"/>
    <cellStyle name="Normal 44 2 2 2 2 3 3 5" xfId="21400"/>
    <cellStyle name="Normal 44 2 2 2 2 3 4" xfId="12990"/>
    <cellStyle name="Normal 44 2 2 2 2 3 4 2" xfId="43312"/>
    <cellStyle name="Normal 44 2 2 2 2 3 4 3" xfId="28088"/>
    <cellStyle name="Normal 44 2 2 2 2 3 5" xfId="7969"/>
    <cellStyle name="Normal 44 2 2 2 2 3 5 2" xfId="38295"/>
    <cellStyle name="Normal 44 2 2 2 2 3 5 3" xfId="23071"/>
    <cellStyle name="Normal 44 2 2 2 2 3 6" xfId="33283"/>
    <cellStyle name="Normal 44 2 2 2 2 3 7" xfId="18058"/>
    <cellStyle name="Normal 44 2 2 2 2 4" xfId="3751"/>
    <cellStyle name="Normal 44 2 2 2 2 4 2" xfId="13825"/>
    <cellStyle name="Normal 44 2 2 2 2 4 2 2" xfId="44147"/>
    <cellStyle name="Normal 44 2 2 2 2 4 2 3" xfId="28923"/>
    <cellStyle name="Normal 44 2 2 2 2 4 3" xfId="8805"/>
    <cellStyle name="Normal 44 2 2 2 2 4 3 2" xfId="39130"/>
    <cellStyle name="Normal 44 2 2 2 2 4 3 3" xfId="23906"/>
    <cellStyle name="Normal 44 2 2 2 2 4 4" xfId="34117"/>
    <cellStyle name="Normal 44 2 2 2 2 4 5" xfId="18893"/>
    <cellStyle name="Normal 44 2 2 2 2 5" xfId="5444"/>
    <cellStyle name="Normal 44 2 2 2 2 5 2" xfId="15496"/>
    <cellStyle name="Normal 44 2 2 2 2 5 2 2" xfId="45818"/>
    <cellStyle name="Normal 44 2 2 2 2 5 2 3" xfId="30594"/>
    <cellStyle name="Normal 44 2 2 2 2 5 3" xfId="10476"/>
    <cellStyle name="Normal 44 2 2 2 2 5 3 2" xfId="40801"/>
    <cellStyle name="Normal 44 2 2 2 2 5 3 3" xfId="25577"/>
    <cellStyle name="Normal 44 2 2 2 2 5 4" xfId="35788"/>
    <cellStyle name="Normal 44 2 2 2 2 5 5" xfId="20564"/>
    <cellStyle name="Normal 44 2 2 2 2 6" xfId="12154"/>
    <cellStyle name="Normal 44 2 2 2 2 6 2" xfId="42476"/>
    <cellStyle name="Normal 44 2 2 2 2 6 3" xfId="27252"/>
    <cellStyle name="Normal 44 2 2 2 2 7" xfId="7133"/>
    <cellStyle name="Normal 44 2 2 2 2 7 2" xfId="37459"/>
    <cellStyle name="Normal 44 2 2 2 2 7 3" xfId="22235"/>
    <cellStyle name="Normal 44 2 2 2 2 8" xfId="32447"/>
    <cellStyle name="Normal 44 2 2 2 2 9" xfId="17222"/>
    <cellStyle name="Normal 44 2 2 2 3" xfId="2269"/>
    <cellStyle name="Normal 44 2 2 2 3 2" xfId="3108"/>
    <cellStyle name="Normal 44 2 2 2 3 2 2" xfId="4798"/>
    <cellStyle name="Normal 44 2 2 2 3 2 2 2" xfId="14871"/>
    <cellStyle name="Normal 44 2 2 2 3 2 2 2 2" xfId="45193"/>
    <cellStyle name="Normal 44 2 2 2 3 2 2 2 3" xfId="29969"/>
    <cellStyle name="Normal 44 2 2 2 3 2 2 3" xfId="9851"/>
    <cellStyle name="Normal 44 2 2 2 3 2 2 3 2" xfId="40176"/>
    <cellStyle name="Normal 44 2 2 2 3 2 2 3 3" xfId="24952"/>
    <cellStyle name="Normal 44 2 2 2 3 2 2 4" xfId="35163"/>
    <cellStyle name="Normal 44 2 2 2 3 2 2 5" xfId="19939"/>
    <cellStyle name="Normal 44 2 2 2 3 2 3" xfId="6490"/>
    <cellStyle name="Normal 44 2 2 2 3 2 3 2" xfId="16542"/>
    <cellStyle name="Normal 44 2 2 2 3 2 3 2 2" xfId="46864"/>
    <cellStyle name="Normal 44 2 2 2 3 2 3 2 3" xfId="31640"/>
    <cellStyle name="Normal 44 2 2 2 3 2 3 3" xfId="11522"/>
    <cellStyle name="Normal 44 2 2 2 3 2 3 3 2" xfId="41847"/>
    <cellStyle name="Normal 44 2 2 2 3 2 3 3 3" xfId="26623"/>
    <cellStyle name="Normal 44 2 2 2 3 2 3 4" xfId="36834"/>
    <cellStyle name="Normal 44 2 2 2 3 2 3 5" xfId="21610"/>
    <cellStyle name="Normal 44 2 2 2 3 2 4" xfId="13200"/>
    <cellStyle name="Normal 44 2 2 2 3 2 4 2" xfId="43522"/>
    <cellStyle name="Normal 44 2 2 2 3 2 4 3" xfId="28298"/>
    <cellStyle name="Normal 44 2 2 2 3 2 5" xfId="8179"/>
    <cellStyle name="Normal 44 2 2 2 3 2 5 2" xfId="38505"/>
    <cellStyle name="Normal 44 2 2 2 3 2 5 3" xfId="23281"/>
    <cellStyle name="Normal 44 2 2 2 3 2 6" xfId="33493"/>
    <cellStyle name="Normal 44 2 2 2 3 2 7" xfId="18268"/>
    <cellStyle name="Normal 44 2 2 2 3 3" xfId="3961"/>
    <cellStyle name="Normal 44 2 2 2 3 3 2" xfId="14035"/>
    <cellStyle name="Normal 44 2 2 2 3 3 2 2" xfId="44357"/>
    <cellStyle name="Normal 44 2 2 2 3 3 2 3" xfId="29133"/>
    <cellStyle name="Normal 44 2 2 2 3 3 3" xfId="9015"/>
    <cellStyle name="Normal 44 2 2 2 3 3 3 2" xfId="39340"/>
    <cellStyle name="Normal 44 2 2 2 3 3 3 3" xfId="24116"/>
    <cellStyle name="Normal 44 2 2 2 3 3 4" xfId="34327"/>
    <cellStyle name="Normal 44 2 2 2 3 3 5" xfId="19103"/>
    <cellStyle name="Normal 44 2 2 2 3 4" xfId="5654"/>
    <cellStyle name="Normal 44 2 2 2 3 4 2" xfId="15706"/>
    <cellStyle name="Normal 44 2 2 2 3 4 2 2" xfId="46028"/>
    <cellStyle name="Normal 44 2 2 2 3 4 2 3" xfId="30804"/>
    <cellStyle name="Normal 44 2 2 2 3 4 3" xfId="10686"/>
    <cellStyle name="Normal 44 2 2 2 3 4 3 2" xfId="41011"/>
    <cellStyle name="Normal 44 2 2 2 3 4 3 3" xfId="25787"/>
    <cellStyle name="Normal 44 2 2 2 3 4 4" xfId="35998"/>
    <cellStyle name="Normal 44 2 2 2 3 4 5" xfId="20774"/>
    <cellStyle name="Normal 44 2 2 2 3 5" xfId="12364"/>
    <cellStyle name="Normal 44 2 2 2 3 5 2" xfId="42686"/>
    <cellStyle name="Normal 44 2 2 2 3 5 3" xfId="27462"/>
    <cellStyle name="Normal 44 2 2 2 3 6" xfId="7343"/>
    <cellStyle name="Normal 44 2 2 2 3 6 2" xfId="37669"/>
    <cellStyle name="Normal 44 2 2 2 3 6 3" xfId="22445"/>
    <cellStyle name="Normal 44 2 2 2 3 7" xfId="32657"/>
    <cellStyle name="Normal 44 2 2 2 3 8" xfId="17432"/>
    <cellStyle name="Normal 44 2 2 2 4" xfId="2690"/>
    <cellStyle name="Normal 44 2 2 2 4 2" xfId="4380"/>
    <cellStyle name="Normal 44 2 2 2 4 2 2" xfId="14453"/>
    <cellStyle name="Normal 44 2 2 2 4 2 2 2" xfId="44775"/>
    <cellStyle name="Normal 44 2 2 2 4 2 2 3" xfId="29551"/>
    <cellStyle name="Normal 44 2 2 2 4 2 3" xfId="9433"/>
    <cellStyle name="Normal 44 2 2 2 4 2 3 2" xfId="39758"/>
    <cellStyle name="Normal 44 2 2 2 4 2 3 3" xfId="24534"/>
    <cellStyle name="Normal 44 2 2 2 4 2 4" xfId="34745"/>
    <cellStyle name="Normal 44 2 2 2 4 2 5" xfId="19521"/>
    <cellStyle name="Normal 44 2 2 2 4 3" xfId="6072"/>
    <cellStyle name="Normal 44 2 2 2 4 3 2" xfId="16124"/>
    <cellStyle name="Normal 44 2 2 2 4 3 2 2" xfId="46446"/>
    <cellStyle name="Normal 44 2 2 2 4 3 2 3" xfId="31222"/>
    <cellStyle name="Normal 44 2 2 2 4 3 3" xfId="11104"/>
    <cellStyle name="Normal 44 2 2 2 4 3 3 2" xfId="41429"/>
    <cellStyle name="Normal 44 2 2 2 4 3 3 3" xfId="26205"/>
    <cellStyle name="Normal 44 2 2 2 4 3 4" xfId="36416"/>
    <cellStyle name="Normal 44 2 2 2 4 3 5" xfId="21192"/>
    <cellStyle name="Normal 44 2 2 2 4 4" xfId="12782"/>
    <cellStyle name="Normal 44 2 2 2 4 4 2" xfId="43104"/>
    <cellStyle name="Normal 44 2 2 2 4 4 3" xfId="27880"/>
    <cellStyle name="Normal 44 2 2 2 4 5" xfId="7761"/>
    <cellStyle name="Normal 44 2 2 2 4 5 2" xfId="38087"/>
    <cellStyle name="Normal 44 2 2 2 4 5 3" xfId="22863"/>
    <cellStyle name="Normal 44 2 2 2 4 6" xfId="33075"/>
    <cellStyle name="Normal 44 2 2 2 4 7" xfId="17850"/>
    <cellStyle name="Normal 44 2 2 2 5" xfId="3543"/>
    <cellStyle name="Normal 44 2 2 2 5 2" xfId="13617"/>
    <cellStyle name="Normal 44 2 2 2 5 2 2" xfId="43939"/>
    <cellStyle name="Normal 44 2 2 2 5 2 3" xfId="28715"/>
    <cellStyle name="Normal 44 2 2 2 5 3" xfId="8597"/>
    <cellStyle name="Normal 44 2 2 2 5 3 2" xfId="38922"/>
    <cellStyle name="Normal 44 2 2 2 5 3 3" xfId="23698"/>
    <cellStyle name="Normal 44 2 2 2 5 4" xfId="33909"/>
    <cellStyle name="Normal 44 2 2 2 5 5" xfId="18685"/>
    <cellStyle name="Normal 44 2 2 2 6" xfId="5236"/>
    <cellStyle name="Normal 44 2 2 2 6 2" xfId="15288"/>
    <cellStyle name="Normal 44 2 2 2 6 2 2" xfId="45610"/>
    <cellStyle name="Normal 44 2 2 2 6 2 3" xfId="30386"/>
    <cellStyle name="Normal 44 2 2 2 6 3" xfId="10268"/>
    <cellStyle name="Normal 44 2 2 2 6 3 2" xfId="40593"/>
    <cellStyle name="Normal 44 2 2 2 6 3 3" xfId="25369"/>
    <cellStyle name="Normal 44 2 2 2 6 4" xfId="35580"/>
    <cellStyle name="Normal 44 2 2 2 6 5" xfId="20356"/>
    <cellStyle name="Normal 44 2 2 2 7" xfId="11946"/>
    <cellStyle name="Normal 44 2 2 2 7 2" xfId="42268"/>
    <cellStyle name="Normal 44 2 2 2 7 3" xfId="27044"/>
    <cellStyle name="Normal 44 2 2 2 8" xfId="6925"/>
    <cellStyle name="Normal 44 2 2 2 8 2" xfId="37251"/>
    <cellStyle name="Normal 44 2 2 2 8 3" xfId="22027"/>
    <cellStyle name="Normal 44 2 2 2 9" xfId="32239"/>
    <cellStyle name="Normal 44 2 2 3" xfId="1952"/>
    <cellStyle name="Normal 44 2 2 3 2" xfId="2373"/>
    <cellStyle name="Normal 44 2 2 3 2 2" xfId="3212"/>
    <cellStyle name="Normal 44 2 2 3 2 2 2" xfId="4902"/>
    <cellStyle name="Normal 44 2 2 3 2 2 2 2" xfId="14975"/>
    <cellStyle name="Normal 44 2 2 3 2 2 2 2 2" xfId="45297"/>
    <cellStyle name="Normal 44 2 2 3 2 2 2 2 3" xfId="30073"/>
    <cellStyle name="Normal 44 2 2 3 2 2 2 3" xfId="9955"/>
    <cellStyle name="Normal 44 2 2 3 2 2 2 3 2" xfId="40280"/>
    <cellStyle name="Normal 44 2 2 3 2 2 2 3 3" xfId="25056"/>
    <cellStyle name="Normal 44 2 2 3 2 2 2 4" xfId="35267"/>
    <cellStyle name="Normal 44 2 2 3 2 2 2 5" xfId="20043"/>
    <cellStyle name="Normal 44 2 2 3 2 2 3" xfId="6594"/>
    <cellStyle name="Normal 44 2 2 3 2 2 3 2" xfId="16646"/>
    <cellStyle name="Normal 44 2 2 3 2 2 3 2 2" xfId="46968"/>
    <cellStyle name="Normal 44 2 2 3 2 2 3 2 3" xfId="31744"/>
    <cellStyle name="Normal 44 2 2 3 2 2 3 3" xfId="11626"/>
    <cellStyle name="Normal 44 2 2 3 2 2 3 3 2" xfId="41951"/>
    <cellStyle name="Normal 44 2 2 3 2 2 3 3 3" xfId="26727"/>
    <cellStyle name="Normal 44 2 2 3 2 2 3 4" xfId="36938"/>
    <cellStyle name="Normal 44 2 2 3 2 2 3 5" xfId="21714"/>
    <cellStyle name="Normal 44 2 2 3 2 2 4" xfId="13304"/>
    <cellStyle name="Normal 44 2 2 3 2 2 4 2" xfId="43626"/>
    <cellStyle name="Normal 44 2 2 3 2 2 4 3" xfId="28402"/>
    <cellStyle name="Normal 44 2 2 3 2 2 5" xfId="8283"/>
    <cellStyle name="Normal 44 2 2 3 2 2 5 2" xfId="38609"/>
    <cellStyle name="Normal 44 2 2 3 2 2 5 3" xfId="23385"/>
    <cellStyle name="Normal 44 2 2 3 2 2 6" xfId="33597"/>
    <cellStyle name="Normal 44 2 2 3 2 2 7" xfId="18372"/>
    <cellStyle name="Normal 44 2 2 3 2 3" xfId="4065"/>
    <cellStyle name="Normal 44 2 2 3 2 3 2" xfId="14139"/>
    <cellStyle name="Normal 44 2 2 3 2 3 2 2" xfId="44461"/>
    <cellStyle name="Normal 44 2 2 3 2 3 2 3" xfId="29237"/>
    <cellStyle name="Normal 44 2 2 3 2 3 3" xfId="9119"/>
    <cellStyle name="Normal 44 2 2 3 2 3 3 2" xfId="39444"/>
    <cellStyle name="Normal 44 2 2 3 2 3 3 3" xfId="24220"/>
    <cellStyle name="Normal 44 2 2 3 2 3 4" xfId="34431"/>
    <cellStyle name="Normal 44 2 2 3 2 3 5" xfId="19207"/>
    <cellStyle name="Normal 44 2 2 3 2 4" xfId="5758"/>
    <cellStyle name="Normal 44 2 2 3 2 4 2" xfId="15810"/>
    <cellStyle name="Normal 44 2 2 3 2 4 2 2" xfId="46132"/>
    <cellStyle name="Normal 44 2 2 3 2 4 2 3" xfId="30908"/>
    <cellStyle name="Normal 44 2 2 3 2 4 3" xfId="10790"/>
    <cellStyle name="Normal 44 2 2 3 2 4 3 2" xfId="41115"/>
    <cellStyle name="Normal 44 2 2 3 2 4 3 3" xfId="25891"/>
    <cellStyle name="Normal 44 2 2 3 2 4 4" xfId="36102"/>
    <cellStyle name="Normal 44 2 2 3 2 4 5" xfId="20878"/>
    <cellStyle name="Normal 44 2 2 3 2 5" xfId="12468"/>
    <cellStyle name="Normal 44 2 2 3 2 5 2" xfId="42790"/>
    <cellStyle name="Normal 44 2 2 3 2 5 3" xfId="27566"/>
    <cellStyle name="Normal 44 2 2 3 2 6" xfId="7447"/>
    <cellStyle name="Normal 44 2 2 3 2 6 2" xfId="37773"/>
    <cellStyle name="Normal 44 2 2 3 2 6 3" xfId="22549"/>
    <cellStyle name="Normal 44 2 2 3 2 7" xfId="32761"/>
    <cellStyle name="Normal 44 2 2 3 2 8" xfId="17536"/>
    <cellStyle name="Normal 44 2 2 3 3" xfId="2794"/>
    <cellStyle name="Normal 44 2 2 3 3 2" xfId="4484"/>
    <cellStyle name="Normal 44 2 2 3 3 2 2" xfId="14557"/>
    <cellStyle name="Normal 44 2 2 3 3 2 2 2" xfId="44879"/>
    <cellStyle name="Normal 44 2 2 3 3 2 2 3" xfId="29655"/>
    <cellStyle name="Normal 44 2 2 3 3 2 3" xfId="9537"/>
    <cellStyle name="Normal 44 2 2 3 3 2 3 2" xfId="39862"/>
    <cellStyle name="Normal 44 2 2 3 3 2 3 3" xfId="24638"/>
    <cellStyle name="Normal 44 2 2 3 3 2 4" xfId="34849"/>
    <cellStyle name="Normal 44 2 2 3 3 2 5" xfId="19625"/>
    <cellStyle name="Normal 44 2 2 3 3 3" xfId="6176"/>
    <cellStyle name="Normal 44 2 2 3 3 3 2" xfId="16228"/>
    <cellStyle name="Normal 44 2 2 3 3 3 2 2" xfId="46550"/>
    <cellStyle name="Normal 44 2 2 3 3 3 2 3" xfId="31326"/>
    <cellStyle name="Normal 44 2 2 3 3 3 3" xfId="11208"/>
    <cellStyle name="Normal 44 2 2 3 3 3 3 2" xfId="41533"/>
    <cellStyle name="Normal 44 2 2 3 3 3 3 3" xfId="26309"/>
    <cellStyle name="Normal 44 2 2 3 3 3 4" xfId="36520"/>
    <cellStyle name="Normal 44 2 2 3 3 3 5" xfId="21296"/>
    <cellStyle name="Normal 44 2 2 3 3 4" xfId="12886"/>
    <cellStyle name="Normal 44 2 2 3 3 4 2" xfId="43208"/>
    <cellStyle name="Normal 44 2 2 3 3 4 3" xfId="27984"/>
    <cellStyle name="Normal 44 2 2 3 3 5" xfId="7865"/>
    <cellStyle name="Normal 44 2 2 3 3 5 2" xfId="38191"/>
    <cellStyle name="Normal 44 2 2 3 3 5 3" xfId="22967"/>
    <cellStyle name="Normal 44 2 2 3 3 6" xfId="33179"/>
    <cellStyle name="Normal 44 2 2 3 3 7" xfId="17954"/>
    <cellStyle name="Normal 44 2 2 3 4" xfId="3647"/>
    <cellStyle name="Normal 44 2 2 3 4 2" xfId="13721"/>
    <cellStyle name="Normal 44 2 2 3 4 2 2" xfId="44043"/>
    <cellStyle name="Normal 44 2 2 3 4 2 3" xfId="28819"/>
    <cellStyle name="Normal 44 2 2 3 4 3" xfId="8701"/>
    <cellStyle name="Normal 44 2 2 3 4 3 2" xfId="39026"/>
    <cellStyle name="Normal 44 2 2 3 4 3 3" xfId="23802"/>
    <cellStyle name="Normal 44 2 2 3 4 4" xfId="34013"/>
    <cellStyle name="Normal 44 2 2 3 4 5" xfId="18789"/>
    <cellStyle name="Normal 44 2 2 3 5" xfId="5340"/>
    <cellStyle name="Normal 44 2 2 3 5 2" xfId="15392"/>
    <cellStyle name="Normal 44 2 2 3 5 2 2" xfId="45714"/>
    <cellStyle name="Normal 44 2 2 3 5 2 3" xfId="30490"/>
    <cellStyle name="Normal 44 2 2 3 5 3" xfId="10372"/>
    <cellStyle name="Normal 44 2 2 3 5 3 2" xfId="40697"/>
    <cellStyle name="Normal 44 2 2 3 5 3 3" xfId="25473"/>
    <cellStyle name="Normal 44 2 2 3 5 4" xfId="35684"/>
    <cellStyle name="Normal 44 2 2 3 5 5" xfId="20460"/>
    <cellStyle name="Normal 44 2 2 3 6" xfId="12050"/>
    <cellStyle name="Normal 44 2 2 3 6 2" xfId="42372"/>
    <cellStyle name="Normal 44 2 2 3 6 3" xfId="27148"/>
    <cellStyle name="Normal 44 2 2 3 7" xfId="7029"/>
    <cellStyle name="Normal 44 2 2 3 7 2" xfId="37355"/>
    <cellStyle name="Normal 44 2 2 3 7 3" xfId="22131"/>
    <cellStyle name="Normal 44 2 2 3 8" xfId="32343"/>
    <cellStyle name="Normal 44 2 2 3 9" xfId="17118"/>
    <cellStyle name="Normal 44 2 2 4" xfId="2165"/>
    <cellStyle name="Normal 44 2 2 4 2" xfId="3004"/>
    <cellStyle name="Normal 44 2 2 4 2 2" xfId="4694"/>
    <cellStyle name="Normal 44 2 2 4 2 2 2" xfId="14767"/>
    <cellStyle name="Normal 44 2 2 4 2 2 2 2" xfId="45089"/>
    <cellStyle name="Normal 44 2 2 4 2 2 2 3" xfId="29865"/>
    <cellStyle name="Normal 44 2 2 4 2 2 3" xfId="9747"/>
    <cellStyle name="Normal 44 2 2 4 2 2 3 2" xfId="40072"/>
    <cellStyle name="Normal 44 2 2 4 2 2 3 3" xfId="24848"/>
    <cellStyle name="Normal 44 2 2 4 2 2 4" xfId="35059"/>
    <cellStyle name="Normal 44 2 2 4 2 2 5" xfId="19835"/>
    <cellStyle name="Normal 44 2 2 4 2 3" xfId="6386"/>
    <cellStyle name="Normal 44 2 2 4 2 3 2" xfId="16438"/>
    <cellStyle name="Normal 44 2 2 4 2 3 2 2" xfId="46760"/>
    <cellStyle name="Normal 44 2 2 4 2 3 2 3" xfId="31536"/>
    <cellStyle name="Normal 44 2 2 4 2 3 3" xfId="11418"/>
    <cellStyle name="Normal 44 2 2 4 2 3 3 2" xfId="41743"/>
    <cellStyle name="Normal 44 2 2 4 2 3 3 3" xfId="26519"/>
    <cellStyle name="Normal 44 2 2 4 2 3 4" xfId="36730"/>
    <cellStyle name="Normal 44 2 2 4 2 3 5" xfId="21506"/>
    <cellStyle name="Normal 44 2 2 4 2 4" xfId="13096"/>
    <cellStyle name="Normal 44 2 2 4 2 4 2" xfId="43418"/>
    <cellStyle name="Normal 44 2 2 4 2 4 3" xfId="28194"/>
    <cellStyle name="Normal 44 2 2 4 2 5" xfId="8075"/>
    <cellStyle name="Normal 44 2 2 4 2 5 2" xfId="38401"/>
    <cellStyle name="Normal 44 2 2 4 2 5 3" xfId="23177"/>
    <cellStyle name="Normal 44 2 2 4 2 6" xfId="33389"/>
    <cellStyle name="Normal 44 2 2 4 2 7" xfId="18164"/>
    <cellStyle name="Normal 44 2 2 4 3" xfId="3857"/>
    <cellStyle name="Normal 44 2 2 4 3 2" xfId="13931"/>
    <cellStyle name="Normal 44 2 2 4 3 2 2" xfId="44253"/>
    <cellStyle name="Normal 44 2 2 4 3 2 3" xfId="29029"/>
    <cellStyle name="Normal 44 2 2 4 3 3" xfId="8911"/>
    <cellStyle name="Normal 44 2 2 4 3 3 2" xfId="39236"/>
    <cellStyle name="Normal 44 2 2 4 3 3 3" xfId="24012"/>
    <cellStyle name="Normal 44 2 2 4 3 4" xfId="34223"/>
    <cellStyle name="Normal 44 2 2 4 3 5" xfId="18999"/>
    <cellStyle name="Normal 44 2 2 4 4" xfId="5550"/>
    <cellStyle name="Normal 44 2 2 4 4 2" xfId="15602"/>
    <cellStyle name="Normal 44 2 2 4 4 2 2" xfId="45924"/>
    <cellStyle name="Normal 44 2 2 4 4 2 3" xfId="30700"/>
    <cellStyle name="Normal 44 2 2 4 4 3" xfId="10582"/>
    <cellStyle name="Normal 44 2 2 4 4 3 2" xfId="40907"/>
    <cellStyle name="Normal 44 2 2 4 4 3 3" xfId="25683"/>
    <cellStyle name="Normal 44 2 2 4 4 4" xfId="35894"/>
    <cellStyle name="Normal 44 2 2 4 4 5" xfId="20670"/>
    <cellStyle name="Normal 44 2 2 4 5" xfId="12260"/>
    <cellStyle name="Normal 44 2 2 4 5 2" xfId="42582"/>
    <cellStyle name="Normal 44 2 2 4 5 3" xfId="27358"/>
    <cellStyle name="Normal 44 2 2 4 6" xfId="7239"/>
    <cellStyle name="Normal 44 2 2 4 6 2" xfId="37565"/>
    <cellStyle name="Normal 44 2 2 4 6 3" xfId="22341"/>
    <cellStyle name="Normal 44 2 2 4 7" xfId="32553"/>
    <cellStyle name="Normal 44 2 2 4 8" xfId="17328"/>
    <cellStyle name="Normal 44 2 2 5" xfId="2586"/>
    <cellStyle name="Normal 44 2 2 5 2" xfId="4276"/>
    <cellStyle name="Normal 44 2 2 5 2 2" xfId="14349"/>
    <cellStyle name="Normal 44 2 2 5 2 2 2" xfId="44671"/>
    <cellStyle name="Normal 44 2 2 5 2 2 3" xfId="29447"/>
    <cellStyle name="Normal 44 2 2 5 2 3" xfId="9329"/>
    <cellStyle name="Normal 44 2 2 5 2 3 2" xfId="39654"/>
    <cellStyle name="Normal 44 2 2 5 2 3 3" xfId="24430"/>
    <cellStyle name="Normal 44 2 2 5 2 4" xfId="34641"/>
    <cellStyle name="Normal 44 2 2 5 2 5" xfId="19417"/>
    <cellStyle name="Normal 44 2 2 5 3" xfId="5968"/>
    <cellStyle name="Normal 44 2 2 5 3 2" xfId="16020"/>
    <cellStyle name="Normal 44 2 2 5 3 2 2" xfId="46342"/>
    <cellStyle name="Normal 44 2 2 5 3 2 3" xfId="31118"/>
    <cellStyle name="Normal 44 2 2 5 3 3" xfId="11000"/>
    <cellStyle name="Normal 44 2 2 5 3 3 2" xfId="41325"/>
    <cellStyle name="Normal 44 2 2 5 3 3 3" xfId="26101"/>
    <cellStyle name="Normal 44 2 2 5 3 4" xfId="36312"/>
    <cellStyle name="Normal 44 2 2 5 3 5" xfId="21088"/>
    <cellStyle name="Normal 44 2 2 5 4" xfId="12678"/>
    <cellStyle name="Normal 44 2 2 5 4 2" xfId="43000"/>
    <cellStyle name="Normal 44 2 2 5 4 3" xfId="27776"/>
    <cellStyle name="Normal 44 2 2 5 5" xfId="7657"/>
    <cellStyle name="Normal 44 2 2 5 5 2" xfId="37983"/>
    <cellStyle name="Normal 44 2 2 5 5 3" xfId="22759"/>
    <cellStyle name="Normal 44 2 2 5 6" xfId="32971"/>
    <cellStyle name="Normal 44 2 2 5 7" xfId="17746"/>
    <cellStyle name="Normal 44 2 2 6" xfId="3439"/>
    <cellStyle name="Normal 44 2 2 6 2" xfId="13513"/>
    <cellStyle name="Normal 44 2 2 6 2 2" xfId="43835"/>
    <cellStyle name="Normal 44 2 2 6 2 3" xfId="28611"/>
    <cellStyle name="Normal 44 2 2 6 3" xfId="8493"/>
    <cellStyle name="Normal 44 2 2 6 3 2" xfId="38818"/>
    <cellStyle name="Normal 44 2 2 6 3 3" xfId="23594"/>
    <cellStyle name="Normal 44 2 2 6 4" xfId="33805"/>
    <cellStyle name="Normal 44 2 2 6 5" xfId="18581"/>
    <cellStyle name="Normal 44 2 2 7" xfId="5132"/>
    <cellStyle name="Normal 44 2 2 7 2" xfId="15184"/>
    <cellStyle name="Normal 44 2 2 7 2 2" xfId="45506"/>
    <cellStyle name="Normal 44 2 2 7 2 3" xfId="30282"/>
    <cellStyle name="Normal 44 2 2 7 3" xfId="10164"/>
    <cellStyle name="Normal 44 2 2 7 3 2" xfId="40489"/>
    <cellStyle name="Normal 44 2 2 7 3 3" xfId="25265"/>
    <cellStyle name="Normal 44 2 2 7 4" xfId="35476"/>
    <cellStyle name="Normal 44 2 2 7 5" xfId="20252"/>
    <cellStyle name="Normal 44 2 2 8" xfId="11842"/>
    <cellStyle name="Normal 44 2 2 8 2" xfId="42164"/>
    <cellStyle name="Normal 44 2 2 8 3" xfId="26940"/>
    <cellStyle name="Normal 44 2 2 9" xfId="6821"/>
    <cellStyle name="Normal 44 2 2 9 2" xfId="37147"/>
    <cellStyle name="Normal 44 2 2 9 3" xfId="21923"/>
    <cellStyle name="Normal 44 2 3" xfId="1785"/>
    <cellStyle name="Normal 44 2 3 10" xfId="16962"/>
    <cellStyle name="Normal 44 2 3 2" xfId="2004"/>
    <cellStyle name="Normal 44 2 3 2 2" xfId="2425"/>
    <cellStyle name="Normal 44 2 3 2 2 2" xfId="3264"/>
    <cellStyle name="Normal 44 2 3 2 2 2 2" xfId="4954"/>
    <cellStyle name="Normal 44 2 3 2 2 2 2 2" xfId="15027"/>
    <cellStyle name="Normal 44 2 3 2 2 2 2 2 2" xfId="45349"/>
    <cellStyle name="Normal 44 2 3 2 2 2 2 2 3" xfId="30125"/>
    <cellStyle name="Normal 44 2 3 2 2 2 2 3" xfId="10007"/>
    <cellStyle name="Normal 44 2 3 2 2 2 2 3 2" xfId="40332"/>
    <cellStyle name="Normal 44 2 3 2 2 2 2 3 3" xfId="25108"/>
    <cellStyle name="Normal 44 2 3 2 2 2 2 4" xfId="35319"/>
    <cellStyle name="Normal 44 2 3 2 2 2 2 5" xfId="20095"/>
    <cellStyle name="Normal 44 2 3 2 2 2 3" xfId="6646"/>
    <cellStyle name="Normal 44 2 3 2 2 2 3 2" xfId="16698"/>
    <cellStyle name="Normal 44 2 3 2 2 2 3 2 2" xfId="47020"/>
    <cellStyle name="Normal 44 2 3 2 2 2 3 2 3" xfId="31796"/>
    <cellStyle name="Normal 44 2 3 2 2 2 3 3" xfId="11678"/>
    <cellStyle name="Normal 44 2 3 2 2 2 3 3 2" xfId="42003"/>
    <cellStyle name="Normal 44 2 3 2 2 2 3 3 3" xfId="26779"/>
    <cellStyle name="Normal 44 2 3 2 2 2 3 4" xfId="36990"/>
    <cellStyle name="Normal 44 2 3 2 2 2 3 5" xfId="21766"/>
    <cellStyle name="Normal 44 2 3 2 2 2 4" xfId="13356"/>
    <cellStyle name="Normal 44 2 3 2 2 2 4 2" xfId="43678"/>
    <cellStyle name="Normal 44 2 3 2 2 2 4 3" xfId="28454"/>
    <cellStyle name="Normal 44 2 3 2 2 2 5" xfId="8335"/>
    <cellStyle name="Normal 44 2 3 2 2 2 5 2" xfId="38661"/>
    <cellStyle name="Normal 44 2 3 2 2 2 5 3" xfId="23437"/>
    <cellStyle name="Normal 44 2 3 2 2 2 6" xfId="33649"/>
    <cellStyle name="Normal 44 2 3 2 2 2 7" xfId="18424"/>
    <cellStyle name="Normal 44 2 3 2 2 3" xfId="4117"/>
    <cellStyle name="Normal 44 2 3 2 2 3 2" xfId="14191"/>
    <cellStyle name="Normal 44 2 3 2 2 3 2 2" xfId="44513"/>
    <cellStyle name="Normal 44 2 3 2 2 3 2 3" xfId="29289"/>
    <cellStyle name="Normal 44 2 3 2 2 3 3" xfId="9171"/>
    <cellStyle name="Normal 44 2 3 2 2 3 3 2" xfId="39496"/>
    <cellStyle name="Normal 44 2 3 2 2 3 3 3" xfId="24272"/>
    <cellStyle name="Normal 44 2 3 2 2 3 4" xfId="34483"/>
    <cellStyle name="Normal 44 2 3 2 2 3 5" xfId="19259"/>
    <cellStyle name="Normal 44 2 3 2 2 4" xfId="5810"/>
    <cellStyle name="Normal 44 2 3 2 2 4 2" xfId="15862"/>
    <cellStyle name="Normal 44 2 3 2 2 4 2 2" xfId="46184"/>
    <cellStyle name="Normal 44 2 3 2 2 4 2 3" xfId="30960"/>
    <cellStyle name="Normal 44 2 3 2 2 4 3" xfId="10842"/>
    <cellStyle name="Normal 44 2 3 2 2 4 3 2" xfId="41167"/>
    <cellStyle name="Normal 44 2 3 2 2 4 3 3" xfId="25943"/>
    <cellStyle name="Normal 44 2 3 2 2 4 4" xfId="36154"/>
    <cellStyle name="Normal 44 2 3 2 2 4 5" xfId="20930"/>
    <cellStyle name="Normal 44 2 3 2 2 5" xfId="12520"/>
    <cellStyle name="Normal 44 2 3 2 2 5 2" xfId="42842"/>
    <cellStyle name="Normal 44 2 3 2 2 5 3" xfId="27618"/>
    <cellStyle name="Normal 44 2 3 2 2 6" xfId="7499"/>
    <cellStyle name="Normal 44 2 3 2 2 6 2" xfId="37825"/>
    <cellStyle name="Normal 44 2 3 2 2 6 3" xfId="22601"/>
    <cellStyle name="Normal 44 2 3 2 2 7" xfId="32813"/>
    <cellStyle name="Normal 44 2 3 2 2 8" xfId="17588"/>
    <cellStyle name="Normal 44 2 3 2 3" xfId="2846"/>
    <cellStyle name="Normal 44 2 3 2 3 2" xfId="4536"/>
    <cellStyle name="Normal 44 2 3 2 3 2 2" xfId="14609"/>
    <cellStyle name="Normal 44 2 3 2 3 2 2 2" xfId="44931"/>
    <cellStyle name="Normal 44 2 3 2 3 2 2 3" xfId="29707"/>
    <cellStyle name="Normal 44 2 3 2 3 2 3" xfId="9589"/>
    <cellStyle name="Normal 44 2 3 2 3 2 3 2" xfId="39914"/>
    <cellStyle name="Normal 44 2 3 2 3 2 3 3" xfId="24690"/>
    <cellStyle name="Normal 44 2 3 2 3 2 4" xfId="34901"/>
    <cellStyle name="Normal 44 2 3 2 3 2 5" xfId="19677"/>
    <cellStyle name="Normal 44 2 3 2 3 3" xfId="6228"/>
    <cellStyle name="Normal 44 2 3 2 3 3 2" xfId="16280"/>
    <cellStyle name="Normal 44 2 3 2 3 3 2 2" xfId="46602"/>
    <cellStyle name="Normal 44 2 3 2 3 3 2 3" xfId="31378"/>
    <cellStyle name="Normal 44 2 3 2 3 3 3" xfId="11260"/>
    <cellStyle name="Normal 44 2 3 2 3 3 3 2" xfId="41585"/>
    <cellStyle name="Normal 44 2 3 2 3 3 3 3" xfId="26361"/>
    <cellStyle name="Normal 44 2 3 2 3 3 4" xfId="36572"/>
    <cellStyle name="Normal 44 2 3 2 3 3 5" xfId="21348"/>
    <cellStyle name="Normal 44 2 3 2 3 4" xfId="12938"/>
    <cellStyle name="Normal 44 2 3 2 3 4 2" xfId="43260"/>
    <cellStyle name="Normal 44 2 3 2 3 4 3" xfId="28036"/>
    <cellStyle name="Normal 44 2 3 2 3 5" xfId="7917"/>
    <cellStyle name="Normal 44 2 3 2 3 5 2" xfId="38243"/>
    <cellStyle name="Normal 44 2 3 2 3 5 3" xfId="23019"/>
    <cellStyle name="Normal 44 2 3 2 3 6" xfId="33231"/>
    <cellStyle name="Normal 44 2 3 2 3 7" xfId="18006"/>
    <cellStyle name="Normal 44 2 3 2 4" xfId="3699"/>
    <cellStyle name="Normal 44 2 3 2 4 2" xfId="13773"/>
    <cellStyle name="Normal 44 2 3 2 4 2 2" xfId="44095"/>
    <cellStyle name="Normal 44 2 3 2 4 2 3" xfId="28871"/>
    <cellStyle name="Normal 44 2 3 2 4 3" xfId="8753"/>
    <cellStyle name="Normal 44 2 3 2 4 3 2" xfId="39078"/>
    <cellStyle name="Normal 44 2 3 2 4 3 3" xfId="23854"/>
    <cellStyle name="Normal 44 2 3 2 4 4" xfId="34065"/>
    <cellStyle name="Normal 44 2 3 2 4 5" xfId="18841"/>
    <cellStyle name="Normal 44 2 3 2 5" xfId="5392"/>
    <cellStyle name="Normal 44 2 3 2 5 2" xfId="15444"/>
    <cellStyle name="Normal 44 2 3 2 5 2 2" xfId="45766"/>
    <cellStyle name="Normal 44 2 3 2 5 2 3" xfId="30542"/>
    <cellStyle name="Normal 44 2 3 2 5 3" xfId="10424"/>
    <cellStyle name="Normal 44 2 3 2 5 3 2" xfId="40749"/>
    <cellStyle name="Normal 44 2 3 2 5 3 3" xfId="25525"/>
    <cellStyle name="Normal 44 2 3 2 5 4" xfId="35736"/>
    <cellStyle name="Normal 44 2 3 2 5 5" xfId="20512"/>
    <cellStyle name="Normal 44 2 3 2 6" xfId="12102"/>
    <cellStyle name="Normal 44 2 3 2 6 2" xfId="42424"/>
    <cellStyle name="Normal 44 2 3 2 6 3" xfId="27200"/>
    <cellStyle name="Normal 44 2 3 2 7" xfId="7081"/>
    <cellStyle name="Normal 44 2 3 2 7 2" xfId="37407"/>
    <cellStyle name="Normal 44 2 3 2 7 3" xfId="22183"/>
    <cellStyle name="Normal 44 2 3 2 8" xfId="32395"/>
    <cellStyle name="Normal 44 2 3 2 9" xfId="17170"/>
    <cellStyle name="Normal 44 2 3 3" xfId="2217"/>
    <cellStyle name="Normal 44 2 3 3 2" xfId="3056"/>
    <cellStyle name="Normal 44 2 3 3 2 2" xfId="4746"/>
    <cellStyle name="Normal 44 2 3 3 2 2 2" xfId="14819"/>
    <cellStyle name="Normal 44 2 3 3 2 2 2 2" xfId="45141"/>
    <cellStyle name="Normal 44 2 3 3 2 2 2 3" xfId="29917"/>
    <cellStyle name="Normal 44 2 3 3 2 2 3" xfId="9799"/>
    <cellStyle name="Normal 44 2 3 3 2 2 3 2" xfId="40124"/>
    <cellStyle name="Normal 44 2 3 3 2 2 3 3" xfId="24900"/>
    <cellStyle name="Normal 44 2 3 3 2 2 4" xfId="35111"/>
    <cellStyle name="Normal 44 2 3 3 2 2 5" xfId="19887"/>
    <cellStyle name="Normal 44 2 3 3 2 3" xfId="6438"/>
    <cellStyle name="Normal 44 2 3 3 2 3 2" xfId="16490"/>
    <cellStyle name="Normal 44 2 3 3 2 3 2 2" xfId="46812"/>
    <cellStyle name="Normal 44 2 3 3 2 3 2 3" xfId="31588"/>
    <cellStyle name="Normal 44 2 3 3 2 3 3" xfId="11470"/>
    <cellStyle name="Normal 44 2 3 3 2 3 3 2" xfId="41795"/>
    <cellStyle name="Normal 44 2 3 3 2 3 3 3" xfId="26571"/>
    <cellStyle name="Normal 44 2 3 3 2 3 4" xfId="36782"/>
    <cellStyle name="Normal 44 2 3 3 2 3 5" xfId="21558"/>
    <cellStyle name="Normal 44 2 3 3 2 4" xfId="13148"/>
    <cellStyle name="Normal 44 2 3 3 2 4 2" xfId="43470"/>
    <cellStyle name="Normal 44 2 3 3 2 4 3" xfId="28246"/>
    <cellStyle name="Normal 44 2 3 3 2 5" xfId="8127"/>
    <cellStyle name="Normal 44 2 3 3 2 5 2" xfId="38453"/>
    <cellStyle name="Normal 44 2 3 3 2 5 3" xfId="23229"/>
    <cellStyle name="Normal 44 2 3 3 2 6" xfId="33441"/>
    <cellStyle name="Normal 44 2 3 3 2 7" xfId="18216"/>
    <cellStyle name="Normal 44 2 3 3 3" xfId="3909"/>
    <cellStyle name="Normal 44 2 3 3 3 2" xfId="13983"/>
    <cellStyle name="Normal 44 2 3 3 3 2 2" xfId="44305"/>
    <cellStyle name="Normal 44 2 3 3 3 2 3" xfId="29081"/>
    <cellStyle name="Normal 44 2 3 3 3 3" xfId="8963"/>
    <cellStyle name="Normal 44 2 3 3 3 3 2" xfId="39288"/>
    <cellStyle name="Normal 44 2 3 3 3 3 3" xfId="24064"/>
    <cellStyle name="Normal 44 2 3 3 3 4" xfId="34275"/>
    <cellStyle name="Normal 44 2 3 3 3 5" xfId="19051"/>
    <cellStyle name="Normal 44 2 3 3 4" xfId="5602"/>
    <cellStyle name="Normal 44 2 3 3 4 2" xfId="15654"/>
    <cellStyle name="Normal 44 2 3 3 4 2 2" xfId="45976"/>
    <cellStyle name="Normal 44 2 3 3 4 2 3" xfId="30752"/>
    <cellStyle name="Normal 44 2 3 3 4 3" xfId="10634"/>
    <cellStyle name="Normal 44 2 3 3 4 3 2" xfId="40959"/>
    <cellStyle name="Normal 44 2 3 3 4 3 3" xfId="25735"/>
    <cellStyle name="Normal 44 2 3 3 4 4" xfId="35946"/>
    <cellStyle name="Normal 44 2 3 3 4 5" xfId="20722"/>
    <cellStyle name="Normal 44 2 3 3 5" xfId="12312"/>
    <cellStyle name="Normal 44 2 3 3 5 2" xfId="42634"/>
    <cellStyle name="Normal 44 2 3 3 5 3" xfId="27410"/>
    <cellStyle name="Normal 44 2 3 3 6" xfId="7291"/>
    <cellStyle name="Normal 44 2 3 3 6 2" xfId="37617"/>
    <cellStyle name="Normal 44 2 3 3 6 3" xfId="22393"/>
    <cellStyle name="Normal 44 2 3 3 7" xfId="32605"/>
    <cellStyle name="Normal 44 2 3 3 8" xfId="17380"/>
    <cellStyle name="Normal 44 2 3 4" xfId="2638"/>
    <cellStyle name="Normal 44 2 3 4 2" xfId="4328"/>
    <cellStyle name="Normal 44 2 3 4 2 2" xfId="14401"/>
    <cellStyle name="Normal 44 2 3 4 2 2 2" xfId="44723"/>
    <cellStyle name="Normal 44 2 3 4 2 2 3" xfId="29499"/>
    <cellStyle name="Normal 44 2 3 4 2 3" xfId="9381"/>
    <cellStyle name="Normal 44 2 3 4 2 3 2" xfId="39706"/>
    <cellStyle name="Normal 44 2 3 4 2 3 3" xfId="24482"/>
    <cellStyle name="Normal 44 2 3 4 2 4" xfId="34693"/>
    <cellStyle name="Normal 44 2 3 4 2 5" xfId="19469"/>
    <cellStyle name="Normal 44 2 3 4 3" xfId="6020"/>
    <cellStyle name="Normal 44 2 3 4 3 2" xfId="16072"/>
    <cellStyle name="Normal 44 2 3 4 3 2 2" xfId="46394"/>
    <cellStyle name="Normal 44 2 3 4 3 2 3" xfId="31170"/>
    <cellStyle name="Normal 44 2 3 4 3 3" xfId="11052"/>
    <cellStyle name="Normal 44 2 3 4 3 3 2" xfId="41377"/>
    <cellStyle name="Normal 44 2 3 4 3 3 3" xfId="26153"/>
    <cellStyle name="Normal 44 2 3 4 3 4" xfId="36364"/>
    <cellStyle name="Normal 44 2 3 4 3 5" xfId="21140"/>
    <cellStyle name="Normal 44 2 3 4 4" xfId="12730"/>
    <cellStyle name="Normal 44 2 3 4 4 2" xfId="43052"/>
    <cellStyle name="Normal 44 2 3 4 4 3" xfId="27828"/>
    <cellStyle name="Normal 44 2 3 4 5" xfId="7709"/>
    <cellStyle name="Normal 44 2 3 4 5 2" xfId="38035"/>
    <cellStyle name="Normal 44 2 3 4 5 3" xfId="22811"/>
    <cellStyle name="Normal 44 2 3 4 6" xfId="33023"/>
    <cellStyle name="Normal 44 2 3 4 7" xfId="17798"/>
    <cellStyle name="Normal 44 2 3 5" xfId="3491"/>
    <cellStyle name="Normal 44 2 3 5 2" xfId="13565"/>
    <cellStyle name="Normal 44 2 3 5 2 2" xfId="43887"/>
    <cellStyle name="Normal 44 2 3 5 2 3" xfId="28663"/>
    <cellStyle name="Normal 44 2 3 5 3" xfId="8545"/>
    <cellStyle name="Normal 44 2 3 5 3 2" xfId="38870"/>
    <cellStyle name="Normal 44 2 3 5 3 3" xfId="23646"/>
    <cellStyle name="Normal 44 2 3 5 4" xfId="33857"/>
    <cellStyle name="Normal 44 2 3 5 5" xfId="18633"/>
    <cellStyle name="Normal 44 2 3 6" xfId="5184"/>
    <cellStyle name="Normal 44 2 3 6 2" xfId="15236"/>
    <cellStyle name="Normal 44 2 3 6 2 2" xfId="45558"/>
    <cellStyle name="Normal 44 2 3 6 2 3" xfId="30334"/>
    <cellStyle name="Normal 44 2 3 6 3" xfId="10216"/>
    <cellStyle name="Normal 44 2 3 6 3 2" xfId="40541"/>
    <cellStyle name="Normal 44 2 3 6 3 3" xfId="25317"/>
    <cellStyle name="Normal 44 2 3 6 4" xfId="35528"/>
    <cellStyle name="Normal 44 2 3 6 5" xfId="20304"/>
    <cellStyle name="Normal 44 2 3 7" xfId="11894"/>
    <cellStyle name="Normal 44 2 3 7 2" xfId="42216"/>
    <cellStyle name="Normal 44 2 3 7 3" xfId="26992"/>
    <cellStyle name="Normal 44 2 3 8" xfId="6873"/>
    <cellStyle name="Normal 44 2 3 8 2" xfId="37199"/>
    <cellStyle name="Normal 44 2 3 8 3" xfId="21975"/>
    <cellStyle name="Normal 44 2 3 9" xfId="32188"/>
    <cellStyle name="Normal 44 2 4" xfId="1898"/>
    <cellStyle name="Normal 44 2 4 2" xfId="2321"/>
    <cellStyle name="Normal 44 2 4 2 2" xfId="3160"/>
    <cellStyle name="Normal 44 2 4 2 2 2" xfId="4850"/>
    <cellStyle name="Normal 44 2 4 2 2 2 2" xfId="14923"/>
    <cellStyle name="Normal 44 2 4 2 2 2 2 2" xfId="45245"/>
    <cellStyle name="Normal 44 2 4 2 2 2 2 3" xfId="30021"/>
    <cellStyle name="Normal 44 2 4 2 2 2 3" xfId="9903"/>
    <cellStyle name="Normal 44 2 4 2 2 2 3 2" xfId="40228"/>
    <cellStyle name="Normal 44 2 4 2 2 2 3 3" xfId="25004"/>
    <cellStyle name="Normal 44 2 4 2 2 2 4" xfId="35215"/>
    <cellStyle name="Normal 44 2 4 2 2 2 5" xfId="19991"/>
    <cellStyle name="Normal 44 2 4 2 2 3" xfId="6542"/>
    <cellStyle name="Normal 44 2 4 2 2 3 2" xfId="16594"/>
    <cellStyle name="Normal 44 2 4 2 2 3 2 2" xfId="46916"/>
    <cellStyle name="Normal 44 2 4 2 2 3 2 3" xfId="31692"/>
    <cellStyle name="Normal 44 2 4 2 2 3 3" xfId="11574"/>
    <cellStyle name="Normal 44 2 4 2 2 3 3 2" xfId="41899"/>
    <cellStyle name="Normal 44 2 4 2 2 3 3 3" xfId="26675"/>
    <cellStyle name="Normal 44 2 4 2 2 3 4" xfId="36886"/>
    <cellStyle name="Normal 44 2 4 2 2 3 5" xfId="21662"/>
    <cellStyle name="Normal 44 2 4 2 2 4" xfId="13252"/>
    <cellStyle name="Normal 44 2 4 2 2 4 2" xfId="43574"/>
    <cellStyle name="Normal 44 2 4 2 2 4 3" xfId="28350"/>
    <cellStyle name="Normal 44 2 4 2 2 5" xfId="8231"/>
    <cellStyle name="Normal 44 2 4 2 2 5 2" xfId="38557"/>
    <cellStyle name="Normal 44 2 4 2 2 5 3" xfId="23333"/>
    <cellStyle name="Normal 44 2 4 2 2 6" xfId="33545"/>
    <cellStyle name="Normal 44 2 4 2 2 7" xfId="18320"/>
    <cellStyle name="Normal 44 2 4 2 3" xfId="4013"/>
    <cellStyle name="Normal 44 2 4 2 3 2" xfId="14087"/>
    <cellStyle name="Normal 44 2 4 2 3 2 2" xfId="44409"/>
    <cellStyle name="Normal 44 2 4 2 3 2 3" xfId="29185"/>
    <cellStyle name="Normal 44 2 4 2 3 3" xfId="9067"/>
    <cellStyle name="Normal 44 2 4 2 3 3 2" xfId="39392"/>
    <cellStyle name="Normal 44 2 4 2 3 3 3" xfId="24168"/>
    <cellStyle name="Normal 44 2 4 2 3 4" xfId="34379"/>
    <cellStyle name="Normal 44 2 4 2 3 5" xfId="19155"/>
    <cellStyle name="Normal 44 2 4 2 4" xfId="5706"/>
    <cellStyle name="Normal 44 2 4 2 4 2" xfId="15758"/>
    <cellStyle name="Normal 44 2 4 2 4 2 2" xfId="46080"/>
    <cellStyle name="Normal 44 2 4 2 4 2 3" xfId="30856"/>
    <cellStyle name="Normal 44 2 4 2 4 3" xfId="10738"/>
    <cellStyle name="Normal 44 2 4 2 4 3 2" xfId="41063"/>
    <cellStyle name="Normal 44 2 4 2 4 3 3" xfId="25839"/>
    <cellStyle name="Normal 44 2 4 2 4 4" xfId="36050"/>
    <cellStyle name="Normal 44 2 4 2 4 5" xfId="20826"/>
    <cellStyle name="Normal 44 2 4 2 5" xfId="12416"/>
    <cellStyle name="Normal 44 2 4 2 5 2" xfId="42738"/>
    <cellStyle name="Normal 44 2 4 2 5 3" xfId="27514"/>
    <cellStyle name="Normal 44 2 4 2 6" xfId="7395"/>
    <cellStyle name="Normal 44 2 4 2 6 2" xfId="37721"/>
    <cellStyle name="Normal 44 2 4 2 6 3" xfId="22497"/>
    <cellStyle name="Normal 44 2 4 2 7" xfId="32709"/>
    <cellStyle name="Normal 44 2 4 2 8" xfId="17484"/>
    <cellStyle name="Normal 44 2 4 3" xfId="2742"/>
    <cellStyle name="Normal 44 2 4 3 2" xfId="4432"/>
    <cellStyle name="Normal 44 2 4 3 2 2" xfId="14505"/>
    <cellStyle name="Normal 44 2 4 3 2 2 2" xfId="44827"/>
    <cellStyle name="Normal 44 2 4 3 2 2 3" xfId="29603"/>
    <cellStyle name="Normal 44 2 4 3 2 3" xfId="9485"/>
    <cellStyle name="Normal 44 2 4 3 2 3 2" xfId="39810"/>
    <cellStyle name="Normal 44 2 4 3 2 3 3" xfId="24586"/>
    <cellStyle name="Normal 44 2 4 3 2 4" xfId="34797"/>
    <cellStyle name="Normal 44 2 4 3 2 5" xfId="19573"/>
    <cellStyle name="Normal 44 2 4 3 3" xfId="6124"/>
    <cellStyle name="Normal 44 2 4 3 3 2" xfId="16176"/>
    <cellStyle name="Normal 44 2 4 3 3 2 2" xfId="46498"/>
    <cellStyle name="Normal 44 2 4 3 3 2 3" xfId="31274"/>
    <cellStyle name="Normal 44 2 4 3 3 3" xfId="11156"/>
    <cellStyle name="Normal 44 2 4 3 3 3 2" xfId="41481"/>
    <cellStyle name="Normal 44 2 4 3 3 3 3" xfId="26257"/>
    <cellStyle name="Normal 44 2 4 3 3 4" xfId="36468"/>
    <cellStyle name="Normal 44 2 4 3 3 5" xfId="21244"/>
    <cellStyle name="Normal 44 2 4 3 4" xfId="12834"/>
    <cellStyle name="Normal 44 2 4 3 4 2" xfId="43156"/>
    <cellStyle name="Normal 44 2 4 3 4 3" xfId="27932"/>
    <cellStyle name="Normal 44 2 4 3 5" xfId="7813"/>
    <cellStyle name="Normal 44 2 4 3 5 2" xfId="38139"/>
    <cellStyle name="Normal 44 2 4 3 5 3" xfId="22915"/>
    <cellStyle name="Normal 44 2 4 3 6" xfId="33127"/>
    <cellStyle name="Normal 44 2 4 3 7" xfId="17902"/>
    <cellStyle name="Normal 44 2 4 4" xfId="3595"/>
    <cellStyle name="Normal 44 2 4 4 2" xfId="13669"/>
    <cellStyle name="Normal 44 2 4 4 2 2" xfId="43991"/>
    <cellStyle name="Normal 44 2 4 4 2 3" xfId="28767"/>
    <cellStyle name="Normal 44 2 4 4 3" xfId="8649"/>
    <cellStyle name="Normal 44 2 4 4 3 2" xfId="38974"/>
    <cellStyle name="Normal 44 2 4 4 3 3" xfId="23750"/>
    <cellStyle name="Normal 44 2 4 4 4" xfId="33961"/>
    <cellStyle name="Normal 44 2 4 4 5" xfId="18737"/>
    <cellStyle name="Normal 44 2 4 5" xfId="5288"/>
    <cellStyle name="Normal 44 2 4 5 2" xfId="15340"/>
    <cellStyle name="Normal 44 2 4 5 2 2" xfId="45662"/>
    <cellStyle name="Normal 44 2 4 5 2 3" xfId="30438"/>
    <cellStyle name="Normal 44 2 4 5 3" xfId="10320"/>
    <cellStyle name="Normal 44 2 4 5 3 2" xfId="40645"/>
    <cellStyle name="Normal 44 2 4 5 3 3" xfId="25421"/>
    <cellStyle name="Normal 44 2 4 5 4" xfId="35632"/>
    <cellStyle name="Normal 44 2 4 5 5" xfId="20408"/>
    <cellStyle name="Normal 44 2 4 6" xfId="11998"/>
    <cellStyle name="Normal 44 2 4 6 2" xfId="42320"/>
    <cellStyle name="Normal 44 2 4 6 3" xfId="27096"/>
    <cellStyle name="Normal 44 2 4 7" xfId="6977"/>
    <cellStyle name="Normal 44 2 4 7 2" xfId="37303"/>
    <cellStyle name="Normal 44 2 4 7 3" xfId="22079"/>
    <cellStyle name="Normal 44 2 4 8" xfId="32291"/>
    <cellStyle name="Normal 44 2 4 9" xfId="17066"/>
    <cellStyle name="Normal 44 2 5" xfId="2111"/>
    <cellStyle name="Normal 44 2 5 2" xfId="2952"/>
    <cellStyle name="Normal 44 2 5 2 2" xfId="4642"/>
    <cellStyle name="Normal 44 2 5 2 2 2" xfId="14715"/>
    <cellStyle name="Normal 44 2 5 2 2 2 2" xfId="45037"/>
    <cellStyle name="Normal 44 2 5 2 2 2 3" xfId="29813"/>
    <cellStyle name="Normal 44 2 5 2 2 3" xfId="9695"/>
    <cellStyle name="Normal 44 2 5 2 2 3 2" xfId="40020"/>
    <cellStyle name="Normal 44 2 5 2 2 3 3" xfId="24796"/>
    <cellStyle name="Normal 44 2 5 2 2 4" xfId="35007"/>
    <cellStyle name="Normal 44 2 5 2 2 5" xfId="19783"/>
    <cellStyle name="Normal 44 2 5 2 3" xfId="6334"/>
    <cellStyle name="Normal 44 2 5 2 3 2" xfId="16386"/>
    <cellStyle name="Normal 44 2 5 2 3 2 2" xfId="46708"/>
    <cellStyle name="Normal 44 2 5 2 3 2 3" xfId="31484"/>
    <cellStyle name="Normal 44 2 5 2 3 3" xfId="11366"/>
    <cellStyle name="Normal 44 2 5 2 3 3 2" xfId="41691"/>
    <cellStyle name="Normal 44 2 5 2 3 3 3" xfId="26467"/>
    <cellStyle name="Normal 44 2 5 2 3 4" xfId="36678"/>
    <cellStyle name="Normal 44 2 5 2 3 5" xfId="21454"/>
    <cellStyle name="Normal 44 2 5 2 4" xfId="13044"/>
    <cellStyle name="Normal 44 2 5 2 4 2" xfId="43366"/>
    <cellStyle name="Normal 44 2 5 2 4 3" xfId="28142"/>
    <cellStyle name="Normal 44 2 5 2 5" xfId="8023"/>
    <cellStyle name="Normal 44 2 5 2 5 2" xfId="38349"/>
    <cellStyle name="Normal 44 2 5 2 5 3" xfId="23125"/>
    <cellStyle name="Normal 44 2 5 2 6" xfId="33337"/>
    <cellStyle name="Normal 44 2 5 2 7" xfId="18112"/>
    <cellStyle name="Normal 44 2 5 3" xfId="3805"/>
    <cellStyle name="Normal 44 2 5 3 2" xfId="13879"/>
    <cellStyle name="Normal 44 2 5 3 2 2" xfId="44201"/>
    <cellStyle name="Normal 44 2 5 3 2 3" xfId="28977"/>
    <cellStyle name="Normal 44 2 5 3 3" xfId="8859"/>
    <cellStyle name="Normal 44 2 5 3 3 2" xfId="39184"/>
    <cellStyle name="Normal 44 2 5 3 3 3" xfId="23960"/>
    <cellStyle name="Normal 44 2 5 3 4" xfId="34171"/>
    <cellStyle name="Normal 44 2 5 3 5" xfId="18947"/>
    <cellStyle name="Normal 44 2 5 4" xfId="5498"/>
    <cellStyle name="Normal 44 2 5 4 2" xfId="15550"/>
    <cellStyle name="Normal 44 2 5 4 2 2" xfId="45872"/>
    <cellStyle name="Normal 44 2 5 4 2 3" xfId="30648"/>
    <cellStyle name="Normal 44 2 5 4 3" xfId="10530"/>
    <cellStyle name="Normal 44 2 5 4 3 2" xfId="40855"/>
    <cellStyle name="Normal 44 2 5 4 3 3" xfId="25631"/>
    <cellStyle name="Normal 44 2 5 4 4" xfId="35842"/>
    <cellStyle name="Normal 44 2 5 4 5" xfId="20618"/>
    <cellStyle name="Normal 44 2 5 5" xfId="12208"/>
    <cellStyle name="Normal 44 2 5 5 2" xfId="42530"/>
    <cellStyle name="Normal 44 2 5 5 3" xfId="27306"/>
    <cellStyle name="Normal 44 2 5 6" xfId="7187"/>
    <cellStyle name="Normal 44 2 5 6 2" xfId="37513"/>
    <cellStyle name="Normal 44 2 5 6 3" xfId="22289"/>
    <cellStyle name="Normal 44 2 5 7" xfId="32501"/>
    <cellStyle name="Normal 44 2 5 8" xfId="17276"/>
    <cellStyle name="Normal 44 2 6" xfId="2532"/>
    <cellStyle name="Normal 44 2 6 2" xfId="4224"/>
    <cellStyle name="Normal 44 2 6 2 2" xfId="14297"/>
    <cellStyle name="Normal 44 2 6 2 2 2" xfId="44619"/>
    <cellStyle name="Normal 44 2 6 2 2 3" xfId="29395"/>
    <cellStyle name="Normal 44 2 6 2 3" xfId="9277"/>
    <cellStyle name="Normal 44 2 6 2 3 2" xfId="39602"/>
    <cellStyle name="Normal 44 2 6 2 3 3" xfId="24378"/>
    <cellStyle name="Normal 44 2 6 2 4" xfId="34589"/>
    <cellStyle name="Normal 44 2 6 2 5" xfId="19365"/>
    <cellStyle name="Normal 44 2 6 3" xfId="5916"/>
    <cellStyle name="Normal 44 2 6 3 2" xfId="15968"/>
    <cellStyle name="Normal 44 2 6 3 2 2" xfId="46290"/>
    <cellStyle name="Normal 44 2 6 3 2 3" xfId="31066"/>
    <cellStyle name="Normal 44 2 6 3 3" xfId="10948"/>
    <cellStyle name="Normal 44 2 6 3 3 2" xfId="41273"/>
    <cellStyle name="Normal 44 2 6 3 3 3" xfId="26049"/>
    <cellStyle name="Normal 44 2 6 3 4" xfId="36260"/>
    <cellStyle name="Normal 44 2 6 3 5" xfId="21036"/>
    <cellStyle name="Normal 44 2 6 4" xfId="12626"/>
    <cellStyle name="Normal 44 2 6 4 2" xfId="42948"/>
    <cellStyle name="Normal 44 2 6 4 3" xfId="27724"/>
    <cellStyle name="Normal 44 2 6 5" xfId="7605"/>
    <cellStyle name="Normal 44 2 6 5 2" xfId="37931"/>
    <cellStyle name="Normal 44 2 6 5 3" xfId="22707"/>
    <cellStyle name="Normal 44 2 6 6" xfId="32919"/>
    <cellStyle name="Normal 44 2 6 7" xfId="17694"/>
    <cellStyle name="Normal 44 2 7" xfId="3383"/>
    <cellStyle name="Normal 44 2 7 2" xfId="13461"/>
    <cellStyle name="Normal 44 2 7 2 2" xfId="43783"/>
    <cellStyle name="Normal 44 2 7 2 3" xfId="28559"/>
    <cellStyle name="Normal 44 2 7 3" xfId="8441"/>
    <cellStyle name="Normal 44 2 7 3 2" xfId="38766"/>
    <cellStyle name="Normal 44 2 7 3 3" xfId="23542"/>
    <cellStyle name="Normal 44 2 7 4" xfId="33753"/>
    <cellStyle name="Normal 44 2 7 5" xfId="18529"/>
    <cellStyle name="Normal 44 2 8" xfId="5077"/>
    <cellStyle name="Normal 44 2 8 2" xfId="15132"/>
    <cellStyle name="Normal 44 2 8 2 2" xfId="45454"/>
    <cellStyle name="Normal 44 2 8 2 3" xfId="30230"/>
    <cellStyle name="Normal 44 2 8 3" xfId="10112"/>
    <cellStyle name="Normal 44 2 8 3 2" xfId="40437"/>
    <cellStyle name="Normal 44 2 8 3 3" xfId="25213"/>
    <cellStyle name="Normal 44 2 8 4" xfId="35424"/>
    <cellStyle name="Normal 44 2 8 5" xfId="20200"/>
    <cellStyle name="Normal 44 2 9" xfId="11788"/>
    <cellStyle name="Normal 44 2 9 2" xfId="42112"/>
    <cellStyle name="Normal 44 2 9 3" xfId="26888"/>
    <cellStyle name="Normal 44 3" xfId="47295"/>
    <cellStyle name="Normal 45" xfId="970"/>
    <cellStyle name="Normal 45 2" xfId="1444"/>
    <cellStyle name="Normal 45 2 10" xfId="6768"/>
    <cellStyle name="Normal 45 2 10 2" xfId="37096"/>
    <cellStyle name="Normal 45 2 10 3" xfId="21872"/>
    <cellStyle name="Normal 45 2 11" xfId="32087"/>
    <cellStyle name="Normal 45 2 12" xfId="16857"/>
    <cellStyle name="Normal 45 2 2" xfId="1732"/>
    <cellStyle name="Normal 45 2 2 10" xfId="32139"/>
    <cellStyle name="Normal 45 2 2 11" xfId="16911"/>
    <cellStyle name="Normal 45 2 2 2" xfId="1840"/>
    <cellStyle name="Normal 45 2 2 2 10" xfId="17015"/>
    <cellStyle name="Normal 45 2 2 2 2" xfId="2057"/>
    <cellStyle name="Normal 45 2 2 2 2 2" xfId="2478"/>
    <cellStyle name="Normal 45 2 2 2 2 2 2" xfId="3317"/>
    <cellStyle name="Normal 45 2 2 2 2 2 2 2" xfId="5007"/>
    <cellStyle name="Normal 45 2 2 2 2 2 2 2 2" xfId="15080"/>
    <cellStyle name="Normal 45 2 2 2 2 2 2 2 2 2" xfId="45402"/>
    <cellStyle name="Normal 45 2 2 2 2 2 2 2 2 3" xfId="30178"/>
    <cellStyle name="Normal 45 2 2 2 2 2 2 2 3" xfId="10060"/>
    <cellStyle name="Normal 45 2 2 2 2 2 2 2 3 2" xfId="40385"/>
    <cellStyle name="Normal 45 2 2 2 2 2 2 2 3 3" xfId="25161"/>
    <cellStyle name="Normal 45 2 2 2 2 2 2 2 4" xfId="35372"/>
    <cellStyle name="Normal 45 2 2 2 2 2 2 2 5" xfId="20148"/>
    <cellStyle name="Normal 45 2 2 2 2 2 2 3" xfId="6699"/>
    <cellStyle name="Normal 45 2 2 2 2 2 2 3 2" xfId="16751"/>
    <cellStyle name="Normal 45 2 2 2 2 2 2 3 2 2" xfId="47073"/>
    <cellStyle name="Normal 45 2 2 2 2 2 2 3 2 3" xfId="31849"/>
    <cellStyle name="Normal 45 2 2 2 2 2 2 3 3" xfId="11731"/>
    <cellStyle name="Normal 45 2 2 2 2 2 2 3 3 2" xfId="42056"/>
    <cellStyle name="Normal 45 2 2 2 2 2 2 3 3 3" xfId="26832"/>
    <cellStyle name="Normal 45 2 2 2 2 2 2 3 4" xfId="37043"/>
    <cellStyle name="Normal 45 2 2 2 2 2 2 3 5" xfId="21819"/>
    <cellStyle name="Normal 45 2 2 2 2 2 2 4" xfId="13409"/>
    <cellStyle name="Normal 45 2 2 2 2 2 2 4 2" xfId="43731"/>
    <cellStyle name="Normal 45 2 2 2 2 2 2 4 3" xfId="28507"/>
    <cellStyle name="Normal 45 2 2 2 2 2 2 5" xfId="8388"/>
    <cellStyle name="Normal 45 2 2 2 2 2 2 5 2" xfId="38714"/>
    <cellStyle name="Normal 45 2 2 2 2 2 2 5 3" xfId="23490"/>
    <cellStyle name="Normal 45 2 2 2 2 2 2 6" xfId="33702"/>
    <cellStyle name="Normal 45 2 2 2 2 2 2 7" xfId="18477"/>
    <cellStyle name="Normal 45 2 2 2 2 2 3" xfId="4170"/>
    <cellStyle name="Normal 45 2 2 2 2 2 3 2" xfId="14244"/>
    <cellStyle name="Normal 45 2 2 2 2 2 3 2 2" xfId="44566"/>
    <cellStyle name="Normal 45 2 2 2 2 2 3 2 3" xfId="29342"/>
    <cellStyle name="Normal 45 2 2 2 2 2 3 3" xfId="9224"/>
    <cellStyle name="Normal 45 2 2 2 2 2 3 3 2" xfId="39549"/>
    <cellStyle name="Normal 45 2 2 2 2 2 3 3 3" xfId="24325"/>
    <cellStyle name="Normal 45 2 2 2 2 2 3 4" xfId="34536"/>
    <cellStyle name="Normal 45 2 2 2 2 2 3 5" xfId="19312"/>
    <cellStyle name="Normal 45 2 2 2 2 2 4" xfId="5863"/>
    <cellStyle name="Normal 45 2 2 2 2 2 4 2" xfId="15915"/>
    <cellStyle name="Normal 45 2 2 2 2 2 4 2 2" xfId="46237"/>
    <cellStyle name="Normal 45 2 2 2 2 2 4 2 3" xfId="31013"/>
    <cellStyle name="Normal 45 2 2 2 2 2 4 3" xfId="10895"/>
    <cellStyle name="Normal 45 2 2 2 2 2 4 3 2" xfId="41220"/>
    <cellStyle name="Normal 45 2 2 2 2 2 4 3 3" xfId="25996"/>
    <cellStyle name="Normal 45 2 2 2 2 2 4 4" xfId="36207"/>
    <cellStyle name="Normal 45 2 2 2 2 2 4 5" xfId="20983"/>
    <cellStyle name="Normal 45 2 2 2 2 2 5" xfId="12573"/>
    <cellStyle name="Normal 45 2 2 2 2 2 5 2" xfId="42895"/>
    <cellStyle name="Normal 45 2 2 2 2 2 5 3" xfId="27671"/>
    <cellStyle name="Normal 45 2 2 2 2 2 6" xfId="7552"/>
    <cellStyle name="Normal 45 2 2 2 2 2 6 2" xfId="37878"/>
    <cellStyle name="Normal 45 2 2 2 2 2 6 3" xfId="22654"/>
    <cellStyle name="Normal 45 2 2 2 2 2 7" xfId="32866"/>
    <cellStyle name="Normal 45 2 2 2 2 2 8" xfId="17641"/>
    <cellStyle name="Normal 45 2 2 2 2 3" xfId="2899"/>
    <cellStyle name="Normal 45 2 2 2 2 3 2" xfId="4589"/>
    <cellStyle name="Normal 45 2 2 2 2 3 2 2" xfId="14662"/>
    <cellStyle name="Normal 45 2 2 2 2 3 2 2 2" xfId="44984"/>
    <cellStyle name="Normal 45 2 2 2 2 3 2 2 3" xfId="29760"/>
    <cellStyle name="Normal 45 2 2 2 2 3 2 3" xfId="9642"/>
    <cellStyle name="Normal 45 2 2 2 2 3 2 3 2" xfId="39967"/>
    <cellStyle name="Normal 45 2 2 2 2 3 2 3 3" xfId="24743"/>
    <cellStyle name="Normal 45 2 2 2 2 3 2 4" xfId="34954"/>
    <cellStyle name="Normal 45 2 2 2 2 3 2 5" xfId="19730"/>
    <cellStyle name="Normal 45 2 2 2 2 3 3" xfId="6281"/>
    <cellStyle name="Normal 45 2 2 2 2 3 3 2" xfId="16333"/>
    <cellStyle name="Normal 45 2 2 2 2 3 3 2 2" xfId="46655"/>
    <cellStyle name="Normal 45 2 2 2 2 3 3 2 3" xfId="31431"/>
    <cellStyle name="Normal 45 2 2 2 2 3 3 3" xfId="11313"/>
    <cellStyle name="Normal 45 2 2 2 2 3 3 3 2" xfId="41638"/>
    <cellStyle name="Normal 45 2 2 2 2 3 3 3 3" xfId="26414"/>
    <cellStyle name="Normal 45 2 2 2 2 3 3 4" xfId="36625"/>
    <cellStyle name="Normal 45 2 2 2 2 3 3 5" xfId="21401"/>
    <cellStyle name="Normal 45 2 2 2 2 3 4" xfId="12991"/>
    <cellStyle name="Normal 45 2 2 2 2 3 4 2" xfId="43313"/>
    <cellStyle name="Normal 45 2 2 2 2 3 4 3" xfId="28089"/>
    <cellStyle name="Normal 45 2 2 2 2 3 5" xfId="7970"/>
    <cellStyle name="Normal 45 2 2 2 2 3 5 2" xfId="38296"/>
    <cellStyle name="Normal 45 2 2 2 2 3 5 3" xfId="23072"/>
    <cellStyle name="Normal 45 2 2 2 2 3 6" xfId="33284"/>
    <cellStyle name="Normal 45 2 2 2 2 3 7" xfId="18059"/>
    <cellStyle name="Normal 45 2 2 2 2 4" xfId="3752"/>
    <cellStyle name="Normal 45 2 2 2 2 4 2" xfId="13826"/>
    <cellStyle name="Normal 45 2 2 2 2 4 2 2" xfId="44148"/>
    <cellStyle name="Normal 45 2 2 2 2 4 2 3" xfId="28924"/>
    <cellStyle name="Normal 45 2 2 2 2 4 3" xfId="8806"/>
    <cellStyle name="Normal 45 2 2 2 2 4 3 2" xfId="39131"/>
    <cellStyle name="Normal 45 2 2 2 2 4 3 3" xfId="23907"/>
    <cellStyle name="Normal 45 2 2 2 2 4 4" xfId="34118"/>
    <cellStyle name="Normal 45 2 2 2 2 4 5" xfId="18894"/>
    <cellStyle name="Normal 45 2 2 2 2 5" xfId="5445"/>
    <cellStyle name="Normal 45 2 2 2 2 5 2" xfId="15497"/>
    <cellStyle name="Normal 45 2 2 2 2 5 2 2" xfId="45819"/>
    <cellStyle name="Normal 45 2 2 2 2 5 2 3" xfId="30595"/>
    <cellStyle name="Normal 45 2 2 2 2 5 3" xfId="10477"/>
    <cellStyle name="Normal 45 2 2 2 2 5 3 2" xfId="40802"/>
    <cellStyle name="Normal 45 2 2 2 2 5 3 3" xfId="25578"/>
    <cellStyle name="Normal 45 2 2 2 2 5 4" xfId="35789"/>
    <cellStyle name="Normal 45 2 2 2 2 5 5" xfId="20565"/>
    <cellStyle name="Normal 45 2 2 2 2 6" xfId="12155"/>
    <cellStyle name="Normal 45 2 2 2 2 6 2" xfId="42477"/>
    <cellStyle name="Normal 45 2 2 2 2 6 3" xfId="27253"/>
    <cellStyle name="Normal 45 2 2 2 2 7" xfId="7134"/>
    <cellStyle name="Normal 45 2 2 2 2 7 2" xfId="37460"/>
    <cellStyle name="Normal 45 2 2 2 2 7 3" xfId="22236"/>
    <cellStyle name="Normal 45 2 2 2 2 8" xfId="32448"/>
    <cellStyle name="Normal 45 2 2 2 2 9" xfId="17223"/>
    <cellStyle name="Normal 45 2 2 2 3" xfId="2270"/>
    <cellStyle name="Normal 45 2 2 2 3 2" xfId="3109"/>
    <cellStyle name="Normal 45 2 2 2 3 2 2" xfId="4799"/>
    <cellStyle name="Normal 45 2 2 2 3 2 2 2" xfId="14872"/>
    <cellStyle name="Normal 45 2 2 2 3 2 2 2 2" xfId="45194"/>
    <cellStyle name="Normal 45 2 2 2 3 2 2 2 3" xfId="29970"/>
    <cellStyle name="Normal 45 2 2 2 3 2 2 3" xfId="9852"/>
    <cellStyle name="Normal 45 2 2 2 3 2 2 3 2" xfId="40177"/>
    <cellStyle name="Normal 45 2 2 2 3 2 2 3 3" xfId="24953"/>
    <cellStyle name="Normal 45 2 2 2 3 2 2 4" xfId="35164"/>
    <cellStyle name="Normal 45 2 2 2 3 2 2 5" xfId="19940"/>
    <cellStyle name="Normal 45 2 2 2 3 2 3" xfId="6491"/>
    <cellStyle name="Normal 45 2 2 2 3 2 3 2" xfId="16543"/>
    <cellStyle name="Normal 45 2 2 2 3 2 3 2 2" xfId="46865"/>
    <cellStyle name="Normal 45 2 2 2 3 2 3 2 3" xfId="31641"/>
    <cellStyle name="Normal 45 2 2 2 3 2 3 3" xfId="11523"/>
    <cellStyle name="Normal 45 2 2 2 3 2 3 3 2" xfId="41848"/>
    <cellStyle name="Normal 45 2 2 2 3 2 3 3 3" xfId="26624"/>
    <cellStyle name="Normal 45 2 2 2 3 2 3 4" xfId="36835"/>
    <cellStyle name="Normal 45 2 2 2 3 2 3 5" xfId="21611"/>
    <cellStyle name="Normal 45 2 2 2 3 2 4" xfId="13201"/>
    <cellStyle name="Normal 45 2 2 2 3 2 4 2" xfId="43523"/>
    <cellStyle name="Normal 45 2 2 2 3 2 4 3" xfId="28299"/>
    <cellStyle name="Normal 45 2 2 2 3 2 5" xfId="8180"/>
    <cellStyle name="Normal 45 2 2 2 3 2 5 2" xfId="38506"/>
    <cellStyle name="Normal 45 2 2 2 3 2 5 3" xfId="23282"/>
    <cellStyle name="Normal 45 2 2 2 3 2 6" xfId="33494"/>
    <cellStyle name="Normal 45 2 2 2 3 2 7" xfId="18269"/>
    <cellStyle name="Normal 45 2 2 2 3 3" xfId="3962"/>
    <cellStyle name="Normal 45 2 2 2 3 3 2" xfId="14036"/>
    <cellStyle name="Normal 45 2 2 2 3 3 2 2" xfId="44358"/>
    <cellStyle name="Normal 45 2 2 2 3 3 2 3" xfId="29134"/>
    <cellStyle name="Normal 45 2 2 2 3 3 3" xfId="9016"/>
    <cellStyle name="Normal 45 2 2 2 3 3 3 2" xfId="39341"/>
    <cellStyle name="Normal 45 2 2 2 3 3 3 3" xfId="24117"/>
    <cellStyle name="Normal 45 2 2 2 3 3 4" xfId="34328"/>
    <cellStyle name="Normal 45 2 2 2 3 3 5" xfId="19104"/>
    <cellStyle name="Normal 45 2 2 2 3 4" xfId="5655"/>
    <cellStyle name="Normal 45 2 2 2 3 4 2" xfId="15707"/>
    <cellStyle name="Normal 45 2 2 2 3 4 2 2" xfId="46029"/>
    <cellStyle name="Normal 45 2 2 2 3 4 2 3" xfId="30805"/>
    <cellStyle name="Normal 45 2 2 2 3 4 3" xfId="10687"/>
    <cellStyle name="Normal 45 2 2 2 3 4 3 2" xfId="41012"/>
    <cellStyle name="Normal 45 2 2 2 3 4 3 3" xfId="25788"/>
    <cellStyle name="Normal 45 2 2 2 3 4 4" xfId="35999"/>
    <cellStyle name="Normal 45 2 2 2 3 4 5" xfId="20775"/>
    <cellStyle name="Normal 45 2 2 2 3 5" xfId="12365"/>
    <cellStyle name="Normal 45 2 2 2 3 5 2" xfId="42687"/>
    <cellStyle name="Normal 45 2 2 2 3 5 3" xfId="27463"/>
    <cellStyle name="Normal 45 2 2 2 3 6" xfId="7344"/>
    <cellStyle name="Normal 45 2 2 2 3 6 2" xfId="37670"/>
    <cellStyle name="Normal 45 2 2 2 3 6 3" xfId="22446"/>
    <cellStyle name="Normal 45 2 2 2 3 7" xfId="32658"/>
    <cellStyle name="Normal 45 2 2 2 3 8" xfId="17433"/>
    <cellStyle name="Normal 45 2 2 2 4" xfId="2691"/>
    <cellStyle name="Normal 45 2 2 2 4 2" xfId="4381"/>
    <cellStyle name="Normal 45 2 2 2 4 2 2" xfId="14454"/>
    <cellStyle name="Normal 45 2 2 2 4 2 2 2" xfId="44776"/>
    <cellStyle name="Normal 45 2 2 2 4 2 2 3" xfId="29552"/>
    <cellStyle name="Normal 45 2 2 2 4 2 3" xfId="9434"/>
    <cellStyle name="Normal 45 2 2 2 4 2 3 2" xfId="39759"/>
    <cellStyle name="Normal 45 2 2 2 4 2 3 3" xfId="24535"/>
    <cellStyle name="Normal 45 2 2 2 4 2 4" xfId="34746"/>
    <cellStyle name="Normal 45 2 2 2 4 2 5" xfId="19522"/>
    <cellStyle name="Normal 45 2 2 2 4 3" xfId="6073"/>
    <cellStyle name="Normal 45 2 2 2 4 3 2" xfId="16125"/>
    <cellStyle name="Normal 45 2 2 2 4 3 2 2" xfId="46447"/>
    <cellStyle name="Normal 45 2 2 2 4 3 2 3" xfId="31223"/>
    <cellStyle name="Normal 45 2 2 2 4 3 3" xfId="11105"/>
    <cellStyle name="Normal 45 2 2 2 4 3 3 2" xfId="41430"/>
    <cellStyle name="Normal 45 2 2 2 4 3 3 3" xfId="26206"/>
    <cellStyle name="Normal 45 2 2 2 4 3 4" xfId="36417"/>
    <cellStyle name="Normal 45 2 2 2 4 3 5" xfId="21193"/>
    <cellStyle name="Normal 45 2 2 2 4 4" xfId="12783"/>
    <cellStyle name="Normal 45 2 2 2 4 4 2" xfId="43105"/>
    <cellStyle name="Normal 45 2 2 2 4 4 3" xfId="27881"/>
    <cellStyle name="Normal 45 2 2 2 4 5" xfId="7762"/>
    <cellStyle name="Normal 45 2 2 2 4 5 2" xfId="38088"/>
    <cellStyle name="Normal 45 2 2 2 4 5 3" xfId="22864"/>
    <cellStyle name="Normal 45 2 2 2 4 6" xfId="33076"/>
    <cellStyle name="Normal 45 2 2 2 4 7" xfId="17851"/>
    <cellStyle name="Normal 45 2 2 2 5" xfId="3544"/>
    <cellStyle name="Normal 45 2 2 2 5 2" xfId="13618"/>
    <cellStyle name="Normal 45 2 2 2 5 2 2" xfId="43940"/>
    <cellStyle name="Normal 45 2 2 2 5 2 3" xfId="28716"/>
    <cellStyle name="Normal 45 2 2 2 5 3" xfId="8598"/>
    <cellStyle name="Normal 45 2 2 2 5 3 2" xfId="38923"/>
    <cellStyle name="Normal 45 2 2 2 5 3 3" xfId="23699"/>
    <cellStyle name="Normal 45 2 2 2 5 4" xfId="33910"/>
    <cellStyle name="Normal 45 2 2 2 5 5" xfId="18686"/>
    <cellStyle name="Normal 45 2 2 2 6" xfId="5237"/>
    <cellStyle name="Normal 45 2 2 2 6 2" xfId="15289"/>
    <cellStyle name="Normal 45 2 2 2 6 2 2" xfId="45611"/>
    <cellStyle name="Normal 45 2 2 2 6 2 3" xfId="30387"/>
    <cellStyle name="Normal 45 2 2 2 6 3" xfId="10269"/>
    <cellStyle name="Normal 45 2 2 2 6 3 2" xfId="40594"/>
    <cellStyle name="Normal 45 2 2 2 6 3 3" xfId="25370"/>
    <cellStyle name="Normal 45 2 2 2 6 4" xfId="35581"/>
    <cellStyle name="Normal 45 2 2 2 6 5" xfId="20357"/>
    <cellStyle name="Normal 45 2 2 2 7" xfId="11947"/>
    <cellStyle name="Normal 45 2 2 2 7 2" xfId="42269"/>
    <cellStyle name="Normal 45 2 2 2 7 3" xfId="27045"/>
    <cellStyle name="Normal 45 2 2 2 8" xfId="6926"/>
    <cellStyle name="Normal 45 2 2 2 8 2" xfId="37252"/>
    <cellStyle name="Normal 45 2 2 2 8 3" xfId="22028"/>
    <cellStyle name="Normal 45 2 2 2 9" xfId="32240"/>
    <cellStyle name="Normal 45 2 2 3" xfId="1953"/>
    <cellStyle name="Normal 45 2 2 3 2" xfId="2374"/>
    <cellStyle name="Normal 45 2 2 3 2 2" xfId="3213"/>
    <cellStyle name="Normal 45 2 2 3 2 2 2" xfId="4903"/>
    <cellStyle name="Normal 45 2 2 3 2 2 2 2" xfId="14976"/>
    <cellStyle name="Normal 45 2 2 3 2 2 2 2 2" xfId="45298"/>
    <cellStyle name="Normal 45 2 2 3 2 2 2 2 3" xfId="30074"/>
    <cellStyle name="Normal 45 2 2 3 2 2 2 3" xfId="9956"/>
    <cellStyle name="Normal 45 2 2 3 2 2 2 3 2" xfId="40281"/>
    <cellStyle name="Normal 45 2 2 3 2 2 2 3 3" xfId="25057"/>
    <cellStyle name="Normal 45 2 2 3 2 2 2 4" xfId="35268"/>
    <cellStyle name="Normal 45 2 2 3 2 2 2 5" xfId="20044"/>
    <cellStyle name="Normal 45 2 2 3 2 2 3" xfId="6595"/>
    <cellStyle name="Normal 45 2 2 3 2 2 3 2" xfId="16647"/>
    <cellStyle name="Normal 45 2 2 3 2 2 3 2 2" xfId="46969"/>
    <cellStyle name="Normal 45 2 2 3 2 2 3 2 3" xfId="31745"/>
    <cellStyle name="Normal 45 2 2 3 2 2 3 3" xfId="11627"/>
    <cellStyle name="Normal 45 2 2 3 2 2 3 3 2" xfId="41952"/>
    <cellStyle name="Normal 45 2 2 3 2 2 3 3 3" xfId="26728"/>
    <cellStyle name="Normal 45 2 2 3 2 2 3 4" xfId="36939"/>
    <cellStyle name="Normal 45 2 2 3 2 2 3 5" xfId="21715"/>
    <cellStyle name="Normal 45 2 2 3 2 2 4" xfId="13305"/>
    <cellStyle name="Normal 45 2 2 3 2 2 4 2" xfId="43627"/>
    <cellStyle name="Normal 45 2 2 3 2 2 4 3" xfId="28403"/>
    <cellStyle name="Normal 45 2 2 3 2 2 5" xfId="8284"/>
    <cellStyle name="Normal 45 2 2 3 2 2 5 2" xfId="38610"/>
    <cellStyle name="Normal 45 2 2 3 2 2 5 3" xfId="23386"/>
    <cellStyle name="Normal 45 2 2 3 2 2 6" xfId="33598"/>
    <cellStyle name="Normal 45 2 2 3 2 2 7" xfId="18373"/>
    <cellStyle name="Normal 45 2 2 3 2 3" xfId="4066"/>
    <cellStyle name="Normal 45 2 2 3 2 3 2" xfId="14140"/>
    <cellStyle name="Normal 45 2 2 3 2 3 2 2" xfId="44462"/>
    <cellStyle name="Normal 45 2 2 3 2 3 2 3" xfId="29238"/>
    <cellStyle name="Normal 45 2 2 3 2 3 3" xfId="9120"/>
    <cellStyle name="Normal 45 2 2 3 2 3 3 2" xfId="39445"/>
    <cellStyle name="Normal 45 2 2 3 2 3 3 3" xfId="24221"/>
    <cellStyle name="Normal 45 2 2 3 2 3 4" xfId="34432"/>
    <cellStyle name="Normal 45 2 2 3 2 3 5" xfId="19208"/>
    <cellStyle name="Normal 45 2 2 3 2 4" xfId="5759"/>
    <cellStyle name="Normal 45 2 2 3 2 4 2" xfId="15811"/>
    <cellStyle name="Normal 45 2 2 3 2 4 2 2" xfId="46133"/>
    <cellStyle name="Normal 45 2 2 3 2 4 2 3" xfId="30909"/>
    <cellStyle name="Normal 45 2 2 3 2 4 3" xfId="10791"/>
    <cellStyle name="Normal 45 2 2 3 2 4 3 2" xfId="41116"/>
    <cellStyle name="Normal 45 2 2 3 2 4 3 3" xfId="25892"/>
    <cellStyle name="Normal 45 2 2 3 2 4 4" xfId="36103"/>
    <cellStyle name="Normal 45 2 2 3 2 4 5" xfId="20879"/>
    <cellStyle name="Normal 45 2 2 3 2 5" xfId="12469"/>
    <cellStyle name="Normal 45 2 2 3 2 5 2" xfId="42791"/>
    <cellStyle name="Normal 45 2 2 3 2 5 3" xfId="27567"/>
    <cellStyle name="Normal 45 2 2 3 2 6" xfId="7448"/>
    <cellStyle name="Normal 45 2 2 3 2 6 2" xfId="37774"/>
    <cellStyle name="Normal 45 2 2 3 2 6 3" xfId="22550"/>
    <cellStyle name="Normal 45 2 2 3 2 7" xfId="32762"/>
    <cellStyle name="Normal 45 2 2 3 2 8" xfId="17537"/>
    <cellStyle name="Normal 45 2 2 3 3" xfId="2795"/>
    <cellStyle name="Normal 45 2 2 3 3 2" xfId="4485"/>
    <cellStyle name="Normal 45 2 2 3 3 2 2" xfId="14558"/>
    <cellStyle name="Normal 45 2 2 3 3 2 2 2" xfId="44880"/>
    <cellStyle name="Normal 45 2 2 3 3 2 2 3" xfId="29656"/>
    <cellStyle name="Normal 45 2 2 3 3 2 3" xfId="9538"/>
    <cellStyle name="Normal 45 2 2 3 3 2 3 2" xfId="39863"/>
    <cellStyle name="Normal 45 2 2 3 3 2 3 3" xfId="24639"/>
    <cellStyle name="Normal 45 2 2 3 3 2 4" xfId="34850"/>
    <cellStyle name="Normal 45 2 2 3 3 2 5" xfId="19626"/>
    <cellStyle name="Normal 45 2 2 3 3 3" xfId="6177"/>
    <cellStyle name="Normal 45 2 2 3 3 3 2" xfId="16229"/>
    <cellStyle name="Normal 45 2 2 3 3 3 2 2" xfId="46551"/>
    <cellStyle name="Normal 45 2 2 3 3 3 2 3" xfId="31327"/>
    <cellStyle name="Normal 45 2 2 3 3 3 3" xfId="11209"/>
    <cellStyle name="Normal 45 2 2 3 3 3 3 2" xfId="41534"/>
    <cellStyle name="Normal 45 2 2 3 3 3 3 3" xfId="26310"/>
    <cellStyle name="Normal 45 2 2 3 3 3 4" xfId="36521"/>
    <cellStyle name="Normal 45 2 2 3 3 3 5" xfId="21297"/>
    <cellStyle name="Normal 45 2 2 3 3 4" xfId="12887"/>
    <cellStyle name="Normal 45 2 2 3 3 4 2" xfId="43209"/>
    <cellStyle name="Normal 45 2 2 3 3 4 3" xfId="27985"/>
    <cellStyle name="Normal 45 2 2 3 3 5" xfId="7866"/>
    <cellStyle name="Normal 45 2 2 3 3 5 2" xfId="38192"/>
    <cellStyle name="Normal 45 2 2 3 3 5 3" xfId="22968"/>
    <cellStyle name="Normal 45 2 2 3 3 6" xfId="33180"/>
    <cellStyle name="Normal 45 2 2 3 3 7" xfId="17955"/>
    <cellStyle name="Normal 45 2 2 3 4" xfId="3648"/>
    <cellStyle name="Normal 45 2 2 3 4 2" xfId="13722"/>
    <cellStyle name="Normal 45 2 2 3 4 2 2" xfId="44044"/>
    <cellStyle name="Normal 45 2 2 3 4 2 3" xfId="28820"/>
    <cellStyle name="Normal 45 2 2 3 4 3" xfId="8702"/>
    <cellStyle name="Normal 45 2 2 3 4 3 2" xfId="39027"/>
    <cellStyle name="Normal 45 2 2 3 4 3 3" xfId="23803"/>
    <cellStyle name="Normal 45 2 2 3 4 4" xfId="34014"/>
    <cellStyle name="Normal 45 2 2 3 4 5" xfId="18790"/>
    <cellStyle name="Normal 45 2 2 3 5" xfId="5341"/>
    <cellStyle name="Normal 45 2 2 3 5 2" xfId="15393"/>
    <cellStyle name="Normal 45 2 2 3 5 2 2" xfId="45715"/>
    <cellStyle name="Normal 45 2 2 3 5 2 3" xfId="30491"/>
    <cellStyle name="Normal 45 2 2 3 5 3" xfId="10373"/>
    <cellStyle name="Normal 45 2 2 3 5 3 2" xfId="40698"/>
    <cellStyle name="Normal 45 2 2 3 5 3 3" xfId="25474"/>
    <cellStyle name="Normal 45 2 2 3 5 4" xfId="35685"/>
    <cellStyle name="Normal 45 2 2 3 5 5" xfId="20461"/>
    <cellStyle name="Normal 45 2 2 3 6" xfId="12051"/>
    <cellStyle name="Normal 45 2 2 3 6 2" xfId="42373"/>
    <cellStyle name="Normal 45 2 2 3 6 3" xfId="27149"/>
    <cellStyle name="Normal 45 2 2 3 7" xfId="7030"/>
    <cellStyle name="Normal 45 2 2 3 7 2" xfId="37356"/>
    <cellStyle name="Normal 45 2 2 3 7 3" xfId="22132"/>
    <cellStyle name="Normal 45 2 2 3 8" xfId="32344"/>
    <cellStyle name="Normal 45 2 2 3 9" xfId="17119"/>
    <cellStyle name="Normal 45 2 2 4" xfId="2166"/>
    <cellStyle name="Normal 45 2 2 4 2" xfId="3005"/>
    <cellStyle name="Normal 45 2 2 4 2 2" xfId="4695"/>
    <cellStyle name="Normal 45 2 2 4 2 2 2" xfId="14768"/>
    <cellStyle name="Normal 45 2 2 4 2 2 2 2" xfId="45090"/>
    <cellStyle name="Normal 45 2 2 4 2 2 2 3" xfId="29866"/>
    <cellStyle name="Normal 45 2 2 4 2 2 3" xfId="9748"/>
    <cellStyle name="Normal 45 2 2 4 2 2 3 2" xfId="40073"/>
    <cellStyle name="Normal 45 2 2 4 2 2 3 3" xfId="24849"/>
    <cellStyle name="Normal 45 2 2 4 2 2 4" xfId="35060"/>
    <cellStyle name="Normal 45 2 2 4 2 2 5" xfId="19836"/>
    <cellStyle name="Normal 45 2 2 4 2 3" xfId="6387"/>
    <cellStyle name="Normal 45 2 2 4 2 3 2" xfId="16439"/>
    <cellStyle name="Normal 45 2 2 4 2 3 2 2" xfId="46761"/>
    <cellStyle name="Normal 45 2 2 4 2 3 2 3" xfId="31537"/>
    <cellStyle name="Normal 45 2 2 4 2 3 3" xfId="11419"/>
    <cellStyle name="Normal 45 2 2 4 2 3 3 2" xfId="41744"/>
    <cellStyle name="Normal 45 2 2 4 2 3 3 3" xfId="26520"/>
    <cellStyle name="Normal 45 2 2 4 2 3 4" xfId="36731"/>
    <cellStyle name="Normal 45 2 2 4 2 3 5" xfId="21507"/>
    <cellStyle name="Normal 45 2 2 4 2 4" xfId="13097"/>
    <cellStyle name="Normal 45 2 2 4 2 4 2" xfId="43419"/>
    <cellStyle name="Normal 45 2 2 4 2 4 3" xfId="28195"/>
    <cellStyle name="Normal 45 2 2 4 2 5" xfId="8076"/>
    <cellStyle name="Normal 45 2 2 4 2 5 2" xfId="38402"/>
    <cellStyle name="Normal 45 2 2 4 2 5 3" xfId="23178"/>
    <cellStyle name="Normal 45 2 2 4 2 6" xfId="33390"/>
    <cellStyle name="Normal 45 2 2 4 2 7" xfId="18165"/>
    <cellStyle name="Normal 45 2 2 4 3" xfId="3858"/>
    <cellStyle name="Normal 45 2 2 4 3 2" xfId="13932"/>
    <cellStyle name="Normal 45 2 2 4 3 2 2" xfId="44254"/>
    <cellStyle name="Normal 45 2 2 4 3 2 3" xfId="29030"/>
    <cellStyle name="Normal 45 2 2 4 3 3" xfId="8912"/>
    <cellStyle name="Normal 45 2 2 4 3 3 2" xfId="39237"/>
    <cellStyle name="Normal 45 2 2 4 3 3 3" xfId="24013"/>
    <cellStyle name="Normal 45 2 2 4 3 4" xfId="34224"/>
    <cellStyle name="Normal 45 2 2 4 3 5" xfId="19000"/>
    <cellStyle name="Normal 45 2 2 4 4" xfId="5551"/>
    <cellStyle name="Normal 45 2 2 4 4 2" xfId="15603"/>
    <cellStyle name="Normal 45 2 2 4 4 2 2" xfId="45925"/>
    <cellStyle name="Normal 45 2 2 4 4 2 3" xfId="30701"/>
    <cellStyle name="Normal 45 2 2 4 4 3" xfId="10583"/>
    <cellStyle name="Normal 45 2 2 4 4 3 2" xfId="40908"/>
    <cellStyle name="Normal 45 2 2 4 4 3 3" xfId="25684"/>
    <cellStyle name="Normal 45 2 2 4 4 4" xfId="35895"/>
    <cellStyle name="Normal 45 2 2 4 4 5" xfId="20671"/>
    <cellStyle name="Normal 45 2 2 4 5" xfId="12261"/>
    <cellStyle name="Normal 45 2 2 4 5 2" xfId="42583"/>
    <cellStyle name="Normal 45 2 2 4 5 3" xfId="27359"/>
    <cellStyle name="Normal 45 2 2 4 6" xfId="7240"/>
    <cellStyle name="Normal 45 2 2 4 6 2" xfId="37566"/>
    <cellStyle name="Normal 45 2 2 4 6 3" xfId="22342"/>
    <cellStyle name="Normal 45 2 2 4 7" xfId="32554"/>
    <cellStyle name="Normal 45 2 2 4 8" xfId="17329"/>
    <cellStyle name="Normal 45 2 2 5" xfId="2587"/>
    <cellStyle name="Normal 45 2 2 5 2" xfId="4277"/>
    <cellStyle name="Normal 45 2 2 5 2 2" xfId="14350"/>
    <cellStyle name="Normal 45 2 2 5 2 2 2" xfId="44672"/>
    <cellStyle name="Normal 45 2 2 5 2 2 3" xfId="29448"/>
    <cellStyle name="Normal 45 2 2 5 2 3" xfId="9330"/>
    <cellStyle name="Normal 45 2 2 5 2 3 2" xfId="39655"/>
    <cellStyle name="Normal 45 2 2 5 2 3 3" xfId="24431"/>
    <cellStyle name="Normal 45 2 2 5 2 4" xfId="34642"/>
    <cellStyle name="Normal 45 2 2 5 2 5" xfId="19418"/>
    <cellStyle name="Normal 45 2 2 5 3" xfId="5969"/>
    <cellStyle name="Normal 45 2 2 5 3 2" xfId="16021"/>
    <cellStyle name="Normal 45 2 2 5 3 2 2" xfId="46343"/>
    <cellStyle name="Normal 45 2 2 5 3 2 3" xfId="31119"/>
    <cellStyle name="Normal 45 2 2 5 3 3" xfId="11001"/>
    <cellStyle name="Normal 45 2 2 5 3 3 2" xfId="41326"/>
    <cellStyle name="Normal 45 2 2 5 3 3 3" xfId="26102"/>
    <cellStyle name="Normal 45 2 2 5 3 4" xfId="36313"/>
    <cellStyle name="Normal 45 2 2 5 3 5" xfId="21089"/>
    <cellStyle name="Normal 45 2 2 5 4" xfId="12679"/>
    <cellStyle name="Normal 45 2 2 5 4 2" xfId="43001"/>
    <cellStyle name="Normal 45 2 2 5 4 3" xfId="27777"/>
    <cellStyle name="Normal 45 2 2 5 5" xfId="7658"/>
    <cellStyle name="Normal 45 2 2 5 5 2" xfId="37984"/>
    <cellStyle name="Normal 45 2 2 5 5 3" xfId="22760"/>
    <cellStyle name="Normal 45 2 2 5 6" xfId="32972"/>
    <cellStyle name="Normal 45 2 2 5 7" xfId="17747"/>
    <cellStyle name="Normal 45 2 2 6" xfId="3440"/>
    <cellStyle name="Normal 45 2 2 6 2" xfId="13514"/>
    <cellStyle name="Normal 45 2 2 6 2 2" xfId="43836"/>
    <cellStyle name="Normal 45 2 2 6 2 3" xfId="28612"/>
    <cellStyle name="Normal 45 2 2 6 3" xfId="8494"/>
    <cellStyle name="Normal 45 2 2 6 3 2" xfId="38819"/>
    <cellStyle name="Normal 45 2 2 6 3 3" xfId="23595"/>
    <cellStyle name="Normal 45 2 2 6 4" xfId="33806"/>
    <cellStyle name="Normal 45 2 2 6 5" xfId="18582"/>
    <cellStyle name="Normal 45 2 2 7" xfId="5133"/>
    <cellStyle name="Normal 45 2 2 7 2" xfId="15185"/>
    <cellStyle name="Normal 45 2 2 7 2 2" xfId="45507"/>
    <cellStyle name="Normal 45 2 2 7 2 3" xfId="30283"/>
    <cellStyle name="Normal 45 2 2 7 3" xfId="10165"/>
    <cellStyle name="Normal 45 2 2 7 3 2" xfId="40490"/>
    <cellStyle name="Normal 45 2 2 7 3 3" xfId="25266"/>
    <cellStyle name="Normal 45 2 2 7 4" xfId="35477"/>
    <cellStyle name="Normal 45 2 2 7 5" xfId="20253"/>
    <cellStyle name="Normal 45 2 2 8" xfId="11843"/>
    <cellStyle name="Normal 45 2 2 8 2" xfId="42165"/>
    <cellStyle name="Normal 45 2 2 8 3" xfId="26941"/>
    <cellStyle name="Normal 45 2 2 9" xfId="6822"/>
    <cellStyle name="Normal 45 2 2 9 2" xfId="37148"/>
    <cellStyle name="Normal 45 2 2 9 3" xfId="21924"/>
    <cellStyle name="Normal 45 2 3" xfId="1786"/>
    <cellStyle name="Normal 45 2 3 10" xfId="16963"/>
    <cellStyle name="Normal 45 2 3 2" xfId="2005"/>
    <cellStyle name="Normal 45 2 3 2 2" xfId="2426"/>
    <cellStyle name="Normal 45 2 3 2 2 2" xfId="3265"/>
    <cellStyle name="Normal 45 2 3 2 2 2 2" xfId="4955"/>
    <cellStyle name="Normal 45 2 3 2 2 2 2 2" xfId="15028"/>
    <cellStyle name="Normal 45 2 3 2 2 2 2 2 2" xfId="45350"/>
    <cellStyle name="Normal 45 2 3 2 2 2 2 2 3" xfId="30126"/>
    <cellStyle name="Normal 45 2 3 2 2 2 2 3" xfId="10008"/>
    <cellStyle name="Normal 45 2 3 2 2 2 2 3 2" xfId="40333"/>
    <cellStyle name="Normal 45 2 3 2 2 2 2 3 3" xfId="25109"/>
    <cellStyle name="Normal 45 2 3 2 2 2 2 4" xfId="35320"/>
    <cellStyle name="Normal 45 2 3 2 2 2 2 5" xfId="20096"/>
    <cellStyle name="Normal 45 2 3 2 2 2 3" xfId="6647"/>
    <cellStyle name="Normal 45 2 3 2 2 2 3 2" xfId="16699"/>
    <cellStyle name="Normal 45 2 3 2 2 2 3 2 2" xfId="47021"/>
    <cellStyle name="Normal 45 2 3 2 2 2 3 2 3" xfId="31797"/>
    <cellStyle name="Normal 45 2 3 2 2 2 3 3" xfId="11679"/>
    <cellStyle name="Normal 45 2 3 2 2 2 3 3 2" xfId="42004"/>
    <cellStyle name="Normal 45 2 3 2 2 2 3 3 3" xfId="26780"/>
    <cellStyle name="Normal 45 2 3 2 2 2 3 4" xfId="36991"/>
    <cellStyle name="Normal 45 2 3 2 2 2 3 5" xfId="21767"/>
    <cellStyle name="Normal 45 2 3 2 2 2 4" xfId="13357"/>
    <cellStyle name="Normal 45 2 3 2 2 2 4 2" xfId="43679"/>
    <cellStyle name="Normal 45 2 3 2 2 2 4 3" xfId="28455"/>
    <cellStyle name="Normal 45 2 3 2 2 2 5" xfId="8336"/>
    <cellStyle name="Normal 45 2 3 2 2 2 5 2" xfId="38662"/>
    <cellStyle name="Normal 45 2 3 2 2 2 5 3" xfId="23438"/>
    <cellStyle name="Normal 45 2 3 2 2 2 6" xfId="33650"/>
    <cellStyle name="Normal 45 2 3 2 2 2 7" xfId="18425"/>
    <cellStyle name="Normal 45 2 3 2 2 3" xfId="4118"/>
    <cellStyle name="Normal 45 2 3 2 2 3 2" xfId="14192"/>
    <cellStyle name="Normal 45 2 3 2 2 3 2 2" xfId="44514"/>
    <cellStyle name="Normal 45 2 3 2 2 3 2 3" xfId="29290"/>
    <cellStyle name="Normal 45 2 3 2 2 3 3" xfId="9172"/>
    <cellStyle name="Normal 45 2 3 2 2 3 3 2" xfId="39497"/>
    <cellStyle name="Normal 45 2 3 2 2 3 3 3" xfId="24273"/>
    <cellStyle name="Normal 45 2 3 2 2 3 4" xfId="34484"/>
    <cellStyle name="Normal 45 2 3 2 2 3 5" xfId="19260"/>
    <cellStyle name="Normal 45 2 3 2 2 4" xfId="5811"/>
    <cellStyle name="Normal 45 2 3 2 2 4 2" xfId="15863"/>
    <cellStyle name="Normal 45 2 3 2 2 4 2 2" xfId="46185"/>
    <cellStyle name="Normal 45 2 3 2 2 4 2 3" xfId="30961"/>
    <cellStyle name="Normal 45 2 3 2 2 4 3" xfId="10843"/>
    <cellStyle name="Normal 45 2 3 2 2 4 3 2" xfId="41168"/>
    <cellStyle name="Normal 45 2 3 2 2 4 3 3" xfId="25944"/>
    <cellStyle name="Normal 45 2 3 2 2 4 4" xfId="36155"/>
    <cellStyle name="Normal 45 2 3 2 2 4 5" xfId="20931"/>
    <cellStyle name="Normal 45 2 3 2 2 5" xfId="12521"/>
    <cellStyle name="Normal 45 2 3 2 2 5 2" xfId="42843"/>
    <cellStyle name="Normal 45 2 3 2 2 5 3" xfId="27619"/>
    <cellStyle name="Normal 45 2 3 2 2 6" xfId="7500"/>
    <cellStyle name="Normal 45 2 3 2 2 6 2" xfId="37826"/>
    <cellStyle name="Normal 45 2 3 2 2 6 3" xfId="22602"/>
    <cellStyle name="Normal 45 2 3 2 2 7" xfId="32814"/>
    <cellStyle name="Normal 45 2 3 2 2 8" xfId="17589"/>
    <cellStyle name="Normal 45 2 3 2 3" xfId="2847"/>
    <cellStyle name="Normal 45 2 3 2 3 2" xfId="4537"/>
    <cellStyle name="Normal 45 2 3 2 3 2 2" xfId="14610"/>
    <cellStyle name="Normal 45 2 3 2 3 2 2 2" xfId="44932"/>
    <cellStyle name="Normal 45 2 3 2 3 2 2 3" xfId="29708"/>
    <cellStyle name="Normal 45 2 3 2 3 2 3" xfId="9590"/>
    <cellStyle name="Normal 45 2 3 2 3 2 3 2" xfId="39915"/>
    <cellStyle name="Normal 45 2 3 2 3 2 3 3" xfId="24691"/>
    <cellStyle name="Normal 45 2 3 2 3 2 4" xfId="34902"/>
    <cellStyle name="Normal 45 2 3 2 3 2 5" xfId="19678"/>
    <cellStyle name="Normal 45 2 3 2 3 3" xfId="6229"/>
    <cellStyle name="Normal 45 2 3 2 3 3 2" xfId="16281"/>
    <cellStyle name="Normal 45 2 3 2 3 3 2 2" xfId="46603"/>
    <cellStyle name="Normal 45 2 3 2 3 3 2 3" xfId="31379"/>
    <cellStyle name="Normal 45 2 3 2 3 3 3" xfId="11261"/>
    <cellStyle name="Normal 45 2 3 2 3 3 3 2" xfId="41586"/>
    <cellStyle name="Normal 45 2 3 2 3 3 3 3" xfId="26362"/>
    <cellStyle name="Normal 45 2 3 2 3 3 4" xfId="36573"/>
    <cellStyle name="Normal 45 2 3 2 3 3 5" xfId="21349"/>
    <cellStyle name="Normal 45 2 3 2 3 4" xfId="12939"/>
    <cellStyle name="Normal 45 2 3 2 3 4 2" xfId="43261"/>
    <cellStyle name="Normal 45 2 3 2 3 4 3" xfId="28037"/>
    <cellStyle name="Normal 45 2 3 2 3 5" xfId="7918"/>
    <cellStyle name="Normal 45 2 3 2 3 5 2" xfId="38244"/>
    <cellStyle name="Normal 45 2 3 2 3 5 3" xfId="23020"/>
    <cellStyle name="Normal 45 2 3 2 3 6" xfId="33232"/>
    <cellStyle name="Normal 45 2 3 2 3 7" xfId="18007"/>
    <cellStyle name="Normal 45 2 3 2 4" xfId="3700"/>
    <cellStyle name="Normal 45 2 3 2 4 2" xfId="13774"/>
    <cellStyle name="Normal 45 2 3 2 4 2 2" xfId="44096"/>
    <cellStyle name="Normal 45 2 3 2 4 2 3" xfId="28872"/>
    <cellStyle name="Normal 45 2 3 2 4 3" xfId="8754"/>
    <cellStyle name="Normal 45 2 3 2 4 3 2" xfId="39079"/>
    <cellStyle name="Normal 45 2 3 2 4 3 3" xfId="23855"/>
    <cellStyle name="Normal 45 2 3 2 4 4" xfId="34066"/>
    <cellStyle name="Normal 45 2 3 2 4 5" xfId="18842"/>
    <cellStyle name="Normal 45 2 3 2 5" xfId="5393"/>
    <cellStyle name="Normal 45 2 3 2 5 2" xfId="15445"/>
    <cellStyle name="Normal 45 2 3 2 5 2 2" xfId="45767"/>
    <cellStyle name="Normal 45 2 3 2 5 2 3" xfId="30543"/>
    <cellStyle name="Normal 45 2 3 2 5 3" xfId="10425"/>
    <cellStyle name="Normal 45 2 3 2 5 3 2" xfId="40750"/>
    <cellStyle name="Normal 45 2 3 2 5 3 3" xfId="25526"/>
    <cellStyle name="Normal 45 2 3 2 5 4" xfId="35737"/>
    <cellStyle name="Normal 45 2 3 2 5 5" xfId="20513"/>
    <cellStyle name="Normal 45 2 3 2 6" xfId="12103"/>
    <cellStyle name="Normal 45 2 3 2 6 2" xfId="42425"/>
    <cellStyle name="Normal 45 2 3 2 6 3" xfId="27201"/>
    <cellStyle name="Normal 45 2 3 2 7" xfId="7082"/>
    <cellStyle name="Normal 45 2 3 2 7 2" xfId="37408"/>
    <cellStyle name="Normal 45 2 3 2 7 3" xfId="22184"/>
    <cellStyle name="Normal 45 2 3 2 8" xfId="32396"/>
    <cellStyle name="Normal 45 2 3 2 9" xfId="17171"/>
    <cellStyle name="Normal 45 2 3 3" xfId="2218"/>
    <cellStyle name="Normal 45 2 3 3 2" xfId="3057"/>
    <cellStyle name="Normal 45 2 3 3 2 2" xfId="4747"/>
    <cellStyle name="Normal 45 2 3 3 2 2 2" xfId="14820"/>
    <cellStyle name="Normal 45 2 3 3 2 2 2 2" xfId="45142"/>
    <cellStyle name="Normal 45 2 3 3 2 2 2 3" xfId="29918"/>
    <cellStyle name="Normal 45 2 3 3 2 2 3" xfId="9800"/>
    <cellStyle name="Normal 45 2 3 3 2 2 3 2" xfId="40125"/>
    <cellStyle name="Normal 45 2 3 3 2 2 3 3" xfId="24901"/>
    <cellStyle name="Normal 45 2 3 3 2 2 4" xfId="35112"/>
    <cellStyle name="Normal 45 2 3 3 2 2 5" xfId="19888"/>
    <cellStyle name="Normal 45 2 3 3 2 3" xfId="6439"/>
    <cellStyle name="Normal 45 2 3 3 2 3 2" xfId="16491"/>
    <cellStyle name="Normal 45 2 3 3 2 3 2 2" xfId="46813"/>
    <cellStyle name="Normal 45 2 3 3 2 3 2 3" xfId="31589"/>
    <cellStyle name="Normal 45 2 3 3 2 3 3" xfId="11471"/>
    <cellStyle name="Normal 45 2 3 3 2 3 3 2" xfId="41796"/>
    <cellStyle name="Normal 45 2 3 3 2 3 3 3" xfId="26572"/>
    <cellStyle name="Normal 45 2 3 3 2 3 4" xfId="36783"/>
    <cellStyle name="Normal 45 2 3 3 2 3 5" xfId="21559"/>
    <cellStyle name="Normal 45 2 3 3 2 4" xfId="13149"/>
    <cellStyle name="Normal 45 2 3 3 2 4 2" xfId="43471"/>
    <cellStyle name="Normal 45 2 3 3 2 4 3" xfId="28247"/>
    <cellStyle name="Normal 45 2 3 3 2 5" xfId="8128"/>
    <cellStyle name="Normal 45 2 3 3 2 5 2" xfId="38454"/>
    <cellStyle name="Normal 45 2 3 3 2 5 3" xfId="23230"/>
    <cellStyle name="Normal 45 2 3 3 2 6" xfId="33442"/>
    <cellStyle name="Normal 45 2 3 3 2 7" xfId="18217"/>
    <cellStyle name="Normal 45 2 3 3 3" xfId="3910"/>
    <cellStyle name="Normal 45 2 3 3 3 2" xfId="13984"/>
    <cellStyle name="Normal 45 2 3 3 3 2 2" xfId="44306"/>
    <cellStyle name="Normal 45 2 3 3 3 2 3" xfId="29082"/>
    <cellStyle name="Normal 45 2 3 3 3 3" xfId="8964"/>
    <cellStyle name="Normal 45 2 3 3 3 3 2" xfId="39289"/>
    <cellStyle name="Normal 45 2 3 3 3 3 3" xfId="24065"/>
    <cellStyle name="Normal 45 2 3 3 3 4" xfId="34276"/>
    <cellStyle name="Normal 45 2 3 3 3 5" xfId="19052"/>
    <cellStyle name="Normal 45 2 3 3 4" xfId="5603"/>
    <cellStyle name="Normal 45 2 3 3 4 2" xfId="15655"/>
    <cellStyle name="Normal 45 2 3 3 4 2 2" xfId="45977"/>
    <cellStyle name="Normal 45 2 3 3 4 2 3" xfId="30753"/>
    <cellStyle name="Normal 45 2 3 3 4 3" xfId="10635"/>
    <cellStyle name="Normal 45 2 3 3 4 3 2" xfId="40960"/>
    <cellStyle name="Normal 45 2 3 3 4 3 3" xfId="25736"/>
    <cellStyle name="Normal 45 2 3 3 4 4" xfId="35947"/>
    <cellStyle name="Normal 45 2 3 3 4 5" xfId="20723"/>
    <cellStyle name="Normal 45 2 3 3 5" xfId="12313"/>
    <cellStyle name="Normal 45 2 3 3 5 2" xfId="42635"/>
    <cellStyle name="Normal 45 2 3 3 5 3" xfId="27411"/>
    <cellStyle name="Normal 45 2 3 3 6" xfId="7292"/>
    <cellStyle name="Normal 45 2 3 3 6 2" xfId="37618"/>
    <cellStyle name="Normal 45 2 3 3 6 3" xfId="22394"/>
    <cellStyle name="Normal 45 2 3 3 7" xfId="32606"/>
    <cellStyle name="Normal 45 2 3 3 8" xfId="17381"/>
    <cellStyle name="Normal 45 2 3 4" xfId="2639"/>
    <cellStyle name="Normal 45 2 3 4 2" xfId="4329"/>
    <cellStyle name="Normal 45 2 3 4 2 2" xfId="14402"/>
    <cellStyle name="Normal 45 2 3 4 2 2 2" xfId="44724"/>
    <cellStyle name="Normal 45 2 3 4 2 2 3" xfId="29500"/>
    <cellStyle name="Normal 45 2 3 4 2 3" xfId="9382"/>
    <cellStyle name="Normal 45 2 3 4 2 3 2" xfId="39707"/>
    <cellStyle name="Normal 45 2 3 4 2 3 3" xfId="24483"/>
    <cellStyle name="Normal 45 2 3 4 2 4" xfId="34694"/>
    <cellStyle name="Normal 45 2 3 4 2 5" xfId="19470"/>
    <cellStyle name="Normal 45 2 3 4 3" xfId="6021"/>
    <cellStyle name="Normal 45 2 3 4 3 2" xfId="16073"/>
    <cellStyle name="Normal 45 2 3 4 3 2 2" xfId="46395"/>
    <cellStyle name="Normal 45 2 3 4 3 2 3" xfId="31171"/>
    <cellStyle name="Normal 45 2 3 4 3 3" xfId="11053"/>
    <cellStyle name="Normal 45 2 3 4 3 3 2" xfId="41378"/>
    <cellStyle name="Normal 45 2 3 4 3 3 3" xfId="26154"/>
    <cellStyle name="Normal 45 2 3 4 3 4" xfId="36365"/>
    <cellStyle name="Normal 45 2 3 4 3 5" xfId="21141"/>
    <cellStyle name="Normal 45 2 3 4 4" xfId="12731"/>
    <cellStyle name="Normal 45 2 3 4 4 2" xfId="43053"/>
    <cellStyle name="Normal 45 2 3 4 4 3" xfId="27829"/>
    <cellStyle name="Normal 45 2 3 4 5" xfId="7710"/>
    <cellStyle name="Normal 45 2 3 4 5 2" xfId="38036"/>
    <cellStyle name="Normal 45 2 3 4 5 3" xfId="22812"/>
    <cellStyle name="Normal 45 2 3 4 6" xfId="33024"/>
    <cellStyle name="Normal 45 2 3 4 7" xfId="17799"/>
    <cellStyle name="Normal 45 2 3 5" xfId="3492"/>
    <cellStyle name="Normal 45 2 3 5 2" xfId="13566"/>
    <cellStyle name="Normal 45 2 3 5 2 2" xfId="43888"/>
    <cellStyle name="Normal 45 2 3 5 2 3" xfId="28664"/>
    <cellStyle name="Normal 45 2 3 5 3" xfId="8546"/>
    <cellStyle name="Normal 45 2 3 5 3 2" xfId="38871"/>
    <cellStyle name="Normal 45 2 3 5 3 3" xfId="23647"/>
    <cellStyle name="Normal 45 2 3 5 4" xfId="33858"/>
    <cellStyle name="Normal 45 2 3 5 5" xfId="18634"/>
    <cellStyle name="Normal 45 2 3 6" xfId="5185"/>
    <cellStyle name="Normal 45 2 3 6 2" xfId="15237"/>
    <cellStyle name="Normal 45 2 3 6 2 2" xfId="45559"/>
    <cellStyle name="Normal 45 2 3 6 2 3" xfId="30335"/>
    <cellStyle name="Normal 45 2 3 6 3" xfId="10217"/>
    <cellStyle name="Normal 45 2 3 6 3 2" xfId="40542"/>
    <cellStyle name="Normal 45 2 3 6 3 3" xfId="25318"/>
    <cellStyle name="Normal 45 2 3 6 4" xfId="35529"/>
    <cellStyle name="Normal 45 2 3 6 5" xfId="20305"/>
    <cellStyle name="Normal 45 2 3 7" xfId="11895"/>
    <cellStyle name="Normal 45 2 3 7 2" xfId="42217"/>
    <cellStyle name="Normal 45 2 3 7 3" xfId="26993"/>
    <cellStyle name="Normal 45 2 3 8" xfId="6874"/>
    <cellStyle name="Normal 45 2 3 8 2" xfId="37200"/>
    <cellStyle name="Normal 45 2 3 8 3" xfId="21976"/>
    <cellStyle name="Normal 45 2 3 9" xfId="32189"/>
    <cellStyle name="Normal 45 2 4" xfId="1899"/>
    <cellStyle name="Normal 45 2 4 2" xfId="2322"/>
    <cellStyle name="Normal 45 2 4 2 2" xfId="3161"/>
    <cellStyle name="Normal 45 2 4 2 2 2" xfId="4851"/>
    <cellStyle name="Normal 45 2 4 2 2 2 2" xfId="14924"/>
    <cellStyle name="Normal 45 2 4 2 2 2 2 2" xfId="45246"/>
    <cellStyle name="Normal 45 2 4 2 2 2 2 3" xfId="30022"/>
    <cellStyle name="Normal 45 2 4 2 2 2 3" xfId="9904"/>
    <cellStyle name="Normal 45 2 4 2 2 2 3 2" xfId="40229"/>
    <cellStyle name="Normal 45 2 4 2 2 2 3 3" xfId="25005"/>
    <cellStyle name="Normal 45 2 4 2 2 2 4" xfId="35216"/>
    <cellStyle name="Normal 45 2 4 2 2 2 5" xfId="19992"/>
    <cellStyle name="Normal 45 2 4 2 2 3" xfId="6543"/>
    <cellStyle name="Normal 45 2 4 2 2 3 2" xfId="16595"/>
    <cellStyle name="Normal 45 2 4 2 2 3 2 2" xfId="46917"/>
    <cellStyle name="Normal 45 2 4 2 2 3 2 3" xfId="31693"/>
    <cellStyle name="Normal 45 2 4 2 2 3 3" xfId="11575"/>
    <cellStyle name="Normal 45 2 4 2 2 3 3 2" xfId="41900"/>
    <cellStyle name="Normal 45 2 4 2 2 3 3 3" xfId="26676"/>
    <cellStyle name="Normal 45 2 4 2 2 3 4" xfId="36887"/>
    <cellStyle name="Normal 45 2 4 2 2 3 5" xfId="21663"/>
    <cellStyle name="Normal 45 2 4 2 2 4" xfId="13253"/>
    <cellStyle name="Normal 45 2 4 2 2 4 2" xfId="43575"/>
    <cellStyle name="Normal 45 2 4 2 2 4 3" xfId="28351"/>
    <cellStyle name="Normal 45 2 4 2 2 5" xfId="8232"/>
    <cellStyle name="Normal 45 2 4 2 2 5 2" xfId="38558"/>
    <cellStyle name="Normal 45 2 4 2 2 5 3" xfId="23334"/>
    <cellStyle name="Normal 45 2 4 2 2 6" xfId="33546"/>
    <cellStyle name="Normal 45 2 4 2 2 7" xfId="18321"/>
    <cellStyle name="Normal 45 2 4 2 3" xfId="4014"/>
    <cellStyle name="Normal 45 2 4 2 3 2" xfId="14088"/>
    <cellStyle name="Normal 45 2 4 2 3 2 2" xfId="44410"/>
    <cellStyle name="Normal 45 2 4 2 3 2 3" xfId="29186"/>
    <cellStyle name="Normal 45 2 4 2 3 3" xfId="9068"/>
    <cellStyle name="Normal 45 2 4 2 3 3 2" xfId="39393"/>
    <cellStyle name="Normal 45 2 4 2 3 3 3" xfId="24169"/>
    <cellStyle name="Normal 45 2 4 2 3 4" xfId="34380"/>
    <cellStyle name="Normal 45 2 4 2 3 5" xfId="19156"/>
    <cellStyle name="Normal 45 2 4 2 4" xfId="5707"/>
    <cellStyle name="Normal 45 2 4 2 4 2" xfId="15759"/>
    <cellStyle name="Normal 45 2 4 2 4 2 2" xfId="46081"/>
    <cellStyle name="Normal 45 2 4 2 4 2 3" xfId="30857"/>
    <cellStyle name="Normal 45 2 4 2 4 3" xfId="10739"/>
    <cellStyle name="Normal 45 2 4 2 4 3 2" xfId="41064"/>
    <cellStyle name="Normal 45 2 4 2 4 3 3" xfId="25840"/>
    <cellStyle name="Normal 45 2 4 2 4 4" xfId="36051"/>
    <cellStyle name="Normal 45 2 4 2 4 5" xfId="20827"/>
    <cellStyle name="Normal 45 2 4 2 5" xfId="12417"/>
    <cellStyle name="Normal 45 2 4 2 5 2" xfId="42739"/>
    <cellStyle name="Normal 45 2 4 2 5 3" xfId="27515"/>
    <cellStyle name="Normal 45 2 4 2 6" xfId="7396"/>
    <cellStyle name="Normal 45 2 4 2 6 2" xfId="37722"/>
    <cellStyle name="Normal 45 2 4 2 6 3" xfId="22498"/>
    <cellStyle name="Normal 45 2 4 2 7" xfId="32710"/>
    <cellStyle name="Normal 45 2 4 2 8" xfId="17485"/>
    <cellStyle name="Normal 45 2 4 3" xfId="2743"/>
    <cellStyle name="Normal 45 2 4 3 2" xfId="4433"/>
    <cellStyle name="Normal 45 2 4 3 2 2" xfId="14506"/>
    <cellStyle name="Normal 45 2 4 3 2 2 2" xfId="44828"/>
    <cellStyle name="Normal 45 2 4 3 2 2 3" xfId="29604"/>
    <cellStyle name="Normal 45 2 4 3 2 3" xfId="9486"/>
    <cellStyle name="Normal 45 2 4 3 2 3 2" xfId="39811"/>
    <cellStyle name="Normal 45 2 4 3 2 3 3" xfId="24587"/>
    <cellStyle name="Normal 45 2 4 3 2 4" xfId="34798"/>
    <cellStyle name="Normal 45 2 4 3 2 5" xfId="19574"/>
    <cellStyle name="Normal 45 2 4 3 3" xfId="6125"/>
    <cellStyle name="Normal 45 2 4 3 3 2" xfId="16177"/>
    <cellStyle name="Normal 45 2 4 3 3 2 2" xfId="46499"/>
    <cellStyle name="Normal 45 2 4 3 3 2 3" xfId="31275"/>
    <cellStyle name="Normal 45 2 4 3 3 3" xfId="11157"/>
    <cellStyle name="Normal 45 2 4 3 3 3 2" xfId="41482"/>
    <cellStyle name="Normal 45 2 4 3 3 3 3" xfId="26258"/>
    <cellStyle name="Normal 45 2 4 3 3 4" xfId="36469"/>
    <cellStyle name="Normal 45 2 4 3 3 5" xfId="21245"/>
    <cellStyle name="Normal 45 2 4 3 4" xfId="12835"/>
    <cellStyle name="Normal 45 2 4 3 4 2" xfId="43157"/>
    <cellStyle name="Normal 45 2 4 3 4 3" xfId="27933"/>
    <cellStyle name="Normal 45 2 4 3 5" xfId="7814"/>
    <cellStyle name="Normal 45 2 4 3 5 2" xfId="38140"/>
    <cellStyle name="Normal 45 2 4 3 5 3" xfId="22916"/>
    <cellStyle name="Normal 45 2 4 3 6" xfId="33128"/>
    <cellStyle name="Normal 45 2 4 3 7" xfId="17903"/>
    <cellStyle name="Normal 45 2 4 4" xfId="3596"/>
    <cellStyle name="Normal 45 2 4 4 2" xfId="13670"/>
    <cellStyle name="Normal 45 2 4 4 2 2" xfId="43992"/>
    <cellStyle name="Normal 45 2 4 4 2 3" xfId="28768"/>
    <cellStyle name="Normal 45 2 4 4 3" xfId="8650"/>
    <cellStyle name="Normal 45 2 4 4 3 2" xfId="38975"/>
    <cellStyle name="Normal 45 2 4 4 3 3" xfId="23751"/>
    <cellStyle name="Normal 45 2 4 4 4" xfId="33962"/>
    <cellStyle name="Normal 45 2 4 4 5" xfId="18738"/>
    <cellStyle name="Normal 45 2 4 5" xfId="5289"/>
    <cellStyle name="Normal 45 2 4 5 2" xfId="15341"/>
    <cellStyle name="Normal 45 2 4 5 2 2" xfId="45663"/>
    <cellStyle name="Normal 45 2 4 5 2 3" xfId="30439"/>
    <cellStyle name="Normal 45 2 4 5 3" xfId="10321"/>
    <cellStyle name="Normal 45 2 4 5 3 2" xfId="40646"/>
    <cellStyle name="Normal 45 2 4 5 3 3" xfId="25422"/>
    <cellStyle name="Normal 45 2 4 5 4" xfId="35633"/>
    <cellStyle name="Normal 45 2 4 5 5" xfId="20409"/>
    <cellStyle name="Normal 45 2 4 6" xfId="11999"/>
    <cellStyle name="Normal 45 2 4 6 2" xfId="42321"/>
    <cellStyle name="Normal 45 2 4 6 3" xfId="27097"/>
    <cellStyle name="Normal 45 2 4 7" xfId="6978"/>
    <cellStyle name="Normal 45 2 4 7 2" xfId="37304"/>
    <cellStyle name="Normal 45 2 4 7 3" xfId="22080"/>
    <cellStyle name="Normal 45 2 4 8" xfId="32292"/>
    <cellStyle name="Normal 45 2 4 9" xfId="17067"/>
    <cellStyle name="Normal 45 2 5" xfId="2112"/>
    <cellStyle name="Normal 45 2 5 2" xfId="2953"/>
    <cellStyle name="Normal 45 2 5 2 2" xfId="4643"/>
    <cellStyle name="Normal 45 2 5 2 2 2" xfId="14716"/>
    <cellStyle name="Normal 45 2 5 2 2 2 2" xfId="45038"/>
    <cellStyle name="Normal 45 2 5 2 2 2 3" xfId="29814"/>
    <cellStyle name="Normal 45 2 5 2 2 3" xfId="9696"/>
    <cellStyle name="Normal 45 2 5 2 2 3 2" xfId="40021"/>
    <cellStyle name="Normal 45 2 5 2 2 3 3" xfId="24797"/>
    <cellStyle name="Normal 45 2 5 2 2 4" xfId="35008"/>
    <cellStyle name="Normal 45 2 5 2 2 5" xfId="19784"/>
    <cellStyle name="Normal 45 2 5 2 3" xfId="6335"/>
    <cellStyle name="Normal 45 2 5 2 3 2" xfId="16387"/>
    <cellStyle name="Normal 45 2 5 2 3 2 2" xfId="46709"/>
    <cellStyle name="Normal 45 2 5 2 3 2 3" xfId="31485"/>
    <cellStyle name="Normal 45 2 5 2 3 3" xfId="11367"/>
    <cellStyle name="Normal 45 2 5 2 3 3 2" xfId="41692"/>
    <cellStyle name="Normal 45 2 5 2 3 3 3" xfId="26468"/>
    <cellStyle name="Normal 45 2 5 2 3 4" xfId="36679"/>
    <cellStyle name="Normal 45 2 5 2 3 5" xfId="21455"/>
    <cellStyle name="Normal 45 2 5 2 4" xfId="13045"/>
    <cellStyle name="Normal 45 2 5 2 4 2" xfId="43367"/>
    <cellStyle name="Normal 45 2 5 2 4 3" xfId="28143"/>
    <cellStyle name="Normal 45 2 5 2 5" xfId="8024"/>
    <cellStyle name="Normal 45 2 5 2 5 2" xfId="38350"/>
    <cellStyle name="Normal 45 2 5 2 5 3" xfId="23126"/>
    <cellStyle name="Normal 45 2 5 2 6" xfId="33338"/>
    <cellStyle name="Normal 45 2 5 2 7" xfId="18113"/>
    <cellStyle name="Normal 45 2 5 3" xfId="3806"/>
    <cellStyle name="Normal 45 2 5 3 2" xfId="13880"/>
    <cellStyle name="Normal 45 2 5 3 2 2" xfId="44202"/>
    <cellStyle name="Normal 45 2 5 3 2 3" xfId="28978"/>
    <cellStyle name="Normal 45 2 5 3 3" xfId="8860"/>
    <cellStyle name="Normal 45 2 5 3 3 2" xfId="39185"/>
    <cellStyle name="Normal 45 2 5 3 3 3" xfId="23961"/>
    <cellStyle name="Normal 45 2 5 3 4" xfId="34172"/>
    <cellStyle name="Normal 45 2 5 3 5" xfId="18948"/>
    <cellStyle name="Normal 45 2 5 4" xfId="5499"/>
    <cellStyle name="Normal 45 2 5 4 2" xfId="15551"/>
    <cellStyle name="Normal 45 2 5 4 2 2" xfId="45873"/>
    <cellStyle name="Normal 45 2 5 4 2 3" xfId="30649"/>
    <cellStyle name="Normal 45 2 5 4 3" xfId="10531"/>
    <cellStyle name="Normal 45 2 5 4 3 2" xfId="40856"/>
    <cellStyle name="Normal 45 2 5 4 3 3" xfId="25632"/>
    <cellStyle name="Normal 45 2 5 4 4" xfId="35843"/>
    <cellStyle name="Normal 45 2 5 4 5" xfId="20619"/>
    <cellStyle name="Normal 45 2 5 5" xfId="12209"/>
    <cellStyle name="Normal 45 2 5 5 2" xfId="42531"/>
    <cellStyle name="Normal 45 2 5 5 3" xfId="27307"/>
    <cellStyle name="Normal 45 2 5 6" xfId="7188"/>
    <cellStyle name="Normal 45 2 5 6 2" xfId="37514"/>
    <cellStyle name="Normal 45 2 5 6 3" xfId="22290"/>
    <cellStyle name="Normal 45 2 5 7" xfId="32502"/>
    <cellStyle name="Normal 45 2 5 8" xfId="17277"/>
    <cellStyle name="Normal 45 2 6" xfId="2533"/>
    <cellStyle name="Normal 45 2 6 2" xfId="4225"/>
    <cellStyle name="Normal 45 2 6 2 2" xfId="14298"/>
    <cellStyle name="Normal 45 2 6 2 2 2" xfId="44620"/>
    <cellStyle name="Normal 45 2 6 2 2 3" xfId="29396"/>
    <cellStyle name="Normal 45 2 6 2 3" xfId="9278"/>
    <cellStyle name="Normal 45 2 6 2 3 2" xfId="39603"/>
    <cellStyle name="Normal 45 2 6 2 3 3" xfId="24379"/>
    <cellStyle name="Normal 45 2 6 2 4" xfId="34590"/>
    <cellStyle name="Normal 45 2 6 2 5" xfId="19366"/>
    <cellStyle name="Normal 45 2 6 3" xfId="5917"/>
    <cellStyle name="Normal 45 2 6 3 2" xfId="15969"/>
    <cellStyle name="Normal 45 2 6 3 2 2" xfId="46291"/>
    <cellStyle name="Normal 45 2 6 3 2 3" xfId="31067"/>
    <cellStyle name="Normal 45 2 6 3 3" xfId="10949"/>
    <cellStyle name="Normal 45 2 6 3 3 2" xfId="41274"/>
    <cellStyle name="Normal 45 2 6 3 3 3" xfId="26050"/>
    <cellStyle name="Normal 45 2 6 3 4" xfId="36261"/>
    <cellStyle name="Normal 45 2 6 3 5" xfId="21037"/>
    <cellStyle name="Normal 45 2 6 4" xfId="12627"/>
    <cellStyle name="Normal 45 2 6 4 2" xfId="42949"/>
    <cellStyle name="Normal 45 2 6 4 3" xfId="27725"/>
    <cellStyle name="Normal 45 2 6 5" xfId="7606"/>
    <cellStyle name="Normal 45 2 6 5 2" xfId="37932"/>
    <cellStyle name="Normal 45 2 6 5 3" xfId="22708"/>
    <cellStyle name="Normal 45 2 6 6" xfId="32920"/>
    <cellStyle name="Normal 45 2 6 7" xfId="17695"/>
    <cellStyle name="Normal 45 2 7" xfId="3384"/>
    <cellStyle name="Normal 45 2 7 2" xfId="13462"/>
    <cellStyle name="Normal 45 2 7 2 2" xfId="43784"/>
    <cellStyle name="Normal 45 2 7 2 3" xfId="28560"/>
    <cellStyle name="Normal 45 2 7 3" xfId="8442"/>
    <cellStyle name="Normal 45 2 7 3 2" xfId="38767"/>
    <cellStyle name="Normal 45 2 7 3 3" xfId="23543"/>
    <cellStyle name="Normal 45 2 7 4" xfId="33754"/>
    <cellStyle name="Normal 45 2 7 5" xfId="18530"/>
    <cellStyle name="Normal 45 2 8" xfId="5078"/>
    <cellStyle name="Normal 45 2 8 2" xfId="15133"/>
    <cellStyle name="Normal 45 2 8 2 2" xfId="45455"/>
    <cellStyle name="Normal 45 2 8 2 3" xfId="30231"/>
    <cellStyle name="Normal 45 2 8 3" xfId="10113"/>
    <cellStyle name="Normal 45 2 8 3 2" xfId="40438"/>
    <cellStyle name="Normal 45 2 8 3 3" xfId="25214"/>
    <cellStyle name="Normal 45 2 8 4" xfId="35425"/>
    <cellStyle name="Normal 45 2 8 5" xfId="20201"/>
    <cellStyle name="Normal 45 2 9" xfId="11789"/>
    <cellStyle name="Normal 45 2 9 2" xfId="42113"/>
    <cellStyle name="Normal 45 2 9 3" xfId="26889"/>
    <cellStyle name="Normal 45 3" xfId="47296"/>
    <cellStyle name="Normal 46" xfId="1042"/>
    <cellStyle name="Normal 46 2" xfId="1445"/>
    <cellStyle name="Normal 46 2 10" xfId="6769"/>
    <cellStyle name="Normal 46 2 10 2" xfId="37097"/>
    <cellStyle name="Normal 46 2 10 3" xfId="21873"/>
    <cellStyle name="Normal 46 2 11" xfId="32088"/>
    <cellStyle name="Normal 46 2 12" xfId="16858"/>
    <cellStyle name="Normal 46 2 2" xfId="1733"/>
    <cellStyle name="Normal 46 2 2 10" xfId="32140"/>
    <cellStyle name="Normal 46 2 2 11" xfId="16912"/>
    <cellStyle name="Normal 46 2 2 2" xfId="1841"/>
    <cellStyle name="Normal 46 2 2 2 10" xfId="17016"/>
    <cellStyle name="Normal 46 2 2 2 2" xfId="2058"/>
    <cellStyle name="Normal 46 2 2 2 2 2" xfId="2479"/>
    <cellStyle name="Normal 46 2 2 2 2 2 2" xfId="3318"/>
    <cellStyle name="Normal 46 2 2 2 2 2 2 2" xfId="5008"/>
    <cellStyle name="Normal 46 2 2 2 2 2 2 2 2" xfId="15081"/>
    <cellStyle name="Normal 46 2 2 2 2 2 2 2 2 2" xfId="45403"/>
    <cellStyle name="Normal 46 2 2 2 2 2 2 2 2 3" xfId="30179"/>
    <cellStyle name="Normal 46 2 2 2 2 2 2 2 3" xfId="10061"/>
    <cellStyle name="Normal 46 2 2 2 2 2 2 2 3 2" xfId="40386"/>
    <cellStyle name="Normal 46 2 2 2 2 2 2 2 3 3" xfId="25162"/>
    <cellStyle name="Normal 46 2 2 2 2 2 2 2 4" xfId="35373"/>
    <cellStyle name="Normal 46 2 2 2 2 2 2 2 5" xfId="20149"/>
    <cellStyle name="Normal 46 2 2 2 2 2 2 3" xfId="6700"/>
    <cellStyle name="Normal 46 2 2 2 2 2 2 3 2" xfId="16752"/>
    <cellStyle name="Normal 46 2 2 2 2 2 2 3 2 2" xfId="47074"/>
    <cellStyle name="Normal 46 2 2 2 2 2 2 3 2 3" xfId="31850"/>
    <cellStyle name="Normal 46 2 2 2 2 2 2 3 3" xfId="11732"/>
    <cellStyle name="Normal 46 2 2 2 2 2 2 3 3 2" xfId="42057"/>
    <cellStyle name="Normal 46 2 2 2 2 2 2 3 3 3" xfId="26833"/>
    <cellStyle name="Normal 46 2 2 2 2 2 2 3 4" xfId="37044"/>
    <cellStyle name="Normal 46 2 2 2 2 2 2 3 5" xfId="21820"/>
    <cellStyle name="Normal 46 2 2 2 2 2 2 4" xfId="13410"/>
    <cellStyle name="Normal 46 2 2 2 2 2 2 4 2" xfId="43732"/>
    <cellStyle name="Normal 46 2 2 2 2 2 2 4 3" xfId="28508"/>
    <cellStyle name="Normal 46 2 2 2 2 2 2 5" xfId="8389"/>
    <cellStyle name="Normal 46 2 2 2 2 2 2 5 2" xfId="38715"/>
    <cellStyle name="Normal 46 2 2 2 2 2 2 5 3" xfId="23491"/>
    <cellStyle name="Normal 46 2 2 2 2 2 2 6" xfId="33703"/>
    <cellStyle name="Normal 46 2 2 2 2 2 2 7" xfId="18478"/>
    <cellStyle name="Normal 46 2 2 2 2 2 3" xfId="4171"/>
    <cellStyle name="Normal 46 2 2 2 2 2 3 2" xfId="14245"/>
    <cellStyle name="Normal 46 2 2 2 2 2 3 2 2" xfId="44567"/>
    <cellStyle name="Normal 46 2 2 2 2 2 3 2 3" xfId="29343"/>
    <cellStyle name="Normal 46 2 2 2 2 2 3 3" xfId="9225"/>
    <cellStyle name="Normal 46 2 2 2 2 2 3 3 2" xfId="39550"/>
    <cellStyle name="Normal 46 2 2 2 2 2 3 3 3" xfId="24326"/>
    <cellStyle name="Normal 46 2 2 2 2 2 3 4" xfId="34537"/>
    <cellStyle name="Normal 46 2 2 2 2 2 3 5" xfId="19313"/>
    <cellStyle name="Normal 46 2 2 2 2 2 4" xfId="5864"/>
    <cellStyle name="Normal 46 2 2 2 2 2 4 2" xfId="15916"/>
    <cellStyle name="Normal 46 2 2 2 2 2 4 2 2" xfId="46238"/>
    <cellStyle name="Normal 46 2 2 2 2 2 4 2 3" xfId="31014"/>
    <cellStyle name="Normal 46 2 2 2 2 2 4 3" xfId="10896"/>
    <cellStyle name="Normal 46 2 2 2 2 2 4 3 2" xfId="41221"/>
    <cellStyle name="Normal 46 2 2 2 2 2 4 3 3" xfId="25997"/>
    <cellStyle name="Normal 46 2 2 2 2 2 4 4" xfId="36208"/>
    <cellStyle name="Normal 46 2 2 2 2 2 4 5" xfId="20984"/>
    <cellStyle name="Normal 46 2 2 2 2 2 5" xfId="12574"/>
    <cellStyle name="Normal 46 2 2 2 2 2 5 2" xfId="42896"/>
    <cellStyle name="Normal 46 2 2 2 2 2 5 3" xfId="27672"/>
    <cellStyle name="Normal 46 2 2 2 2 2 6" xfId="7553"/>
    <cellStyle name="Normal 46 2 2 2 2 2 6 2" xfId="37879"/>
    <cellStyle name="Normal 46 2 2 2 2 2 6 3" xfId="22655"/>
    <cellStyle name="Normal 46 2 2 2 2 2 7" xfId="32867"/>
    <cellStyle name="Normal 46 2 2 2 2 2 8" xfId="17642"/>
    <cellStyle name="Normal 46 2 2 2 2 3" xfId="2900"/>
    <cellStyle name="Normal 46 2 2 2 2 3 2" xfId="4590"/>
    <cellStyle name="Normal 46 2 2 2 2 3 2 2" xfId="14663"/>
    <cellStyle name="Normal 46 2 2 2 2 3 2 2 2" xfId="44985"/>
    <cellStyle name="Normal 46 2 2 2 2 3 2 2 3" xfId="29761"/>
    <cellStyle name="Normal 46 2 2 2 2 3 2 3" xfId="9643"/>
    <cellStyle name="Normal 46 2 2 2 2 3 2 3 2" xfId="39968"/>
    <cellStyle name="Normal 46 2 2 2 2 3 2 3 3" xfId="24744"/>
    <cellStyle name="Normal 46 2 2 2 2 3 2 4" xfId="34955"/>
    <cellStyle name="Normal 46 2 2 2 2 3 2 5" xfId="19731"/>
    <cellStyle name="Normal 46 2 2 2 2 3 3" xfId="6282"/>
    <cellStyle name="Normal 46 2 2 2 2 3 3 2" xfId="16334"/>
    <cellStyle name="Normal 46 2 2 2 2 3 3 2 2" xfId="46656"/>
    <cellStyle name="Normal 46 2 2 2 2 3 3 2 3" xfId="31432"/>
    <cellStyle name="Normal 46 2 2 2 2 3 3 3" xfId="11314"/>
    <cellStyle name="Normal 46 2 2 2 2 3 3 3 2" xfId="41639"/>
    <cellStyle name="Normal 46 2 2 2 2 3 3 3 3" xfId="26415"/>
    <cellStyle name="Normal 46 2 2 2 2 3 3 4" xfId="36626"/>
    <cellStyle name="Normal 46 2 2 2 2 3 3 5" xfId="21402"/>
    <cellStyle name="Normal 46 2 2 2 2 3 4" xfId="12992"/>
    <cellStyle name="Normal 46 2 2 2 2 3 4 2" xfId="43314"/>
    <cellStyle name="Normal 46 2 2 2 2 3 4 3" xfId="28090"/>
    <cellStyle name="Normal 46 2 2 2 2 3 5" xfId="7971"/>
    <cellStyle name="Normal 46 2 2 2 2 3 5 2" xfId="38297"/>
    <cellStyle name="Normal 46 2 2 2 2 3 5 3" xfId="23073"/>
    <cellStyle name="Normal 46 2 2 2 2 3 6" xfId="33285"/>
    <cellStyle name="Normal 46 2 2 2 2 3 7" xfId="18060"/>
    <cellStyle name="Normal 46 2 2 2 2 4" xfId="3753"/>
    <cellStyle name="Normal 46 2 2 2 2 4 2" xfId="13827"/>
    <cellStyle name="Normal 46 2 2 2 2 4 2 2" xfId="44149"/>
    <cellStyle name="Normal 46 2 2 2 2 4 2 3" xfId="28925"/>
    <cellStyle name="Normal 46 2 2 2 2 4 3" xfId="8807"/>
    <cellStyle name="Normal 46 2 2 2 2 4 3 2" xfId="39132"/>
    <cellStyle name="Normal 46 2 2 2 2 4 3 3" xfId="23908"/>
    <cellStyle name="Normal 46 2 2 2 2 4 4" xfId="34119"/>
    <cellStyle name="Normal 46 2 2 2 2 4 5" xfId="18895"/>
    <cellStyle name="Normal 46 2 2 2 2 5" xfId="5446"/>
    <cellStyle name="Normal 46 2 2 2 2 5 2" xfId="15498"/>
    <cellStyle name="Normal 46 2 2 2 2 5 2 2" xfId="45820"/>
    <cellStyle name="Normal 46 2 2 2 2 5 2 3" xfId="30596"/>
    <cellStyle name="Normal 46 2 2 2 2 5 3" xfId="10478"/>
    <cellStyle name="Normal 46 2 2 2 2 5 3 2" xfId="40803"/>
    <cellStyle name="Normal 46 2 2 2 2 5 3 3" xfId="25579"/>
    <cellStyle name="Normal 46 2 2 2 2 5 4" xfId="35790"/>
    <cellStyle name="Normal 46 2 2 2 2 5 5" xfId="20566"/>
    <cellStyle name="Normal 46 2 2 2 2 6" xfId="12156"/>
    <cellStyle name="Normal 46 2 2 2 2 6 2" xfId="42478"/>
    <cellStyle name="Normal 46 2 2 2 2 6 3" xfId="27254"/>
    <cellStyle name="Normal 46 2 2 2 2 7" xfId="7135"/>
    <cellStyle name="Normal 46 2 2 2 2 7 2" xfId="37461"/>
    <cellStyle name="Normal 46 2 2 2 2 7 3" xfId="22237"/>
    <cellStyle name="Normal 46 2 2 2 2 8" xfId="32449"/>
    <cellStyle name="Normal 46 2 2 2 2 9" xfId="17224"/>
    <cellStyle name="Normal 46 2 2 2 3" xfId="2271"/>
    <cellStyle name="Normal 46 2 2 2 3 2" xfId="3110"/>
    <cellStyle name="Normal 46 2 2 2 3 2 2" xfId="4800"/>
    <cellStyle name="Normal 46 2 2 2 3 2 2 2" xfId="14873"/>
    <cellStyle name="Normal 46 2 2 2 3 2 2 2 2" xfId="45195"/>
    <cellStyle name="Normal 46 2 2 2 3 2 2 2 3" xfId="29971"/>
    <cellStyle name="Normal 46 2 2 2 3 2 2 3" xfId="9853"/>
    <cellStyle name="Normal 46 2 2 2 3 2 2 3 2" xfId="40178"/>
    <cellStyle name="Normal 46 2 2 2 3 2 2 3 3" xfId="24954"/>
    <cellStyle name="Normal 46 2 2 2 3 2 2 4" xfId="35165"/>
    <cellStyle name="Normal 46 2 2 2 3 2 2 5" xfId="19941"/>
    <cellStyle name="Normal 46 2 2 2 3 2 3" xfId="6492"/>
    <cellStyle name="Normal 46 2 2 2 3 2 3 2" xfId="16544"/>
    <cellStyle name="Normal 46 2 2 2 3 2 3 2 2" xfId="46866"/>
    <cellStyle name="Normal 46 2 2 2 3 2 3 2 3" xfId="31642"/>
    <cellStyle name="Normal 46 2 2 2 3 2 3 3" xfId="11524"/>
    <cellStyle name="Normal 46 2 2 2 3 2 3 3 2" xfId="41849"/>
    <cellStyle name="Normal 46 2 2 2 3 2 3 3 3" xfId="26625"/>
    <cellStyle name="Normal 46 2 2 2 3 2 3 4" xfId="36836"/>
    <cellStyle name="Normal 46 2 2 2 3 2 3 5" xfId="21612"/>
    <cellStyle name="Normal 46 2 2 2 3 2 4" xfId="13202"/>
    <cellStyle name="Normal 46 2 2 2 3 2 4 2" xfId="43524"/>
    <cellStyle name="Normal 46 2 2 2 3 2 4 3" xfId="28300"/>
    <cellStyle name="Normal 46 2 2 2 3 2 5" xfId="8181"/>
    <cellStyle name="Normal 46 2 2 2 3 2 5 2" xfId="38507"/>
    <cellStyle name="Normal 46 2 2 2 3 2 5 3" xfId="23283"/>
    <cellStyle name="Normal 46 2 2 2 3 2 6" xfId="33495"/>
    <cellStyle name="Normal 46 2 2 2 3 2 7" xfId="18270"/>
    <cellStyle name="Normal 46 2 2 2 3 3" xfId="3963"/>
    <cellStyle name="Normal 46 2 2 2 3 3 2" xfId="14037"/>
    <cellStyle name="Normal 46 2 2 2 3 3 2 2" xfId="44359"/>
    <cellStyle name="Normal 46 2 2 2 3 3 2 3" xfId="29135"/>
    <cellStyle name="Normal 46 2 2 2 3 3 3" xfId="9017"/>
    <cellStyle name="Normal 46 2 2 2 3 3 3 2" xfId="39342"/>
    <cellStyle name="Normal 46 2 2 2 3 3 3 3" xfId="24118"/>
    <cellStyle name="Normal 46 2 2 2 3 3 4" xfId="34329"/>
    <cellStyle name="Normal 46 2 2 2 3 3 5" xfId="19105"/>
    <cellStyle name="Normal 46 2 2 2 3 4" xfId="5656"/>
    <cellStyle name="Normal 46 2 2 2 3 4 2" xfId="15708"/>
    <cellStyle name="Normal 46 2 2 2 3 4 2 2" xfId="46030"/>
    <cellStyle name="Normal 46 2 2 2 3 4 2 3" xfId="30806"/>
    <cellStyle name="Normal 46 2 2 2 3 4 3" xfId="10688"/>
    <cellStyle name="Normal 46 2 2 2 3 4 3 2" xfId="41013"/>
    <cellStyle name="Normal 46 2 2 2 3 4 3 3" xfId="25789"/>
    <cellStyle name="Normal 46 2 2 2 3 4 4" xfId="36000"/>
    <cellStyle name="Normal 46 2 2 2 3 4 5" xfId="20776"/>
    <cellStyle name="Normal 46 2 2 2 3 5" xfId="12366"/>
    <cellStyle name="Normal 46 2 2 2 3 5 2" xfId="42688"/>
    <cellStyle name="Normal 46 2 2 2 3 5 3" xfId="27464"/>
    <cellStyle name="Normal 46 2 2 2 3 6" xfId="7345"/>
    <cellStyle name="Normal 46 2 2 2 3 6 2" xfId="37671"/>
    <cellStyle name="Normal 46 2 2 2 3 6 3" xfId="22447"/>
    <cellStyle name="Normal 46 2 2 2 3 7" xfId="32659"/>
    <cellStyle name="Normal 46 2 2 2 3 8" xfId="17434"/>
    <cellStyle name="Normal 46 2 2 2 4" xfId="2692"/>
    <cellStyle name="Normal 46 2 2 2 4 2" xfId="4382"/>
    <cellStyle name="Normal 46 2 2 2 4 2 2" xfId="14455"/>
    <cellStyle name="Normal 46 2 2 2 4 2 2 2" xfId="44777"/>
    <cellStyle name="Normal 46 2 2 2 4 2 2 3" xfId="29553"/>
    <cellStyle name="Normal 46 2 2 2 4 2 3" xfId="9435"/>
    <cellStyle name="Normal 46 2 2 2 4 2 3 2" xfId="39760"/>
    <cellStyle name="Normal 46 2 2 2 4 2 3 3" xfId="24536"/>
    <cellStyle name="Normal 46 2 2 2 4 2 4" xfId="34747"/>
    <cellStyle name="Normal 46 2 2 2 4 2 5" xfId="19523"/>
    <cellStyle name="Normal 46 2 2 2 4 3" xfId="6074"/>
    <cellStyle name="Normal 46 2 2 2 4 3 2" xfId="16126"/>
    <cellStyle name="Normal 46 2 2 2 4 3 2 2" xfId="46448"/>
    <cellStyle name="Normal 46 2 2 2 4 3 2 3" xfId="31224"/>
    <cellStyle name="Normal 46 2 2 2 4 3 3" xfId="11106"/>
    <cellStyle name="Normal 46 2 2 2 4 3 3 2" xfId="41431"/>
    <cellStyle name="Normal 46 2 2 2 4 3 3 3" xfId="26207"/>
    <cellStyle name="Normal 46 2 2 2 4 3 4" xfId="36418"/>
    <cellStyle name="Normal 46 2 2 2 4 3 5" xfId="21194"/>
    <cellStyle name="Normal 46 2 2 2 4 4" xfId="12784"/>
    <cellStyle name="Normal 46 2 2 2 4 4 2" xfId="43106"/>
    <cellStyle name="Normal 46 2 2 2 4 4 3" xfId="27882"/>
    <cellStyle name="Normal 46 2 2 2 4 5" xfId="7763"/>
    <cellStyle name="Normal 46 2 2 2 4 5 2" xfId="38089"/>
    <cellStyle name="Normal 46 2 2 2 4 5 3" xfId="22865"/>
    <cellStyle name="Normal 46 2 2 2 4 6" xfId="33077"/>
    <cellStyle name="Normal 46 2 2 2 4 7" xfId="17852"/>
    <cellStyle name="Normal 46 2 2 2 5" xfId="3545"/>
    <cellStyle name="Normal 46 2 2 2 5 2" xfId="13619"/>
    <cellStyle name="Normal 46 2 2 2 5 2 2" xfId="43941"/>
    <cellStyle name="Normal 46 2 2 2 5 2 3" xfId="28717"/>
    <cellStyle name="Normal 46 2 2 2 5 3" xfId="8599"/>
    <cellStyle name="Normal 46 2 2 2 5 3 2" xfId="38924"/>
    <cellStyle name="Normal 46 2 2 2 5 3 3" xfId="23700"/>
    <cellStyle name="Normal 46 2 2 2 5 4" xfId="33911"/>
    <cellStyle name="Normal 46 2 2 2 5 5" xfId="18687"/>
    <cellStyle name="Normal 46 2 2 2 6" xfId="5238"/>
    <cellStyle name="Normal 46 2 2 2 6 2" xfId="15290"/>
    <cellStyle name="Normal 46 2 2 2 6 2 2" xfId="45612"/>
    <cellStyle name="Normal 46 2 2 2 6 2 3" xfId="30388"/>
    <cellStyle name="Normal 46 2 2 2 6 3" xfId="10270"/>
    <cellStyle name="Normal 46 2 2 2 6 3 2" xfId="40595"/>
    <cellStyle name="Normal 46 2 2 2 6 3 3" xfId="25371"/>
    <cellStyle name="Normal 46 2 2 2 6 4" xfId="35582"/>
    <cellStyle name="Normal 46 2 2 2 6 5" xfId="20358"/>
    <cellStyle name="Normal 46 2 2 2 7" xfId="11948"/>
    <cellStyle name="Normal 46 2 2 2 7 2" xfId="42270"/>
    <cellStyle name="Normal 46 2 2 2 7 3" xfId="27046"/>
    <cellStyle name="Normal 46 2 2 2 8" xfId="6927"/>
    <cellStyle name="Normal 46 2 2 2 8 2" xfId="37253"/>
    <cellStyle name="Normal 46 2 2 2 8 3" xfId="22029"/>
    <cellStyle name="Normal 46 2 2 2 9" xfId="32241"/>
    <cellStyle name="Normal 46 2 2 3" xfId="1954"/>
    <cellStyle name="Normal 46 2 2 3 2" xfId="2375"/>
    <cellStyle name="Normal 46 2 2 3 2 2" xfId="3214"/>
    <cellStyle name="Normal 46 2 2 3 2 2 2" xfId="4904"/>
    <cellStyle name="Normal 46 2 2 3 2 2 2 2" xfId="14977"/>
    <cellStyle name="Normal 46 2 2 3 2 2 2 2 2" xfId="45299"/>
    <cellStyle name="Normal 46 2 2 3 2 2 2 2 3" xfId="30075"/>
    <cellStyle name="Normal 46 2 2 3 2 2 2 3" xfId="9957"/>
    <cellStyle name="Normal 46 2 2 3 2 2 2 3 2" xfId="40282"/>
    <cellStyle name="Normal 46 2 2 3 2 2 2 3 3" xfId="25058"/>
    <cellStyle name="Normal 46 2 2 3 2 2 2 4" xfId="35269"/>
    <cellStyle name="Normal 46 2 2 3 2 2 2 5" xfId="20045"/>
    <cellStyle name="Normal 46 2 2 3 2 2 3" xfId="6596"/>
    <cellStyle name="Normal 46 2 2 3 2 2 3 2" xfId="16648"/>
    <cellStyle name="Normal 46 2 2 3 2 2 3 2 2" xfId="46970"/>
    <cellStyle name="Normal 46 2 2 3 2 2 3 2 3" xfId="31746"/>
    <cellStyle name="Normal 46 2 2 3 2 2 3 3" xfId="11628"/>
    <cellStyle name="Normal 46 2 2 3 2 2 3 3 2" xfId="41953"/>
    <cellStyle name="Normal 46 2 2 3 2 2 3 3 3" xfId="26729"/>
    <cellStyle name="Normal 46 2 2 3 2 2 3 4" xfId="36940"/>
    <cellStyle name="Normal 46 2 2 3 2 2 3 5" xfId="21716"/>
    <cellStyle name="Normal 46 2 2 3 2 2 4" xfId="13306"/>
    <cellStyle name="Normal 46 2 2 3 2 2 4 2" xfId="43628"/>
    <cellStyle name="Normal 46 2 2 3 2 2 4 3" xfId="28404"/>
    <cellStyle name="Normal 46 2 2 3 2 2 5" xfId="8285"/>
    <cellStyle name="Normal 46 2 2 3 2 2 5 2" xfId="38611"/>
    <cellStyle name="Normal 46 2 2 3 2 2 5 3" xfId="23387"/>
    <cellStyle name="Normal 46 2 2 3 2 2 6" xfId="33599"/>
    <cellStyle name="Normal 46 2 2 3 2 2 7" xfId="18374"/>
    <cellStyle name="Normal 46 2 2 3 2 3" xfId="4067"/>
    <cellStyle name="Normal 46 2 2 3 2 3 2" xfId="14141"/>
    <cellStyle name="Normal 46 2 2 3 2 3 2 2" xfId="44463"/>
    <cellStyle name="Normal 46 2 2 3 2 3 2 3" xfId="29239"/>
    <cellStyle name="Normal 46 2 2 3 2 3 3" xfId="9121"/>
    <cellStyle name="Normal 46 2 2 3 2 3 3 2" xfId="39446"/>
    <cellStyle name="Normal 46 2 2 3 2 3 3 3" xfId="24222"/>
    <cellStyle name="Normal 46 2 2 3 2 3 4" xfId="34433"/>
    <cellStyle name="Normal 46 2 2 3 2 3 5" xfId="19209"/>
    <cellStyle name="Normal 46 2 2 3 2 4" xfId="5760"/>
    <cellStyle name="Normal 46 2 2 3 2 4 2" xfId="15812"/>
    <cellStyle name="Normal 46 2 2 3 2 4 2 2" xfId="46134"/>
    <cellStyle name="Normal 46 2 2 3 2 4 2 3" xfId="30910"/>
    <cellStyle name="Normal 46 2 2 3 2 4 3" xfId="10792"/>
    <cellStyle name="Normal 46 2 2 3 2 4 3 2" xfId="41117"/>
    <cellStyle name="Normal 46 2 2 3 2 4 3 3" xfId="25893"/>
    <cellStyle name="Normal 46 2 2 3 2 4 4" xfId="36104"/>
    <cellStyle name="Normal 46 2 2 3 2 4 5" xfId="20880"/>
    <cellStyle name="Normal 46 2 2 3 2 5" xfId="12470"/>
    <cellStyle name="Normal 46 2 2 3 2 5 2" xfId="42792"/>
    <cellStyle name="Normal 46 2 2 3 2 5 3" xfId="27568"/>
    <cellStyle name="Normal 46 2 2 3 2 6" xfId="7449"/>
    <cellStyle name="Normal 46 2 2 3 2 6 2" xfId="37775"/>
    <cellStyle name="Normal 46 2 2 3 2 6 3" xfId="22551"/>
    <cellStyle name="Normal 46 2 2 3 2 7" xfId="32763"/>
    <cellStyle name="Normal 46 2 2 3 2 8" xfId="17538"/>
    <cellStyle name="Normal 46 2 2 3 3" xfId="2796"/>
    <cellStyle name="Normal 46 2 2 3 3 2" xfId="4486"/>
    <cellStyle name="Normal 46 2 2 3 3 2 2" xfId="14559"/>
    <cellStyle name="Normal 46 2 2 3 3 2 2 2" xfId="44881"/>
    <cellStyle name="Normal 46 2 2 3 3 2 2 3" xfId="29657"/>
    <cellStyle name="Normal 46 2 2 3 3 2 3" xfId="9539"/>
    <cellStyle name="Normal 46 2 2 3 3 2 3 2" xfId="39864"/>
    <cellStyle name="Normal 46 2 2 3 3 2 3 3" xfId="24640"/>
    <cellStyle name="Normal 46 2 2 3 3 2 4" xfId="34851"/>
    <cellStyle name="Normal 46 2 2 3 3 2 5" xfId="19627"/>
    <cellStyle name="Normal 46 2 2 3 3 3" xfId="6178"/>
    <cellStyle name="Normal 46 2 2 3 3 3 2" xfId="16230"/>
    <cellStyle name="Normal 46 2 2 3 3 3 2 2" xfId="46552"/>
    <cellStyle name="Normal 46 2 2 3 3 3 2 3" xfId="31328"/>
    <cellStyle name="Normal 46 2 2 3 3 3 3" xfId="11210"/>
    <cellStyle name="Normal 46 2 2 3 3 3 3 2" xfId="41535"/>
    <cellStyle name="Normal 46 2 2 3 3 3 3 3" xfId="26311"/>
    <cellStyle name="Normal 46 2 2 3 3 3 4" xfId="36522"/>
    <cellStyle name="Normal 46 2 2 3 3 3 5" xfId="21298"/>
    <cellStyle name="Normal 46 2 2 3 3 4" xfId="12888"/>
    <cellStyle name="Normal 46 2 2 3 3 4 2" xfId="43210"/>
    <cellStyle name="Normal 46 2 2 3 3 4 3" xfId="27986"/>
    <cellStyle name="Normal 46 2 2 3 3 5" xfId="7867"/>
    <cellStyle name="Normal 46 2 2 3 3 5 2" xfId="38193"/>
    <cellStyle name="Normal 46 2 2 3 3 5 3" xfId="22969"/>
    <cellStyle name="Normal 46 2 2 3 3 6" xfId="33181"/>
    <cellStyle name="Normal 46 2 2 3 3 7" xfId="17956"/>
    <cellStyle name="Normal 46 2 2 3 4" xfId="3649"/>
    <cellStyle name="Normal 46 2 2 3 4 2" xfId="13723"/>
    <cellStyle name="Normal 46 2 2 3 4 2 2" xfId="44045"/>
    <cellStyle name="Normal 46 2 2 3 4 2 3" xfId="28821"/>
    <cellStyle name="Normal 46 2 2 3 4 3" xfId="8703"/>
    <cellStyle name="Normal 46 2 2 3 4 3 2" xfId="39028"/>
    <cellStyle name="Normal 46 2 2 3 4 3 3" xfId="23804"/>
    <cellStyle name="Normal 46 2 2 3 4 4" xfId="34015"/>
    <cellStyle name="Normal 46 2 2 3 4 5" xfId="18791"/>
    <cellStyle name="Normal 46 2 2 3 5" xfId="5342"/>
    <cellStyle name="Normal 46 2 2 3 5 2" xfId="15394"/>
    <cellStyle name="Normal 46 2 2 3 5 2 2" xfId="45716"/>
    <cellStyle name="Normal 46 2 2 3 5 2 3" xfId="30492"/>
    <cellStyle name="Normal 46 2 2 3 5 3" xfId="10374"/>
    <cellStyle name="Normal 46 2 2 3 5 3 2" xfId="40699"/>
    <cellStyle name="Normal 46 2 2 3 5 3 3" xfId="25475"/>
    <cellStyle name="Normal 46 2 2 3 5 4" xfId="35686"/>
    <cellStyle name="Normal 46 2 2 3 5 5" xfId="20462"/>
    <cellStyle name="Normal 46 2 2 3 6" xfId="12052"/>
    <cellStyle name="Normal 46 2 2 3 6 2" xfId="42374"/>
    <cellStyle name="Normal 46 2 2 3 6 3" xfId="27150"/>
    <cellStyle name="Normal 46 2 2 3 7" xfId="7031"/>
    <cellStyle name="Normal 46 2 2 3 7 2" xfId="37357"/>
    <cellStyle name="Normal 46 2 2 3 7 3" xfId="22133"/>
    <cellStyle name="Normal 46 2 2 3 8" xfId="32345"/>
    <cellStyle name="Normal 46 2 2 3 9" xfId="17120"/>
    <cellStyle name="Normal 46 2 2 4" xfId="2167"/>
    <cellStyle name="Normal 46 2 2 4 2" xfId="3006"/>
    <cellStyle name="Normal 46 2 2 4 2 2" xfId="4696"/>
    <cellStyle name="Normal 46 2 2 4 2 2 2" xfId="14769"/>
    <cellStyle name="Normal 46 2 2 4 2 2 2 2" xfId="45091"/>
    <cellStyle name="Normal 46 2 2 4 2 2 2 3" xfId="29867"/>
    <cellStyle name="Normal 46 2 2 4 2 2 3" xfId="9749"/>
    <cellStyle name="Normal 46 2 2 4 2 2 3 2" xfId="40074"/>
    <cellStyle name="Normal 46 2 2 4 2 2 3 3" xfId="24850"/>
    <cellStyle name="Normal 46 2 2 4 2 2 4" xfId="35061"/>
    <cellStyle name="Normal 46 2 2 4 2 2 5" xfId="19837"/>
    <cellStyle name="Normal 46 2 2 4 2 3" xfId="6388"/>
    <cellStyle name="Normal 46 2 2 4 2 3 2" xfId="16440"/>
    <cellStyle name="Normal 46 2 2 4 2 3 2 2" xfId="46762"/>
    <cellStyle name="Normal 46 2 2 4 2 3 2 3" xfId="31538"/>
    <cellStyle name="Normal 46 2 2 4 2 3 3" xfId="11420"/>
    <cellStyle name="Normal 46 2 2 4 2 3 3 2" xfId="41745"/>
    <cellStyle name="Normal 46 2 2 4 2 3 3 3" xfId="26521"/>
    <cellStyle name="Normal 46 2 2 4 2 3 4" xfId="36732"/>
    <cellStyle name="Normal 46 2 2 4 2 3 5" xfId="21508"/>
    <cellStyle name="Normal 46 2 2 4 2 4" xfId="13098"/>
    <cellStyle name="Normal 46 2 2 4 2 4 2" xfId="43420"/>
    <cellStyle name="Normal 46 2 2 4 2 4 3" xfId="28196"/>
    <cellStyle name="Normal 46 2 2 4 2 5" xfId="8077"/>
    <cellStyle name="Normal 46 2 2 4 2 5 2" xfId="38403"/>
    <cellStyle name="Normal 46 2 2 4 2 5 3" xfId="23179"/>
    <cellStyle name="Normal 46 2 2 4 2 6" xfId="33391"/>
    <cellStyle name="Normal 46 2 2 4 2 7" xfId="18166"/>
    <cellStyle name="Normal 46 2 2 4 3" xfId="3859"/>
    <cellStyle name="Normal 46 2 2 4 3 2" xfId="13933"/>
    <cellStyle name="Normal 46 2 2 4 3 2 2" xfId="44255"/>
    <cellStyle name="Normal 46 2 2 4 3 2 3" xfId="29031"/>
    <cellStyle name="Normal 46 2 2 4 3 3" xfId="8913"/>
    <cellStyle name="Normal 46 2 2 4 3 3 2" xfId="39238"/>
    <cellStyle name="Normal 46 2 2 4 3 3 3" xfId="24014"/>
    <cellStyle name="Normal 46 2 2 4 3 4" xfId="34225"/>
    <cellStyle name="Normal 46 2 2 4 3 5" xfId="19001"/>
    <cellStyle name="Normal 46 2 2 4 4" xfId="5552"/>
    <cellStyle name="Normal 46 2 2 4 4 2" xfId="15604"/>
    <cellStyle name="Normal 46 2 2 4 4 2 2" xfId="45926"/>
    <cellStyle name="Normal 46 2 2 4 4 2 3" xfId="30702"/>
    <cellStyle name="Normal 46 2 2 4 4 3" xfId="10584"/>
    <cellStyle name="Normal 46 2 2 4 4 3 2" xfId="40909"/>
    <cellStyle name="Normal 46 2 2 4 4 3 3" xfId="25685"/>
    <cellStyle name="Normal 46 2 2 4 4 4" xfId="35896"/>
    <cellStyle name="Normal 46 2 2 4 4 5" xfId="20672"/>
    <cellStyle name="Normal 46 2 2 4 5" xfId="12262"/>
    <cellStyle name="Normal 46 2 2 4 5 2" xfId="42584"/>
    <cellStyle name="Normal 46 2 2 4 5 3" xfId="27360"/>
    <cellStyle name="Normal 46 2 2 4 6" xfId="7241"/>
    <cellStyle name="Normal 46 2 2 4 6 2" xfId="37567"/>
    <cellStyle name="Normal 46 2 2 4 6 3" xfId="22343"/>
    <cellStyle name="Normal 46 2 2 4 7" xfId="32555"/>
    <cellStyle name="Normal 46 2 2 4 8" xfId="17330"/>
    <cellStyle name="Normal 46 2 2 5" xfId="2588"/>
    <cellStyle name="Normal 46 2 2 5 2" xfId="4278"/>
    <cellStyle name="Normal 46 2 2 5 2 2" xfId="14351"/>
    <cellStyle name="Normal 46 2 2 5 2 2 2" xfId="44673"/>
    <cellStyle name="Normal 46 2 2 5 2 2 3" xfId="29449"/>
    <cellStyle name="Normal 46 2 2 5 2 3" xfId="9331"/>
    <cellStyle name="Normal 46 2 2 5 2 3 2" xfId="39656"/>
    <cellStyle name="Normal 46 2 2 5 2 3 3" xfId="24432"/>
    <cellStyle name="Normal 46 2 2 5 2 4" xfId="34643"/>
    <cellStyle name="Normal 46 2 2 5 2 5" xfId="19419"/>
    <cellStyle name="Normal 46 2 2 5 3" xfId="5970"/>
    <cellStyle name="Normal 46 2 2 5 3 2" xfId="16022"/>
    <cellStyle name="Normal 46 2 2 5 3 2 2" xfId="46344"/>
    <cellStyle name="Normal 46 2 2 5 3 2 3" xfId="31120"/>
    <cellStyle name="Normal 46 2 2 5 3 3" xfId="11002"/>
    <cellStyle name="Normal 46 2 2 5 3 3 2" xfId="41327"/>
    <cellStyle name="Normal 46 2 2 5 3 3 3" xfId="26103"/>
    <cellStyle name="Normal 46 2 2 5 3 4" xfId="36314"/>
    <cellStyle name="Normal 46 2 2 5 3 5" xfId="21090"/>
    <cellStyle name="Normal 46 2 2 5 4" xfId="12680"/>
    <cellStyle name="Normal 46 2 2 5 4 2" xfId="43002"/>
    <cellStyle name="Normal 46 2 2 5 4 3" xfId="27778"/>
    <cellStyle name="Normal 46 2 2 5 5" xfId="7659"/>
    <cellStyle name="Normal 46 2 2 5 5 2" xfId="37985"/>
    <cellStyle name="Normal 46 2 2 5 5 3" xfId="22761"/>
    <cellStyle name="Normal 46 2 2 5 6" xfId="32973"/>
    <cellStyle name="Normal 46 2 2 5 7" xfId="17748"/>
    <cellStyle name="Normal 46 2 2 6" xfId="3441"/>
    <cellStyle name="Normal 46 2 2 6 2" xfId="13515"/>
    <cellStyle name="Normal 46 2 2 6 2 2" xfId="43837"/>
    <cellStyle name="Normal 46 2 2 6 2 3" xfId="28613"/>
    <cellStyle name="Normal 46 2 2 6 3" xfId="8495"/>
    <cellStyle name="Normal 46 2 2 6 3 2" xfId="38820"/>
    <cellStyle name="Normal 46 2 2 6 3 3" xfId="23596"/>
    <cellStyle name="Normal 46 2 2 6 4" xfId="33807"/>
    <cellStyle name="Normal 46 2 2 6 5" xfId="18583"/>
    <cellStyle name="Normal 46 2 2 7" xfId="5134"/>
    <cellStyle name="Normal 46 2 2 7 2" xfId="15186"/>
    <cellStyle name="Normal 46 2 2 7 2 2" xfId="45508"/>
    <cellStyle name="Normal 46 2 2 7 2 3" xfId="30284"/>
    <cellStyle name="Normal 46 2 2 7 3" xfId="10166"/>
    <cellStyle name="Normal 46 2 2 7 3 2" xfId="40491"/>
    <cellStyle name="Normal 46 2 2 7 3 3" xfId="25267"/>
    <cellStyle name="Normal 46 2 2 7 4" xfId="35478"/>
    <cellStyle name="Normal 46 2 2 7 5" xfId="20254"/>
    <cellStyle name="Normal 46 2 2 8" xfId="11844"/>
    <cellStyle name="Normal 46 2 2 8 2" xfId="42166"/>
    <cellStyle name="Normal 46 2 2 8 3" xfId="26942"/>
    <cellStyle name="Normal 46 2 2 9" xfId="6823"/>
    <cellStyle name="Normal 46 2 2 9 2" xfId="37149"/>
    <cellStyle name="Normal 46 2 2 9 3" xfId="21925"/>
    <cellStyle name="Normal 46 2 3" xfId="1787"/>
    <cellStyle name="Normal 46 2 3 10" xfId="16964"/>
    <cellStyle name="Normal 46 2 3 2" xfId="2006"/>
    <cellStyle name="Normal 46 2 3 2 2" xfId="2427"/>
    <cellStyle name="Normal 46 2 3 2 2 2" xfId="3266"/>
    <cellStyle name="Normal 46 2 3 2 2 2 2" xfId="4956"/>
    <cellStyle name="Normal 46 2 3 2 2 2 2 2" xfId="15029"/>
    <cellStyle name="Normal 46 2 3 2 2 2 2 2 2" xfId="45351"/>
    <cellStyle name="Normal 46 2 3 2 2 2 2 2 3" xfId="30127"/>
    <cellStyle name="Normal 46 2 3 2 2 2 2 3" xfId="10009"/>
    <cellStyle name="Normal 46 2 3 2 2 2 2 3 2" xfId="40334"/>
    <cellStyle name="Normal 46 2 3 2 2 2 2 3 3" xfId="25110"/>
    <cellStyle name="Normal 46 2 3 2 2 2 2 4" xfId="35321"/>
    <cellStyle name="Normal 46 2 3 2 2 2 2 5" xfId="20097"/>
    <cellStyle name="Normal 46 2 3 2 2 2 3" xfId="6648"/>
    <cellStyle name="Normal 46 2 3 2 2 2 3 2" xfId="16700"/>
    <cellStyle name="Normal 46 2 3 2 2 2 3 2 2" xfId="47022"/>
    <cellStyle name="Normal 46 2 3 2 2 2 3 2 3" xfId="31798"/>
    <cellStyle name="Normal 46 2 3 2 2 2 3 3" xfId="11680"/>
    <cellStyle name="Normal 46 2 3 2 2 2 3 3 2" xfId="42005"/>
    <cellStyle name="Normal 46 2 3 2 2 2 3 3 3" xfId="26781"/>
    <cellStyle name="Normal 46 2 3 2 2 2 3 4" xfId="36992"/>
    <cellStyle name="Normal 46 2 3 2 2 2 3 5" xfId="21768"/>
    <cellStyle name="Normal 46 2 3 2 2 2 4" xfId="13358"/>
    <cellStyle name="Normal 46 2 3 2 2 2 4 2" xfId="43680"/>
    <cellStyle name="Normal 46 2 3 2 2 2 4 3" xfId="28456"/>
    <cellStyle name="Normal 46 2 3 2 2 2 5" xfId="8337"/>
    <cellStyle name="Normal 46 2 3 2 2 2 5 2" xfId="38663"/>
    <cellStyle name="Normal 46 2 3 2 2 2 5 3" xfId="23439"/>
    <cellStyle name="Normal 46 2 3 2 2 2 6" xfId="33651"/>
    <cellStyle name="Normal 46 2 3 2 2 2 7" xfId="18426"/>
    <cellStyle name="Normal 46 2 3 2 2 3" xfId="4119"/>
    <cellStyle name="Normal 46 2 3 2 2 3 2" xfId="14193"/>
    <cellStyle name="Normal 46 2 3 2 2 3 2 2" xfId="44515"/>
    <cellStyle name="Normal 46 2 3 2 2 3 2 3" xfId="29291"/>
    <cellStyle name="Normal 46 2 3 2 2 3 3" xfId="9173"/>
    <cellStyle name="Normal 46 2 3 2 2 3 3 2" xfId="39498"/>
    <cellStyle name="Normal 46 2 3 2 2 3 3 3" xfId="24274"/>
    <cellStyle name="Normal 46 2 3 2 2 3 4" xfId="34485"/>
    <cellStyle name="Normal 46 2 3 2 2 3 5" xfId="19261"/>
    <cellStyle name="Normal 46 2 3 2 2 4" xfId="5812"/>
    <cellStyle name="Normal 46 2 3 2 2 4 2" xfId="15864"/>
    <cellStyle name="Normal 46 2 3 2 2 4 2 2" xfId="46186"/>
    <cellStyle name="Normal 46 2 3 2 2 4 2 3" xfId="30962"/>
    <cellStyle name="Normal 46 2 3 2 2 4 3" xfId="10844"/>
    <cellStyle name="Normal 46 2 3 2 2 4 3 2" xfId="41169"/>
    <cellStyle name="Normal 46 2 3 2 2 4 3 3" xfId="25945"/>
    <cellStyle name="Normal 46 2 3 2 2 4 4" xfId="36156"/>
    <cellStyle name="Normal 46 2 3 2 2 4 5" xfId="20932"/>
    <cellStyle name="Normal 46 2 3 2 2 5" xfId="12522"/>
    <cellStyle name="Normal 46 2 3 2 2 5 2" xfId="42844"/>
    <cellStyle name="Normal 46 2 3 2 2 5 3" xfId="27620"/>
    <cellStyle name="Normal 46 2 3 2 2 6" xfId="7501"/>
    <cellStyle name="Normal 46 2 3 2 2 6 2" xfId="37827"/>
    <cellStyle name="Normal 46 2 3 2 2 6 3" xfId="22603"/>
    <cellStyle name="Normal 46 2 3 2 2 7" xfId="32815"/>
    <cellStyle name="Normal 46 2 3 2 2 8" xfId="17590"/>
    <cellStyle name="Normal 46 2 3 2 3" xfId="2848"/>
    <cellStyle name="Normal 46 2 3 2 3 2" xfId="4538"/>
    <cellStyle name="Normal 46 2 3 2 3 2 2" xfId="14611"/>
    <cellStyle name="Normal 46 2 3 2 3 2 2 2" xfId="44933"/>
    <cellStyle name="Normal 46 2 3 2 3 2 2 3" xfId="29709"/>
    <cellStyle name="Normal 46 2 3 2 3 2 3" xfId="9591"/>
    <cellStyle name="Normal 46 2 3 2 3 2 3 2" xfId="39916"/>
    <cellStyle name="Normal 46 2 3 2 3 2 3 3" xfId="24692"/>
    <cellStyle name="Normal 46 2 3 2 3 2 4" xfId="34903"/>
    <cellStyle name="Normal 46 2 3 2 3 2 5" xfId="19679"/>
    <cellStyle name="Normal 46 2 3 2 3 3" xfId="6230"/>
    <cellStyle name="Normal 46 2 3 2 3 3 2" xfId="16282"/>
    <cellStyle name="Normal 46 2 3 2 3 3 2 2" xfId="46604"/>
    <cellStyle name="Normal 46 2 3 2 3 3 2 3" xfId="31380"/>
    <cellStyle name="Normal 46 2 3 2 3 3 3" xfId="11262"/>
    <cellStyle name="Normal 46 2 3 2 3 3 3 2" xfId="41587"/>
    <cellStyle name="Normal 46 2 3 2 3 3 3 3" xfId="26363"/>
    <cellStyle name="Normal 46 2 3 2 3 3 4" xfId="36574"/>
    <cellStyle name="Normal 46 2 3 2 3 3 5" xfId="21350"/>
    <cellStyle name="Normal 46 2 3 2 3 4" xfId="12940"/>
    <cellStyle name="Normal 46 2 3 2 3 4 2" xfId="43262"/>
    <cellStyle name="Normal 46 2 3 2 3 4 3" xfId="28038"/>
    <cellStyle name="Normal 46 2 3 2 3 5" xfId="7919"/>
    <cellStyle name="Normal 46 2 3 2 3 5 2" xfId="38245"/>
    <cellStyle name="Normal 46 2 3 2 3 5 3" xfId="23021"/>
    <cellStyle name="Normal 46 2 3 2 3 6" xfId="33233"/>
    <cellStyle name="Normal 46 2 3 2 3 7" xfId="18008"/>
    <cellStyle name="Normal 46 2 3 2 4" xfId="3701"/>
    <cellStyle name="Normal 46 2 3 2 4 2" xfId="13775"/>
    <cellStyle name="Normal 46 2 3 2 4 2 2" xfId="44097"/>
    <cellStyle name="Normal 46 2 3 2 4 2 3" xfId="28873"/>
    <cellStyle name="Normal 46 2 3 2 4 3" xfId="8755"/>
    <cellStyle name="Normal 46 2 3 2 4 3 2" xfId="39080"/>
    <cellStyle name="Normal 46 2 3 2 4 3 3" xfId="23856"/>
    <cellStyle name="Normal 46 2 3 2 4 4" xfId="34067"/>
    <cellStyle name="Normal 46 2 3 2 4 5" xfId="18843"/>
    <cellStyle name="Normal 46 2 3 2 5" xfId="5394"/>
    <cellStyle name="Normal 46 2 3 2 5 2" xfId="15446"/>
    <cellStyle name="Normal 46 2 3 2 5 2 2" xfId="45768"/>
    <cellStyle name="Normal 46 2 3 2 5 2 3" xfId="30544"/>
    <cellStyle name="Normal 46 2 3 2 5 3" xfId="10426"/>
    <cellStyle name="Normal 46 2 3 2 5 3 2" xfId="40751"/>
    <cellStyle name="Normal 46 2 3 2 5 3 3" xfId="25527"/>
    <cellStyle name="Normal 46 2 3 2 5 4" xfId="35738"/>
    <cellStyle name="Normal 46 2 3 2 5 5" xfId="20514"/>
    <cellStyle name="Normal 46 2 3 2 6" xfId="12104"/>
    <cellStyle name="Normal 46 2 3 2 6 2" xfId="42426"/>
    <cellStyle name="Normal 46 2 3 2 6 3" xfId="27202"/>
    <cellStyle name="Normal 46 2 3 2 7" xfId="7083"/>
    <cellStyle name="Normal 46 2 3 2 7 2" xfId="37409"/>
    <cellStyle name="Normal 46 2 3 2 7 3" xfId="22185"/>
    <cellStyle name="Normal 46 2 3 2 8" xfId="32397"/>
    <cellStyle name="Normal 46 2 3 2 9" xfId="17172"/>
    <cellStyle name="Normal 46 2 3 3" xfId="2219"/>
    <cellStyle name="Normal 46 2 3 3 2" xfId="3058"/>
    <cellStyle name="Normal 46 2 3 3 2 2" xfId="4748"/>
    <cellStyle name="Normal 46 2 3 3 2 2 2" xfId="14821"/>
    <cellStyle name="Normal 46 2 3 3 2 2 2 2" xfId="45143"/>
    <cellStyle name="Normal 46 2 3 3 2 2 2 3" xfId="29919"/>
    <cellStyle name="Normal 46 2 3 3 2 2 3" xfId="9801"/>
    <cellStyle name="Normal 46 2 3 3 2 2 3 2" xfId="40126"/>
    <cellStyle name="Normal 46 2 3 3 2 2 3 3" xfId="24902"/>
    <cellStyle name="Normal 46 2 3 3 2 2 4" xfId="35113"/>
    <cellStyle name="Normal 46 2 3 3 2 2 5" xfId="19889"/>
    <cellStyle name="Normal 46 2 3 3 2 3" xfId="6440"/>
    <cellStyle name="Normal 46 2 3 3 2 3 2" xfId="16492"/>
    <cellStyle name="Normal 46 2 3 3 2 3 2 2" xfId="46814"/>
    <cellStyle name="Normal 46 2 3 3 2 3 2 3" xfId="31590"/>
    <cellStyle name="Normal 46 2 3 3 2 3 3" xfId="11472"/>
    <cellStyle name="Normal 46 2 3 3 2 3 3 2" xfId="41797"/>
    <cellStyle name="Normal 46 2 3 3 2 3 3 3" xfId="26573"/>
    <cellStyle name="Normal 46 2 3 3 2 3 4" xfId="36784"/>
    <cellStyle name="Normal 46 2 3 3 2 3 5" xfId="21560"/>
    <cellStyle name="Normal 46 2 3 3 2 4" xfId="13150"/>
    <cellStyle name="Normal 46 2 3 3 2 4 2" xfId="43472"/>
    <cellStyle name="Normal 46 2 3 3 2 4 3" xfId="28248"/>
    <cellStyle name="Normal 46 2 3 3 2 5" xfId="8129"/>
    <cellStyle name="Normal 46 2 3 3 2 5 2" xfId="38455"/>
    <cellStyle name="Normal 46 2 3 3 2 5 3" xfId="23231"/>
    <cellStyle name="Normal 46 2 3 3 2 6" xfId="33443"/>
    <cellStyle name="Normal 46 2 3 3 2 7" xfId="18218"/>
    <cellStyle name="Normal 46 2 3 3 3" xfId="3911"/>
    <cellStyle name="Normal 46 2 3 3 3 2" xfId="13985"/>
    <cellStyle name="Normal 46 2 3 3 3 2 2" xfId="44307"/>
    <cellStyle name="Normal 46 2 3 3 3 2 3" xfId="29083"/>
    <cellStyle name="Normal 46 2 3 3 3 3" xfId="8965"/>
    <cellStyle name="Normal 46 2 3 3 3 3 2" xfId="39290"/>
    <cellStyle name="Normal 46 2 3 3 3 3 3" xfId="24066"/>
    <cellStyle name="Normal 46 2 3 3 3 4" xfId="34277"/>
    <cellStyle name="Normal 46 2 3 3 3 5" xfId="19053"/>
    <cellStyle name="Normal 46 2 3 3 4" xfId="5604"/>
    <cellStyle name="Normal 46 2 3 3 4 2" xfId="15656"/>
    <cellStyle name="Normal 46 2 3 3 4 2 2" xfId="45978"/>
    <cellStyle name="Normal 46 2 3 3 4 2 3" xfId="30754"/>
    <cellStyle name="Normal 46 2 3 3 4 3" xfId="10636"/>
    <cellStyle name="Normal 46 2 3 3 4 3 2" xfId="40961"/>
    <cellStyle name="Normal 46 2 3 3 4 3 3" xfId="25737"/>
    <cellStyle name="Normal 46 2 3 3 4 4" xfId="35948"/>
    <cellStyle name="Normal 46 2 3 3 4 5" xfId="20724"/>
    <cellStyle name="Normal 46 2 3 3 5" xfId="12314"/>
    <cellStyle name="Normal 46 2 3 3 5 2" xfId="42636"/>
    <cellStyle name="Normal 46 2 3 3 5 3" xfId="27412"/>
    <cellStyle name="Normal 46 2 3 3 6" xfId="7293"/>
    <cellStyle name="Normal 46 2 3 3 6 2" xfId="37619"/>
    <cellStyle name="Normal 46 2 3 3 6 3" xfId="22395"/>
    <cellStyle name="Normal 46 2 3 3 7" xfId="32607"/>
    <cellStyle name="Normal 46 2 3 3 8" xfId="17382"/>
    <cellStyle name="Normal 46 2 3 4" xfId="2640"/>
    <cellStyle name="Normal 46 2 3 4 2" xfId="4330"/>
    <cellStyle name="Normal 46 2 3 4 2 2" xfId="14403"/>
    <cellStyle name="Normal 46 2 3 4 2 2 2" xfId="44725"/>
    <cellStyle name="Normal 46 2 3 4 2 2 3" xfId="29501"/>
    <cellStyle name="Normal 46 2 3 4 2 3" xfId="9383"/>
    <cellStyle name="Normal 46 2 3 4 2 3 2" xfId="39708"/>
    <cellStyle name="Normal 46 2 3 4 2 3 3" xfId="24484"/>
    <cellStyle name="Normal 46 2 3 4 2 4" xfId="34695"/>
    <cellStyle name="Normal 46 2 3 4 2 5" xfId="19471"/>
    <cellStyle name="Normal 46 2 3 4 3" xfId="6022"/>
    <cellStyle name="Normal 46 2 3 4 3 2" xfId="16074"/>
    <cellStyle name="Normal 46 2 3 4 3 2 2" xfId="46396"/>
    <cellStyle name="Normal 46 2 3 4 3 2 3" xfId="31172"/>
    <cellStyle name="Normal 46 2 3 4 3 3" xfId="11054"/>
    <cellStyle name="Normal 46 2 3 4 3 3 2" xfId="41379"/>
    <cellStyle name="Normal 46 2 3 4 3 3 3" xfId="26155"/>
    <cellStyle name="Normal 46 2 3 4 3 4" xfId="36366"/>
    <cellStyle name="Normal 46 2 3 4 3 5" xfId="21142"/>
    <cellStyle name="Normal 46 2 3 4 4" xfId="12732"/>
    <cellStyle name="Normal 46 2 3 4 4 2" xfId="43054"/>
    <cellStyle name="Normal 46 2 3 4 4 3" xfId="27830"/>
    <cellStyle name="Normal 46 2 3 4 5" xfId="7711"/>
    <cellStyle name="Normal 46 2 3 4 5 2" xfId="38037"/>
    <cellStyle name="Normal 46 2 3 4 5 3" xfId="22813"/>
    <cellStyle name="Normal 46 2 3 4 6" xfId="33025"/>
    <cellStyle name="Normal 46 2 3 4 7" xfId="17800"/>
    <cellStyle name="Normal 46 2 3 5" xfId="3493"/>
    <cellStyle name="Normal 46 2 3 5 2" xfId="13567"/>
    <cellStyle name="Normal 46 2 3 5 2 2" xfId="43889"/>
    <cellStyle name="Normal 46 2 3 5 2 3" xfId="28665"/>
    <cellStyle name="Normal 46 2 3 5 3" xfId="8547"/>
    <cellStyle name="Normal 46 2 3 5 3 2" xfId="38872"/>
    <cellStyle name="Normal 46 2 3 5 3 3" xfId="23648"/>
    <cellStyle name="Normal 46 2 3 5 4" xfId="33859"/>
    <cellStyle name="Normal 46 2 3 5 5" xfId="18635"/>
    <cellStyle name="Normal 46 2 3 6" xfId="5186"/>
    <cellStyle name="Normal 46 2 3 6 2" xfId="15238"/>
    <cellStyle name="Normal 46 2 3 6 2 2" xfId="45560"/>
    <cellStyle name="Normal 46 2 3 6 2 3" xfId="30336"/>
    <cellStyle name="Normal 46 2 3 6 3" xfId="10218"/>
    <cellStyle name="Normal 46 2 3 6 3 2" xfId="40543"/>
    <cellStyle name="Normal 46 2 3 6 3 3" xfId="25319"/>
    <cellStyle name="Normal 46 2 3 6 4" xfId="35530"/>
    <cellStyle name="Normal 46 2 3 6 5" xfId="20306"/>
    <cellStyle name="Normal 46 2 3 7" xfId="11896"/>
    <cellStyle name="Normal 46 2 3 7 2" xfId="42218"/>
    <cellStyle name="Normal 46 2 3 7 3" xfId="26994"/>
    <cellStyle name="Normal 46 2 3 8" xfId="6875"/>
    <cellStyle name="Normal 46 2 3 8 2" xfId="37201"/>
    <cellStyle name="Normal 46 2 3 8 3" xfId="21977"/>
    <cellStyle name="Normal 46 2 3 9" xfId="32190"/>
    <cellStyle name="Normal 46 2 4" xfId="1900"/>
    <cellStyle name="Normal 46 2 4 2" xfId="2323"/>
    <cellStyle name="Normal 46 2 4 2 2" xfId="3162"/>
    <cellStyle name="Normal 46 2 4 2 2 2" xfId="4852"/>
    <cellStyle name="Normal 46 2 4 2 2 2 2" xfId="14925"/>
    <cellStyle name="Normal 46 2 4 2 2 2 2 2" xfId="45247"/>
    <cellStyle name="Normal 46 2 4 2 2 2 2 3" xfId="30023"/>
    <cellStyle name="Normal 46 2 4 2 2 2 3" xfId="9905"/>
    <cellStyle name="Normal 46 2 4 2 2 2 3 2" xfId="40230"/>
    <cellStyle name="Normal 46 2 4 2 2 2 3 3" xfId="25006"/>
    <cellStyle name="Normal 46 2 4 2 2 2 4" xfId="35217"/>
    <cellStyle name="Normal 46 2 4 2 2 2 5" xfId="19993"/>
    <cellStyle name="Normal 46 2 4 2 2 3" xfId="6544"/>
    <cellStyle name="Normal 46 2 4 2 2 3 2" xfId="16596"/>
    <cellStyle name="Normal 46 2 4 2 2 3 2 2" xfId="46918"/>
    <cellStyle name="Normal 46 2 4 2 2 3 2 3" xfId="31694"/>
    <cellStyle name="Normal 46 2 4 2 2 3 3" xfId="11576"/>
    <cellStyle name="Normal 46 2 4 2 2 3 3 2" xfId="41901"/>
    <cellStyle name="Normal 46 2 4 2 2 3 3 3" xfId="26677"/>
    <cellStyle name="Normal 46 2 4 2 2 3 4" xfId="36888"/>
    <cellStyle name="Normal 46 2 4 2 2 3 5" xfId="21664"/>
    <cellStyle name="Normal 46 2 4 2 2 4" xfId="13254"/>
    <cellStyle name="Normal 46 2 4 2 2 4 2" xfId="43576"/>
    <cellStyle name="Normal 46 2 4 2 2 4 3" xfId="28352"/>
    <cellStyle name="Normal 46 2 4 2 2 5" xfId="8233"/>
    <cellStyle name="Normal 46 2 4 2 2 5 2" xfId="38559"/>
    <cellStyle name="Normal 46 2 4 2 2 5 3" xfId="23335"/>
    <cellStyle name="Normal 46 2 4 2 2 6" xfId="33547"/>
    <cellStyle name="Normal 46 2 4 2 2 7" xfId="18322"/>
    <cellStyle name="Normal 46 2 4 2 3" xfId="4015"/>
    <cellStyle name="Normal 46 2 4 2 3 2" xfId="14089"/>
    <cellStyle name="Normal 46 2 4 2 3 2 2" xfId="44411"/>
    <cellStyle name="Normal 46 2 4 2 3 2 3" xfId="29187"/>
    <cellStyle name="Normal 46 2 4 2 3 3" xfId="9069"/>
    <cellStyle name="Normal 46 2 4 2 3 3 2" xfId="39394"/>
    <cellStyle name="Normal 46 2 4 2 3 3 3" xfId="24170"/>
    <cellStyle name="Normal 46 2 4 2 3 4" xfId="34381"/>
    <cellStyle name="Normal 46 2 4 2 3 5" xfId="19157"/>
    <cellStyle name="Normal 46 2 4 2 4" xfId="5708"/>
    <cellStyle name="Normal 46 2 4 2 4 2" xfId="15760"/>
    <cellStyle name="Normal 46 2 4 2 4 2 2" xfId="46082"/>
    <cellStyle name="Normal 46 2 4 2 4 2 3" xfId="30858"/>
    <cellStyle name="Normal 46 2 4 2 4 3" xfId="10740"/>
    <cellStyle name="Normal 46 2 4 2 4 3 2" xfId="41065"/>
    <cellStyle name="Normal 46 2 4 2 4 3 3" xfId="25841"/>
    <cellStyle name="Normal 46 2 4 2 4 4" xfId="36052"/>
    <cellStyle name="Normal 46 2 4 2 4 5" xfId="20828"/>
    <cellStyle name="Normal 46 2 4 2 5" xfId="12418"/>
    <cellStyle name="Normal 46 2 4 2 5 2" xfId="42740"/>
    <cellStyle name="Normal 46 2 4 2 5 3" xfId="27516"/>
    <cellStyle name="Normal 46 2 4 2 6" xfId="7397"/>
    <cellStyle name="Normal 46 2 4 2 6 2" xfId="37723"/>
    <cellStyle name="Normal 46 2 4 2 6 3" xfId="22499"/>
    <cellStyle name="Normal 46 2 4 2 7" xfId="32711"/>
    <cellStyle name="Normal 46 2 4 2 8" xfId="17486"/>
    <cellStyle name="Normal 46 2 4 3" xfId="2744"/>
    <cellStyle name="Normal 46 2 4 3 2" xfId="4434"/>
    <cellStyle name="Normal 46 2 4 3 2 2" xfId="14507"/>
    <cellStyle name="Normal 46 2 4 3 2 2 2" xfId="44829"/>
    <cellStyle name="Normal 46 2 4 3 2 2 3" xfId="29605"/>
    <cellStyle name="Normal 46 2 4 3 2 3" xfId="9487"/>
    <cellStyle name="Normal 46 2 4 3 2 3 2" xfId="39812"/>
    <cellStyle name="Normal 46 2 4 3 2 3 3" xfId="24588"/>
    <cellStyle name="Normal 46 2 4 3 2 4" xfId="34799"/>
    <cellStyle name="Normal 46 2 4 3 2 5" xfId="19575"/>
    <cellStyle name="Normal 46 2 4 3 3" xfId="6126"/>
    <cellStyle name="Normal 46 2 4 3 3 2" xfId="16178"/>
    <cellStyle name="Normal 46 2 4 3 3 2 2" xfId="46500"/>
    <cellStyle name="Normal 46 2 4 3 3 2 3" xfId="31276"/>
    <cellStyle name="Normal 46 2 4 3 3 3" xfId="11158"/>
    <cellStyle name="Normal 46 2 4 3 3 3 2" xfId="41483"/>
    <cellStyle name="Normal 46 2 4 3 3 3 3" xfId="26259"/>
    <cellStyle name="Normal 46 2 4 3 3 4" xfId="36470"/>
    <cellStyle name="Normal 46 2 4 3 3 5" xfId="21246"/>
    <cellStyle name="Normal 46 2 4 3 4" xfId="12836"/>
    <cellStyle name="Normal 46 2 4 3 4 2" xfId="43158"/>
    <cellStyle name="Normal 46 2 4 3 4 3" xfId="27934"/>
    <cellStyle name="Normal 46 2 4 3 5" xfId="7815"/>
    <cellStyle name="Normal 46 2 4 3 5 2" xfId="38141"/>
    <cellStyle name="Normal 46 2 4 3 5 3" xfId="22917"/>
    <cellStyle name="Normal 46 2 4 3 6" xfId="33129"/>
    <cellStyle name="Normal 46 2 4 3 7" xfId="17904"/>
    <cellStyle name="Normal 46 2 4 4" xfId="3597"/>
    <cellStyle name="Normal 46 2 4 4 2" xfId="13671"/>
    <cellStyle name="Normal 46 2 4 4 2 2" xfId="43993"/>
    <cellStyle name="Normal 46 2 4 4 2 3" xfId="28769"/>
    <cellStyle name="Normal 46 2 4 4 3" xfId="8651"/>
    <cellStyle name="Normal 46 2 4 4 3 2" xfId="38976"/>
    <cellStyle name="Normal 46 2 4 4 3 3" xfId="23752"/>
    <cellStyle name="Normal 46 2 4 4 4" xfId="33963"/>
    <cellStyle name="Normal 46 2 4 4 5" xfId="18739"/>
    <cellStyle name="Normal 46 2 4 5" xfId="5290"/>
    <cellStyle name="Normal 46 2 4 5 2" xfId="15342"/>
    <cellStyle name="Normal 46 2 4 5 2 2" xfId="45664"/>
    <cellStyle name="Normal 46 2 4 5 2 3" xfId="30440"/>
    <cellStyle name="Normal 46 2 4 5 3" xfId="10322"/>
    <cellStyle name="Normal 46 2 4 5 3 2" xfId="40647"/>
    <cellStyle name="Normal 46 2 4 5 3 3" xfId="25423"/>
    <cellStyle name="Normal 46 2 4 5 4" xfId="35634"/>
    <cellStyle name="Normal 46 2 4 5 5" xfId="20410"/>
    <cellStyle name="Normal 46 2 4 6" xfId="12000"/>
    <cellStyle name="Normal 46 2 4 6 2" xfId="42322"/>
    <cellStyle name="Normal 46 2 4 6 3" xfId="27098"/>
    <cellStyle name="Normal 46 2 4 7" xfId="6979"/>
    <cellStyle name="Normal 46 2 4 7 2" xfId="37305"/>
    <cellStyle name="Normal 46 2 4 7 3" xfId="22081"/>
    <cellStyle name="Normal 46 2 4 8" xfId="32293"/>
    <cellStyle name="Normal 46 2 4 9" xfId="17068"/>
    <cellStyle name="Normal 46 2 5" xfId="2113"/>
    <cellStyle name="Normal 46 2 5 2" xfId="2954"/>
    <cellStyle name="Normal 46 2 5 2 2" xfId="4644"/>
    <cellStyle name="Normal 46 2 5 2 2 2" xfId="14717"/>
    <cellStyle name="Normal 46 2 5 2 2 2 2" xfId="45039"/>
    <cellStyle name="Normal 46 2 5 2 2 2 3" xfId="29815"/>
    <cellStyle name="Normal 46 2 5 2 2 3" xfId="9697"/>
    <cellStyle name="Normal 46 2 5 2 2 3 2" xfId="40022"/>
    <cellStyle name="Normal 46 2 5 2 2 3 3" xfId="24798"/>
    <cellStyle name="Normal 46 2 5 2 2 4" xfId="35009"/>
    <cellStyle name="Normal 46 2 5 2 2 5" xfId="19785"/>
    <cellStyle name="Normal 46 2 5 2 3" xfId="6336"/>
    <cellStyle name="Normal 46 2 5 2 3 2" xfId="16388"/>
    <cellStyle name="Normal 46 2 5 2 3 2 2" xfId="46710"/>
    <cellStyle name="Normal 46 2 5 2 3 2 3" xfId="31486"/>
    <cellStyle name="Normal 46 2 5 2 3 3" xfId="11368"/>
    <cellStyle name="Normal 46 2 5 2 3 3 2" xfId="41693"/>
    <cellStyle name="Normal 46 2 5 2 3 3 3" xfId="26469"/>
    <cellStyle name="Normal 46 2 5 2 3 4" xfId="36680"/>
    <cellStyle name="Normal 46 2 5 2 3 5" xfId="21456"/>
    <cellStyle name="Normal 46 2 5 2 4" xfId="13046"/>
    <cellStyle name="Normal 46 2 5 2 4 2" xfId="43368"/>
    <cellStyle name="Normal 46 2 5 2 4 3" xfId="28144"/>
    <cellStyle name="Normal 46 2 5 2 5" xfId="8025"/>
    <cellStyle name="Normal 46 2 5 2 5 2" xfId="38351"/>
    <cellStyle name="Normal 46 2 5 2 5 3" xfId="23127"/>
    <cellStyle name="Normal 46 2 5 2 6" xfId="33339"/>
    <cellStyle name="Normal 46 2 5 2 7" xfId="18114"/>
    <cellStyle name="Normal 46 2 5 3" xfId="3807"/>
    <cellStyle name="Normal 46 2 5 3 2" xfId="13881"/>
    <cellStyle name="Normal 46 2 5 3 2 2" xfId="44203"/>
    <cellStyle name="Normal 46 2 5 3 2 3" xfId="28979"/>
    <cellStyle name="Normal 46 2 5 3 3" xfId="8861"/>
    <cellStyle name="Normal 46 2 5 3 3 2" xfId="39186"/>
    <cellStyle name="Normal 46 2 5 3 3 3" xfId="23962"/>
    <cellStyle name="Normal 46 2 5 3 4" xfId="34173"/>
    <cellStyle name="Normal 46 2 5 3 5" xfId="18949"/>
    <cellStyle name="Normal 46 2 5 4" xfId="5500"/>
    <cellStyle name="Normal 46 2 5 4 2" xfId="15552"/>
    <cellStyle name="Normal 46 2 5 4 2 2" xfId="45874"/>
    <cellStyle name="Normal 46 2 5 4 2 3" xfId="30650"/>
    <cellStyle name="Normal 46 2 5 4 3" xfId="10532"/>
    <cellStyle name="Normal 46 2 5 4 3 2" xfId="40857"/>
    <cellStyle name="Normal 46 2 5 4 3 3" xfId="25633"/>
    <cellStyle name="Normal 46 2 5 4 4" xfId="35844"/>
    <cellStyle name="Normal 46 2 5 4 5" xfId="20620"/>
    <cellStyle name="Normal 46 2 5 5" xfId="12210"/>
    <cellStyle name="Normal 46 2 5 5 2" xfId="42532"/>
    <cellStyle name="Normal 46 2 5 5 3" xfId="27308"/>
    <cellStyle name="Normal 46 2 5 6" xfId="7189"/>
    <cellStyle name="Normal 46 2 5 6 2" xfId="37515"/>
    <cellStyle name="Normal 46 2 5 6 3" xfId="22291"/>
    <cellStyle name="Normal 46 2 5 7" xfId="32503"/>
    <cellStyle name="Normal 46 2 5 8" xfId="17278"/>
    <cellStyle name="Normal 46 2 6" xfId="2534"/>
    <cellStyle name="Normal 46 2 6 2" xfId="4226"/>
    <cellStyle name="Normal 46 2 6 2 2" xfId="14299"/>
    <cellStyle name="Normal 46 2 6 2 2 2" xfId="44621"/>
    <cellStyle name="Normal 46 2 6 2 2 3" xfId="29397"/>
    <cellStyle name="Normal 46 2 6 2 3" xfId="9279"/>
    <cellStyle name="Normal 46 2 6 2 3 2" xfId="39604"/>
    <cellStyle name="Normal 46 2 6 2 3 3" xfId="24380"/>
    <cellStyle name="Normal 46 2 6 2 4" xfId="34591"/>
    <cellStyle name="Normal 46 2 6 2 5" xfId="19367"/>
    <cellStyle name="Normal 46 2 6 3" xfId="5918"/>
    <cellStyle name="Normal 46 2 6 3 2" xfId="15970"/>
    <cellStyle name="Normal 46 2 6 3 2 2" xfId="46292"/>
    <cellStyle name="Normal 46 2 6 3 2 3" xfId="31068"/>
    <cellStyle name="Normal 46 2 6 3 3" xfId="10950"/>
    <cellStyle name="Normal 46 2 6 3 3 2" xfId="41275"/>
    <cellStyle name="Normal 46 2 6 3 3 3" xfId="26051"/>
    <cellStyle name="Normal 46 2 6 3 4" xfId="36262"/>
    <cellStyle name="Normal 46 2 6 3 5" xfId="21038"/>
    <cellStyle name="Normal 46 2 6 4" xfId="12628"/>
    <cellStyle name="Normal 46 2 6 4 2" xfId="42950"/>
    <cellStyle name="Normal 46 2 6 4 3" xfId="27726"/>
    <cellStyle name="Normal 46 2 6 5" xfId="7607"/>
    <cellStyle name="Normal 46 2 6 5 2" xfId="37933"/>
    <cellStyle name="Normal 46 2 6 5 3" xfId="22709"/>
    <cellStyle name="Normal 46 2 6 6" xfId="32921"/>
    <cellStyle name="Normal 46 2 6 7" xfId="17696"/>
    <cellStyle name="Normal 46 2 7" xfId="3385"/>
    <cellStyle name="Normal 46 2 7 2" xfId="13463"/>
    <cellStyle name="Normal 46 2 7 2 2" xfId="43785"/>
    <cellStyle name="Normal 46 2 7 2 3" xfId="28561"/>
    <cellStyle name="Normal 46 2 7 3" xfId="8443"/>
    <cellStyle name="Normal 46 2 7 3 2" xfId="38768"/>
    <cellStyle name="Normal 46 2 7 3 3" xfId="23544"/>
    <cellStyle name="Normal 46 2 7 4" xfId="33755"/>
    <cellStyle name="Normal 46 2 7 5" xfId="18531"/>
    <cellStyle name="Normal 46 2 8" xfId="5079"/>
    <cellStyle name="Normal 46 2 8 2" xfId="15134"/>
    <cellStyle name="Normal 46 2 8 2 2" xfId="45456"/>
    <cellStyle name="Normal 46 2 8 2 3" xfId="30232"/>
    <cellStyle name="Normal 46 2 8 3" xfId="10114"/>
    <cellStyle name="Normal 46 2 8 3 2" xfId="40439"/>
    <cellStyle name="Normal 46 2 8 3 3" xfId="25215"/>
    <cellStyle name="Normal 46 2 8 4" xfId="35426"/>
    <cellStyle name="Normal 46 2 8 5" xfId="20202"/>
    <cellStyle name="Normal 46 2 9" xfId="11790"/>
    <cellStyle name="Normal 46 2 9 2" xfId="42114"/>
    <cellStyle name="Normal 46 2 9 3" xfId="26890"/>
    <cellStyle name="Normal 46 3" xfId="47297"/>
    <cellStyle name="Normal 47" xfId="1050"/>
    <cellStyle name="Normal 47 2" xfId="1446"/>
    <cellStyle name="Normal 47 2 10" xfId="6770"/>
    <cellStyle name="Normal 47 2 10 2" xfId="37098"/>
    <cellStyle name="Normal 47 2 10 3" xfId="21874"/>
    <cellStyle name="Normal 47 2 11" xfId="32089"/>
    <cellStyle name="Normal 47 2 12" xfId="16859"/>
    <cellStyle name="Normal 47 2 2" xfId="1734"/>
    <cellStyle name="Normal 47 2 2 10" xfId="32141"/>
    <cellStyle name="Normal 47 2 2 11" xfId="16913"/>
    <cellStyle name="Normal 47 2 2 2" xfId="1842"/>
    <cellStyle name="Normal 47 2 2 2 10" xfId="17017"/>
    <cellStyle name="Normal 47 2 2 2 2" xfId="2059"/>
    <cellStyle name="Normal 47 2 2 2 2 2" xfId="2480"/>
    <cellStyle name="Normal 47 2 2 2 2 2 2" xfId="3319"/>
    <cellStyle name="Normal 47 2 2 2 2 2 2 2" xfId="5009"/>
    <cellStyle name="Normal 47 2 2 2 2 2 2 2 2" xfId="15082"/>
    <cellStyle name="Normal 47 2 2 2 2 2 2 2 2 2" xfId="45404"/>
    <cellStyle name="Normal 47 2 2 2 2 2 2 2 2 3" xfId="30180"/>
    <cellStyle name="Normal 47 2 2 2 2 2 2 2 3" xfId="10062"/>
    <cellStyle name="Normal 47 2 2 2 2 2 2 2 3 2" xfId="40387"/>
    <cellStyle name="Normal 47 2 2 2 2 2 2 2 3 3" xfId="25163"/>
    <cellStyle name="Normal 47 2 2 2 2 2 2 2 4" xfId="35374"/>
    <cellStyle name="Normal 47 2 2 2 2 2 2 2 5" xfId="20150"/>
    <cellStyle name="Normal 47 2 2 2 2 2 2 3" xfId="6701"/>
    <cellStyle name="Normal 47 2 2 2 2 2 2 3 2" xfId="16753"/>
    <cellStyle name="Normal 47 2 2 2 2 2 2 3 2 2" xfId="47075"/>
    <cellStyle name="Normal 47 2 2 2 2 2 2 3 2 3" xfId="31851"/>
    <cellStyle name="Normal 47 2 2 2 2 2 2 3 3" xfId="11733"/>
    <cellStyle name="Normal 47 2 2 2 2 2 2 3 3 2" xfId="42058"/>
    <cellStyle name="Normal 47 2 2 2 2 2 2 3 3 3" xfId="26834"/>
    <cellStyle name="Normal 47 2 2 2 2 2 2 3 4" xfId="37045"/>
    <cellStyle name="Normal 47 2 2 2 2 2 2 3 5" xfId="21821"/>
    <cellStyle name="Normal 47 2 2 2 2 2 2 4" xfId="13411"/>
    <cellStyle name="Normal 47 2 2 2 2 2 2 4 2" xfId="43733"/>
    <cellStyle name="Normal 47 2 2 2 2 2 2 4 3" xfId="28509"/>
    <cellStyle name="Normal 47 2 2 2 2 2 2 5" xfId="8390"/>
    <cellStyle name="Normal 47 2 2 2 2 2 2 5 2" xfId="38716"/>
    <cellStyle name="Normal 47 2 2 2 2 2 2 5 3" xfId="23492"/>
    <cellStyle name="Normal 47 2 2 2 2 2 2 6" xfId="33704"/>
    <cellStyle name="Normal 47 2 2 2 2 2 2 7" xfId="18479"/>
    <cellStyle name="Normal 47 2 2 2 2 2 3" xfId="4172"/>
    <cellStyle name="Normal 47 2 2 2 2 2 3 2" xfId="14246"/>
    <cellStyle name="Normal 47 2 2 2 2 2 3 2 2" xfId="44568"/>
    <cellStyle name="Normal 47 2 2 2 2 2 3 2 3" xfId="29344"/>
    <cellStyle name="Normal 47 2 2 2 2 2 3 3" xfId="9226"/>
    <cellStyle name="Normal 47 2 2 2 2 2 3 3 2" xfId="39551"/>
    <cellStyle name="Normal 47 2 2 2 2 2 3 3 3" xfId="24327"/>
    <cellStyle name="Normal 47 2 2 2 2 2 3 4" xfId="34538"/>
    <cellStyle name="Normal 47 2 2 2 2 2 3 5" xfId="19314"/>
    <cellStyle name="Normal 47 2 2 2 2 2 4" xfId="5865"/>
    <cellStyle name="Normal 47 2 2 2 2 2 4 2" xfId="15917"/>
    <cellStyle name="Normal 47 2 2 2 2 2 4 2 2" xfId="46239"/>
    <cellStyle name="Normal 47 2 2 2 2 2 4 2 3" xfId="31015"/>
    <cellStyle name="Normal 47 2 2 2 2 2 4 3" xfId="10897"/>
    <cellStyle name="Normal 47 2 2 2 2 2 4 3 2" xfId="41222"/>
    <cellStyle name="Normal 47 2 2 2 2 2 4 3 3" xfId="25998"/>
    <cellStyle name="Normal 47 2 2 2 2 2 4 4" xfId="36209"/>
    <cellStyle name="Normal 47 2 2 2 2 2 4 5" xfId="20985"/>
    <cellStyle name="Normal 47 2 2 2 2 2 5" xfId="12575"/>
    <cellStyle name="Normal 47 2 2 2 2 2 5 2" xfId="42897"/>
    <cellStyle name="Normal 47 2 2 2 2 2 5 3" xfId="27673"/>
    <cellStyle name="Normal 47 2 2 2 2 2 6" xfId="7554"/>
    <cellStyle name="Normal 47 2 2 2 2 2 6 2" xfId="37880"/>
    <cellStyle name="Normal 47 2 2 2 2 2 6 3" xfId="22656"/>
    <cellStyle name="Normal 47 2 2 2 2 2 7" xfId="32868"/>
    <cellStyle name="Normal 47 2 2 2 2 2 8" xfId="17643"/>
    <cellStyle name="Normal 47 2 2 2 2 3" xfId="2901"/>
    <cellStyle name="Normal 47 2 2 2 2 3 2" xfId="4591"/>
    <cellStyle name="Normal 47 2 2 2 2 3 2 2" xfId="14664"/>
    <cellStyle name="Normal 47 2 2 2 2 3 2 2 2" xfId="44986"/>
    <cellStyle name="Normal 47 2 2 2 2 3 2 2 3" xfId="29762"/>
    <cellStyle name="Normal 47 2 2 2 2 3 2 3" xfId="9644"/>
    <cellStyle name="Normal 47 2 2 2 2 3 2 3 2" xfId="39969"/>
    <cellStyle name="Normal 47 2 2 2 2 3 2 3 3" xfId="24745"/>
    <cellStyle name="Normal 47 2 2 2 2 3 2 4" xfId="34956"/>
    <cellStyle name="Normal 47 2 2 2 2 3 2 5" xfId="19732"/>
    <cellStyle name="Normal 47 2 2 2 2 3 3" xfId="6283"/>
    <cellStyle name="Normal 47 2 2 2 2 3 3 2" xfId="16335"/>
    <cellStyle name="Normal 47 2 2 2 2 3 3 2 2" xfId="46657"/>
    <cellStyle name="Normal 47 2 2 2 2 3 3 2 3" xfId="31433"/>
    <cellStyle name="Normal 47 2 2 2 2 3 3 3" xfId="11315"/>
    <cellStyle name="Normal 47 2 2 2 2 3 3 3 2" xfId="41640"/>
    <cellStyle name="Normal 47 2 2 2 2 3 3 3 3" xfId="26416"/>
    <cellStyle name="Normal 47 2 2 2 2 3 3 4" xfId="36627"/>
    <cellStyle name="Normal 47 2 2 2 2 3 3 5" xfId="21403"/>
    <cellStyle name="Normal 47 2 2 2 2 3 4" xfId="12993"/>
    <cellStyle name="Normal 47 2 2 2 2 3 4 2" xfId="43315"/>
    <cellStyle name="Normal 47 2 2 2 2 3 4 3" xfId="28091"/>
    <cellStyle name="Normal 47 2 2 2 2 3 5" xfId="7972"/>
    <cellStyle name="Normal 47 2 2 2 2 3 5 2" xfId="38298"/>
    <cellStyle name="Normal 47 2 2 2 2 3 5 3" xfId="23074"/>
    <cellStyle name="Normal 47 2 2 2 2 3 6" xfId="33286"/>
    <cellStyle name="Normal 47 2 2 2 2 3 7" xfId="18061"/>
    <cellStyle name="Normal 47 2 2 2 2 4" xfId="3754"/>
    <cellStyle name="Normal 47 2 2 2 2 4 2" xfId="13828"/>
    <cellStyle name="Normal 47 2 2 2 2 4 2 2" xfId="44150"/>
    <cellStyle name="Normal 47 2 2 2 2 4 2 3" xfId="28926"/>
    <cellStyle name="Normal 47 2 2 2 2 4 3" xfId="8808"/>
    <cellStyle name="Normal 47 2 2 2 2 4 3 2" xfId="39133"/>
    <cellStyle name="Normal 47 2 2 2 2 4 3 3" xfId="23909"/>
    <cellStyle name="Normal 47 2 2 2 2 4 4" xfId="34120"/>
    <cellStyle name="Normal 47 2 2 2 2 4 5" xfId="18896"/>
    <cellStyle name="Normal 47 2 2 2 2 5" xfId="5447"/>
    <cellStyle name="Normal 47 2 2 2 2 5 2" xfId="15499"/>
    <cellStyle name="Normal 47 2 2 2 2 5 2 2" xfId="45821"/>
    <cellStyle name="Normal 47 2 2 2 2 5 2 3" xfId="30597"/>
    <cellStyle name="Normal 47 2 2 2 2 5 3" xfId="10479"/>
    <cellStyle name="Normal 47 2 2 2 2 5 3 2" xfId="40804"/>
    <cellStyle name="Normal 47 2 2 2 2 5 3 3" xfId="25580"/>
    <cellStyle name="Normal 47 2 2 2 2 5 4" xfId="35791"/>
    <cellStyle name="Normal 47 2 2 2 2 5 5" xfId="20567"/>
    <cellStyle name="Normal 47 2 2 2 2 6" xfId="12157"/>
    <cellStyle name="Normal 47 2 2 2 2 6 2" xfId="42479"/>
    <cellStyle name="Normal 47 2 2 2 2 6 3" xfId="27255"/>
    <cellStyle name="Normal 47 2 2 2 2 7" xfId="7136"/>
    <cellStyle name="Normal 47 2 2 2 2 7 2" xfId="37462"/>
    <cellStyle name="Normal 47 2 2 2 2 7 3" xfId="22238"/>
    <cellStyle name="Normal 47 2 2 2 2 8" xfId="32450"/>
    <cellStyle name="Normal 47 2 2 2 2 9" xfId="17225"/>
    <cellStyle name="Normal 47 2 2 2 3" xfId="2272"/>
    <cellStyle name="Normal 47 2 2 2 3 2" xfId="3111"/>
    <cellStyle name="Normal 47 2 2 2 3 2 2" xfId="4801"/>
    <cellStyle name="Normal 47 2 2 2 3 2 2 2" xfId="14874"/>
    <cellStyle name="Normal 47 2 2 2 3 2 2 2 2" xfId="45196"/>
    <cellStyle name="Normal 47 2 2 2 3 2 2 2 3" xfId="29972"/>
    <cellStyle name="Normal 47 2 2 2 3 2 2 3" xfId="9854"/>
    <cellStyle name="Normal 47 2 2 2 3 2 2 3 2" xfId="40179"/>
    <cellStyle name="Normal 47 2 2 2 3 2 2 3 3" xfId="24955"/>
    <cellStyle name="Normal 47 2 2 2 3 2 2 4" xfId="35166"/>
    <cellStyle name="Normal 47 2 2 2 3 2 2 5" xfId="19942"/>
    <cellStyle name="Normal 47 2 2 2 3 2 3" xfId="6493"/>
    <cellStyle name="Normal 47 2 2 2 3 2 3 2" xfId="16545"/>
    <cellStyle name="Normal 47 2 2 2 3 2 3 2 2" xfId="46867"/>
    <cellStyle name="Normal 47 2 2 2 3 2 3 2 3" xfId="31643"/>
    <cellStyle name="Normal 47 2 2 2 3 2 3 3" xfId="11525"/>
    <cellStyle name="Normal 47 2 2 2 3 2 3 3 2" xfId="41850"/>
    <cellStyle name="Normal 47 2 2 2 3 2 3 3 3" xfId="26626"/>
    <cellStyle name="Normal 47 2 2 2 3 2 3 4" xfId="36837"/>
    <cellStyle name="Normal 47 2 2 2 3 2 3 5" xfId="21613"/>
    <cellStyle name="Normal 47 2 2 2 3 2 4" xfId="13203"/>
    <cellStyle name="Normal 47 2 2 2 3 2 4 2" xfId="43525"/>
    <cellStyle name="Normal 47 2 2 2 3 2 4 3" xfId="28301"/>
    <cellStyle name="Normal 47 2 2 2 3 2 5" xfId="8182"/>
    <cellStyle name="Normal 47 2 2 2 3 2 5 2" xfId="38508"/>
    <cellStyle name="Normal 47 2 2 2 3 2 5 3" xfId="23284"/>
    <cellStyle name="Normal 47 2 2 2 3 2 6" xfId="33496"/>
    <cellStyle name="Normal 47 2 2 2 3 2 7" xfId="18271"/>
    <cellStyle name="Normal 47 2 2 2 3 3" xfId="3964"/>
    <cellStyle name="Normal 47 2 2 2 3 3 2" xfId="14038"/>
    <cellStyle name="Normal 47 2 2 2 3 3 2 2" xfId="44360"/>
    <cellStyle name="Normal 47 2 2 2 3 3 2 3" xfId="29136"/>
    <cellStyle name="Normal 47 2 2 2 3 3 3" xfId="9018"/>
    <cellStyle name="Normal 47 2 2 2 3 3 3 2" xfId="39343"/>
    <cellStyle name="Normal 47 2 2 2 3 3 3 3" xfId="24119"/>
    <cellStyle name="Normal 47 2 2 2 3 3 4" xfId="34330"/>
    <cellStyle name="Normal 47 2 2 2 3 3 5" xfId="19106"/>
    <cellStyle name="Normal 47 2 2 2 3 4" xfId="5657"/>
    <cellStyle name="Normal 47 2 2 2 3 4 2" xfId="15709"/>
    <cellStyle name="Normal 47 2 2 2 3 4 2 2" xfId="46031"/>
    <cellStyle name="Normal 47 2 2 2 3 4 2 3" xfId="30807"/>
    <cellStyle name="Normal 47 2 2 2 3 4 3" xfId="10689"/>
    <cellStyle name="Normal 47 2 2 2 3 4 3 2" xfId="41014"/>
    <cellStyle name="Normal 47 2 2 2 3 4 3 3" xfId="25790"/>
    <cellStyle name="Normal 47 2 2 2 3 4 4" xfId="36001"/>
    <cellStyle name="Normal 47 2 2 2 3 4 5" xfId="20777"/>
    <cellStyle name="Normal 47 2 2 2 3 5" xfId="12367"/>
    <cellStyle name="Normal 47 2 2 2 3 5 2" xfId="42689"/>
    <cellStyle name="Normal 47 2 2 2 3 5 3" xfId="27465"/>
    <cellStyle name="Normal 47 2 2 2 3 6" xfId="7346"/>
    <cellStyle name="Normal 47 2 2 2 3 6 2" xfId="37672"/>
    <cellStyle name="Normal 47 2 2 2 3 6 3" xfId="22448"/>
    <cellStyle name="Normal 47 2 2 2 3 7" xfId="32660"/>
    <cellStyle name="Normal 47 2 2 2 3 8" xfId="17435"/>
    <cellStyle name="Normal 47 2 2 2 4" xfId="2693"/>
    <cellStyle name="Normal 47 2 2 2 4 2" xfId="4383"/>
    <cellStyle name="Normal 47 2 2 2 4 2 2" xfId="14456"/>
    <cellStyle name="Normal 47 2 2 2 4 2 2 2" xfId="44778"/>
    <cellStyle name="Normal 47 2 2 2 4 2 2 3" xfId="29554"/>
    <cellStyle name="Normal 47 2 2 2 4 2 3" xfId="9436"/>
    <cellStyle name="Normal 47 2 2 2 4 2 3 2" xfId="39761"/>
    <cellStyle name="Normal 47 2 2 2 4 2 3 3" xfId="24537"/>
    <cellStyle name="Normal 47 2 2 2 4 2 4" xfId="34748"/>
    <cellStyle name="Normal 47 2 2 2 4 2 5" xfId="19524"/>
    <cellStyle name="Normal 47 2 2 2 4 3" xfId="6075"/>
    <cellStyle name="Normal 47 2 2 2 4 3 2" xfId="16127"/>
    <cellStyle name="Normal 47 2 2 2 4 3 2 2" xfId="46449"/>
    <cellStyle name="Normal 47 2 2 2 4 3 2 3" xfId="31225"/>
    <cellStyle name="Normal 47 2 2 2 4 3 3" xfId="11107"/>
    <cellStyle name="Normal 47 2 2 2 4 3 3 2" xfId="41432"/>
    <cellStyle name="Normal 47 2 2 2 4 3 3 3" xfId="26208"/>
    <cellStyle name="Normal 47 2 2 2 4 3 4" xfId="36419"/>
    <cellStyle name="Normal 47 2 2 2 4 3 5" xfId="21195"/>
    <cellStyle name="Normal 47 2 2 2 4 4" xfId="12785"/>
    <cellStyle name="Normal 47 2 2 2 4 4 2" xfId="43107"/>
    <cellStyle name="Normal 47 2 2 2 4 4 3" xfId="27883"/>
    <cellStyle name="Normal 47 2 2 2 4 5" xfId="7764"/>
    <cellStyle name="Normal 47 2 2 2 4 5 2" xfId="38090"/>
    <cellStyle name="Normal 47 2 2 2 4 5 3" xfId="22866"/>
    <cellStyle name="Normal 47 2 2 2 4 6" xfId="33078"/>
    <cellStyle name="Normal 47 2 2 2 4 7" xfId="17853"/>
    <cellStyle name="Normal 47 2 2 2 5" xfId="3546"/>
    <cellStyle name="Normal 47 2 2 2 5 2" xfId="13620"/>
    <cellStyle name="Normal 47 2 2 2 5 2 2" xfId="43942"/>
    <cellStyle name="Normal 47 2 2 2 5 2 3" xfId="28718"/>
    <cellStyle name="Normal 47 2 2 2 5 3" xfId="8600"/>
    <cellStyle name="Normal 47 2 2 2 5 3 2" xfId="38925"/>
    <cellStyle name="Normal 47 2 2 2 5 3 3" xfId="23701"/>
    <cellStyle name="Normal 47 2 2 2 5 4" xfId="33912"/>
    <cellStyle name="Normal 47 2 2 2 5 5" xfId="18688"/>
    <cellStyle name="Normal 47 2 2 2 6" xfId="5239"/>
    <cellStyle name="Normal 47 2 2 2 6 2" xfId="15291"/>
    <cellStyle name="Normal 47 2 2 2 6 2 2" xfId="45613"/>
    <cellStyle name="Normal 47 2 2 2 6 2 3" xfId="30389"/>
    <cellStyle name="Normal 47 2 2 2 6 3" xfId="10271"/>
    <cellStyle name="Normal 47 2 2 2 6 3 2" xfId="40596"/>
    <cellStyle name="Normal 47 2 2 2 6 3 3" xfId="25372"/>
    <cellStyle name="Normal 47 2 2 2 6 4" xfId="35583"/>
    <cellStyle name="Normal 47 2 2 2 6 5" xfId="20359"/>
    <cellStyle name="Normal 47 2 2 2 7" xfId="11949"/>
    <cellStyle name="Normal 47 2 2 2 7 2" xfId="42271"/>
    <cellStyle name="Normal 47 2 2 2 7 3" xfId="27047"/>
    <cellStyle name="Normal 47 2 2 2 8" xfId="6928"/>
    <cellStyle name="Normal 47 2 2 2 8 2" xfId="37254"/>
    <cellStyle name="Normal 47 2 2 2 8 3" xfId="22030"/>
    <cellStyle name="Normal 47 2 2 2 9" xfId="32242"/>
    <cellStyle name="Normal 47 2 2 3" xfId="1955"/>
    <cellStyle name="Normal 47 2 2 3 2" xfId="2376"/>
    <cellStyle name="Normal 47 2 2 3 2 2" xfId="3215"/>
    <cellStyle name="Normal 47 2 2 3 2 2 2" xfId="4905"/>
    <cellStyle name="Normal 47 2 2 3 2 2 2 2" xfId="14978"/>
    <cellStyle name="Normal 47 2 2 3 2 2 2 2 2" xfId="45300"/>
    <cellStyle name="Normal 47 2 2 3 2 2 2 2 3" xfId="30076"/>
    <cellStyle name="Normal 47 2 2 3 2 2 2 3" xfId="9958"/>
    <cellStyle name="Normal 47 2 2 3 2 2 2 3 2" xfId="40283"/>
    <cellStyle name="Normal 47 2 2 3 2 2 2 3 3" xfId="25059"/>
    <cellStyle name="Normal 47 2 2 3 2 2 2 4" xfId="35270"/>
    <cellStyle name="Normal 47 2 2 3 2 2 2 5" xfId="20046"/>
    <cellStyle name="Normal 47 2 2 3 2 2 3" xfId="6597"/>
    <cellStyle name="Normal 47 2 2 3 2 2 3 2" xfId="16649"/>
    <cellStyle name="Normal 47 2 2 3 2 2 3 2 2" xfId="46971"/>
    <cellStyle name="Normal 47 2 2 3 2 2 3 2 3" xfId="31747"/>
    <cellStyle name="Normal 47 2 2 3 2 2 3 3" xfId="11629"/>
    <cellStyle name="Normal 47 2 2 3 2 2 3 3 2" xfId="41954"/>
    <cellStyle name="Normal 47 2 2 3 2 2 3 3 3" xfId="26730"/>
    <cellStyle name="Normal 47 2 2 3 2 2 3 4" xfId="36941"/>
    <cellStyle name="Normal 47 2 2 3 2 2 3 5" xfId="21717"/>
    <cellStyle name="Normal 47 2 2 3 2 2 4" xfId="13307"/>
    <cellStyle name="Normal 47 2 2 3 2 2 4 2" xfId="43629"/>
    <cellStyle name="Normal 47 2 2 3 2 2 4 3" xfId="28405"/>
    <cellStyle name="Normal 47 2 2 3 2 2 5" xfId="8286"/>
    <cellStyle name="Normal 47 2 2 3 2 2 5 2" xfId="38612"/>
    <cellStyle name="Normal 47 2 2 3 2 2 5 3" xfId="23388"/>
    <cellStyle name="Normal 47 2 2 3 2 2 6" xfId="33600"/>
    <cellStyle name="Normal 47 2 2 3 2 2 7" xfId="18375"/>
    <cellStyle name="Normal 47 2 2 3 2 3" xfId="4068"/>
    <cellStyle name="Normal 47 2 2 3 2 3 2" xfId="14142"/>
    <cellStyle name="Normal 47 2 2 3 2 3 2 2" xfId="44464"/>
    <cellStyle name="Normal 47 2 2 3 2 3 2 3" xfId="29240"/>
    <cellStyle name="Normal 47 2 2 3 2 3 3" xfId="9122"/>
    <cellStyle name="Normal 47 2 2 3 2 3 3 2" xfId="39447"/>
    <cellStyle name="Normal 47 2 2 3 2 3 3 3" xfId="24223"/>
    <cellStyle name="Normal 47 2 2 3 2 3 4" xfId="34434"/>
    <cellStyle name="Normal 47 2 2 3 2 3 5" xfId="19210"/>
    <cellStyle name="Normal 47 2 2 3 2 4" xfId="5761"/>
    <cellStyle name="Normal 47 2 2 3 2 4 2" xfId="15813"/>
    <cellStyle name="Normal 47 2 2 3 2 4 2 2" xfId="46135"/>
    <cellStyle name="Normal 47 2 2 3 2 4 2 3" xfId="30911"/>
    <cellStyle name="Normal 47 2 2 3 2 4 3" xfId="10793"/>
    <cellStyle name="Normal 47 2 2 3 2 4 3 2" xfId="41118"/>
    <cellStyle name="Normal 47 2 2 3 2 4 3 3" xfId="25894"/>
    <cellStyle name="Normal 47 2 2 3 2 4 4" xfId="36105"/>
    <cellStyle name="Normal 47 2 2 3 2 4 5" xfId="20881"/>
    <cellStyle name="Normal 47 2 2 3 2 5" xfId="12471"/>
    <cellStyle name="Normal 47 2 2 3 2 5 2" xfId="42793"/>
    <cellStyle name="Normal 47 2 2 3 2 5 3" xfId="27569"/>
    <cellStyle name="Normal 47 2 2 3 2 6" xfId="7450"/>
    <cellStyle name="Normal 47 2 2 3 2 6 2" xfId="37776"/>
    <cellStyle name="Normal 47 2 2 3 2 6 3" xfId="22552"/>
    <cellStyle name="Normal 47 2 2 3 2 7" xfId="32764"/>
    <cellStyle name="Normal 47 2 2 3 2 8" xfId="17539"/>
    <cellStyle name="Normal 47 2 2 3 3" xfId="2797"/>
    <cellStyle name="Normal 47 2 2 3 3 2" xfId="4487"/>
    <cellStyle name="Normal 47 2 2 3 3 2 2" xfId="14560"/>
    <cellStyle name="Normal 47 2 2 3 3 2 2 2" xfId="44882"/>
    <cellStyle name="Normal 47 2 2 3 3 2 2 3" xfId="29658"/>
    <cellStyle name="Normal 47 2 2 3 3 2 3" xfId="9540"/>
    <cellStyle name="Normal 47 2 2 3 3 2 3 2" xfId="39865"/>
    <cellStyle name="Normal 47 2 2 3 3 2 3 3" xfId="24641"/>
    <cellStyle name="Normal 47 2 2 3 3 2 4" xfId="34852"/>
    <cellStyle name="Normal 47 2 2 3 3 2 5" xfId="19628"/>
    <cellStyle name="Normal 47 2 2 3 3 3" xfId="6179"/>
    <cellStyle name="Normal 47 2 2 3 3 3 2" xfId="16231"/>
    <cellStyle name="Normal 47 2 2 3 3 3 2 2" xfId="46553"/>
    <cellStyle name="Normal 47 2 2 3 3 3 2 3" xfId="31329"/>
    <cellStyle name="Normal 47 2 2 3 3 3 3" xfId="11211"/>
    <cellStyle name="Normal 47 2 2 3 3 3 3 2" xfId="41536"/>
    <cellStyle name="Normal 47 2 2 3 3 3 3 3" xfId="26312"/>
    <cellStyle name="Normal 47 2 2 3 3 3 4" xfId="36523"/>
    <cellStyle name="Normal 47 2 2 3 3 3 5" xfId="21299"/>
    <cellStyle name="Normal 47 2 2 3 3 4" xfId="12889"/>
    <cellStyle name="Normal 47 2 2 3 3 4 2" xfId="43211"/>
    <cellStyle name="Normal 47 2 2 3 3 4 3" xfId="27987"/>
    <cellStyle name="Normal 47 2 2 3 3 5" xfId="7868"/>
    <cellStyle name="Normal 47 2 2 3 3 5 2" xfId="38194"/>
    <cellStyle name="Normal 47 2 2 3 3 5 3" xfId="22970"/>
    <cellStyle name="Normal 47 2 2 3 3 6" xfId="33182"/>
    <cellStyle name="Normal 47 2 2 3 3 7" xfId="17957"/>
    <cellStyle name="Normal 47 2 2 3 4" xfId="3650"/>
    <cellStyle name="Normal 47 2 2 3 4 2" xfId="13724"/>
    <cellStyle name="Normal 47 2 2 3 4 2 2" xfId="44046"/>
    <cellStyle name="Normal 47 2 2 3 4 2 3" xfId="28822"/>
    <cellStyle name="Normal 47 2 2 3 4 3" xfId="8704"/>
    <cellStyle name="Normal 47 2 2 3 4 3 2" xfId="39029"/>
    <cellStyle name="Normal 47 2 2 3 4 3 3" xfId="23805"/>
    <cellStyle name="Normal 47 2 2 3 4 4" xfId="34016"/>
    <cellStyle name="Normal 47 2 2 3 4 5" xfId="18792"/>
    <cellStyle name="Normal 47 2 2 3 5" xfId="5343"/>
    <cellStyle name="Normal 47 2 2 3 5 2" xfId="15395"/>
    <cellStyle name="Normal 47 2 2 3 5 2 2" xfId="45717"/>
    <cellStyle name="Normal 47 2 2 3 5 2 3" xfId="30493"/>
    <cellStyle name="Normal 47 2 2 3 5 3" xfId="10375"/>
    <cellStyle name="Normal 47 2 2 3 5 3 2" xfId="40700"/>
    <cellStyle name="Normal 47 2 2 3 5 3 3" xfId="25476"/>
    <cellStyle name="Normal 47 2 2 3 5 4" xfId="35687"/>
    <cellStyle name="Normal 47 2 2 3 5 5" xfId="20463"/>
    <cellStyle name="Normal 47 2 2 3 6" xfId="12053"/>
    <cellStyle name="Normal 47 2 2 3 6 2" xfId="42375"/>
    <cellStyle name="Normal 47 2 2 3 6 3" xfId="27151"/>
    <cellStyle name="Normal 47 2 2 3 7" xfId="7032"/>
    <cellStyle name="Normal 47 2 2 3 7 2" xfId="37358"/>
    <cellStyle name="Normal 47 2 2 3 7 3" xfId="22134"/>
    <cellStyle name="Normal 47 2 2 3 8" xfId="32346"/>
    <cellStyle name="Normal 47 2 2 3 9" xfId="17121"/>
    <cellStyle name="Normal 47 2 2 4" xfId="2168"/>
    <cellStyle name="Normal 47 2 2 4 2" xfId="3007"/>
    <cellStyle name="Normal 47 2 2 4 2 2" xfId="4697"/>
    <cellStyle name="Normal 47 2 2 4 2 2 2" xfId="14770"/>
    <cellStyle name="Normal 47 2 2 4 2 2 2 2" xfId="45092"/>
    <cellStyle name="Normal 47 2 2 4 2 2 2 3" xfId="29868"/>
    <cellStyle name="Normal 47 2 2 4 2 2 3" xfId="9750"/>
    <cellStyle name="Normal 47 2 2 4 2 2 3 2" xfId="40075"/>
    <cellStyle name="Normal 47 2 2 4 2 2 3 3" xfId="24851"/>
    <cellStyle name="Normal 47 2 2 4 2 2 4" xfId="35062"/>
    <cellStyle name="Normal 47 2 2 4 2 2 5" xfId="19838"/>
    <cellStyle name="Normal 47 2 2 4 2 3" xfId="6389"/>
    <cellStyle name="Normal 47 2 2 4 2 3 2" xfId="16441"/>
    <cellStyle name="Normal 47 2 2 4 2 3 2 2" xfId="46763"/>
    <cellStyle name="Normal 47 2 2 4 2 3 2 3" xfId="31539"/>
    <cellStyle name="Normal 47 2 2 4 2 3 3" xfId="11421"/>
    <cellStyle name="Normal 47 2 2 4 2 3 3 2" xfId="41746"/>
    <cellStyle name="Normal 47 2 2 4 2 3 3 3" xfId="26522"/>
    <cellStyle name="Normal 47 2 2 4 2 3 4" xfId="36733"/>
    <cellStyle name="Normal 47 2 2 4 2 3 5" xfId="21509"/>
    <cellStyle name="Normal 47 2 2 4 2 4" xfId="13099"/>
    <cellStyle name="Normal 47 2 2 4 2 4 2" xfId="43421"/>
    <cellStyle name="Normal 47 2 2 4 2 4 3" xfId="28197"/>
    <cellStyle name="Normal 47 2 2 4 2 5" xfId="8078"/>
    <cellStyle name="Normal 47 2 2 4 2 5 2" xfId="38404"/>
    <cellStyle name="Normal 47 2 2 4 2 5 3" xfId="23180"/>
    <cellStyle name="Normal 47 2 2 4 2 6" xfId="33392"/>
    <cellStyle name="Normal 47 2 2 4 2 7" xfId="18167"/>
    <cellStyle name="Normal 47 2 2 4 3" xfId="3860"/>
    <cellStyle name="Normal 47 2 2 4 3 2" xfId="13934"/>
    <cellStyle name="Normal 47 2 2 4 3 2 2" xfId="44256"/>
    <cellStyle name="Normal 47 2 2 4 3 2 3" xfId="29032"/>
    <cellStyle name="Normal 47 2 2 4 3 3" xfId="8914"/>
    <cellStyle name="Normal 47 2 2 4 3 3 2" xfId="39239"/>
    <cellStyle name="Normal 47 2 2 4 3 3 3" xfId="24015"/>
    <cellStyle name="Normal 47 2 2 4 3 4" xfId="34226"/>
    <cellStyle name="Normal 47 2 2 4 3 5" xfId="19002"/>
    <cellStyle name="Normal 47 2 2 4 4" xfId="5553"/>
    <cellStyle name="Normal 47 2 2 4 4 2" xfId="15605"/>
    <cellStyle name="Normal 47 2 2 4 4 2 2" xfId="45927"/>
    <cellStyle name="Normal 47 2 2 4 4 2 3" xfId="30703"/>
    <cellStyle name="Normal 47 2 2 4 4 3" xfId="10585"/>
    <cellStyle name="Normal 47 2 2 4 4 3 2" xfId="40910"/>
    <cellStyle name="Normal 47 2 2 4 4 3 3" xfId="25686"/>
    <cellStyle name="Normal 47 2 2 4 4 4" xfId="35897"/>
    <cellStyle name="Normal 47 2 2 4 4 5" xfId="20673"/>
    <cellStyle name="Normal 47 2 2 4 5" xfId="12263"/>
    <cellStyle name="Normal 47 2 2 4 5 2" xfId="42585"/>
    <cellStyle name="Normal 47 2 2 4 5 3" xfId="27361"/>
    <cellStyle name="Normal 47 2 2 4 6" xfId="7242"/>
    <cellStyle name="Normal 47 2 2 4 6 2" xfId="37568"/>
    <cellStyle name="Normal 47 2 2 4 6 3" xfId="22344"/>
    <cellStyle name="Normal 47 2 2 4 7" xfId="32556"/>
    <cellStyle name="Normal 47 2 2 4 8" xfId="17331"/>
    <cellStyle name="Normal 47 2 2 5" xfId="2589"/>
    <cellStyle name="Normal 47 2 2 5 2" xfId="4279"/>
    <cellStyle name="Normal 47 2 2 5 2 2" xfId="14352"/>
    <cellStyle name="Normal 47 2 2 5 2 2 2" xfId="44674"/>
    <cellStyle name="Normal 47 2 2 5 2 2 3" xfId="29450"/>
    <cellStyle name="Normal 47 2 2 5 2 3" xfId="9332"/>
    <cellStyle name="Normal 47 2 2 5 2 3 2" xfId="39657"/>
    <cellStyle name="Normal 47 2 2 5 2 3 3" xfId="24433"/>
    <cellStyle name="Normal 47 2 2 5 2 4" xfId="34644"/>
    <cellStyle name="Normal 47 2 2 5 2 5" xfId="19420"/>
    <cellStyle name="Normal 47 2 2 5 3" xfId="5971"/>
    <cellStyle name="Normal 47 2 2 5 3 2" xfId="16023"/>
    <cellStyle name="Normal 47 2 2 5 3 2 2" xfId="46345"/>
    <cellStyle name="Normal 47 2 2 5 3 2 3" xfId="31121"/>
    <cellStyle name="Normal 47 2 2 5 3 3" xfId="11003"/>
    <cellStyle name="Normal 47 2 2 5 3 3 2" xfId="41328"/>
    <cellStyle name="Normal 47 2 2 5 3 3 3" xfId="26104"/>
    <cellStyle name="Normal 47 2 2 5 3 4" xfId="36315"/>
    <cellStyle name="Normal 47 2 2 5 3 5" xfId="21091"/>
    <cellStyle name="Normal 47 2 2 5 4" xfId="12681"/>
    <cellStyle name="Normal 47 2 2 5 4 2" xfId="43003"/>
    <cellStyle name="Normal 47 2 2 5 4 3" xfId="27779"/>
    <cellStyle name="Normal 47 2 2 5 5" xfId="7660"/>
    <cellStyle name="Normal 47 2 2 5 5 2" xfId="37986"/>
    <cellStyle name="Normal 47 2 2 5 5 3" xfId="22762"/>
    <cellStyle name="Normal 47 2 2 5 6" xfId="32974"/>
    <cellStyle name="Normal 47 2 2 5 7" xfId="17749"/>
    <cellStyle name="Normal 47 2 2 6" xfId="3442"/>
    <cellStyle name="Normal 47 2 2 6 2" xfId="13516"/>
    <cellStyle name="Normal 47 2 2 6 2 2" xfId="43838"/>
    <cellStyle name="Normal 47 2 2 6 2 3" xfId="28614"/>
    <cellStyle name="Normal 47 2 2 6 3" xfId="8496"/>
    <cellStyle name="Normal 47 2 2 6 3 2" xfId="38821"/>
    <cellStyle name="Normal 47 2 2 6 3 3" xfId="23597"/>
    <cellStyle name="Normal 47 2 2 6 4" xfId="33808"/>
    <cellStyle name="Normal 47 2 2 6 5" xfId="18584"/>
    <cellStyle name="Normal 47 2 2 7" xfId="5135"/>
    <cellStyle name="Normal 47 2 2 7 2" xfId="15187"/>
    <cellStyle name="Normal 47 2 2 7 2 2" xfId="45509"/>
    <cellStyle name="Normal 47 2 2 7 2 3" xfId="30285"/>
    <cellStyle name="Normal 47 2 2 7 3" xfId="10167"/>
    <cellStyle name="Normal 47 2 2 7 3 2" xfId="40492"/>
    <cellStyle name="Normal 47 2 2 7 3 3" xfId="25268"/>
    <cellStyle name="Normal 47 2 2 7 4" xfId="35479"/>
    <cellStyle name="Normal 47 2 2 7 5" xfId="20255"/>
    <cellStyle name="Normal 47 2 2 8" xfId="11845"/>
    <cellStyle name="Normal 47 2 2 8 2" xfId="42167"/>
    <cellStyle name="Normal 47 2 2 8 3" xfId="26943"/>
    <cellStyle name="Normal 47 2 2 9" xfId="6824"/>
    <cellStyle name="Normal 47 2 2 9 2" xfId="37150"/>
    <cellStyle name="Normal 47 2 2 9 3" xfId="21926"/>
    <cellStyle name="Normal 47 2 3" xfId="1788"/>
    <cellStyle name="Normal 47 2 3 10" xfId="16965"/>
    <cellStyle name="Normal 47 2 3 2" xfId="2007"/>
    <cellStyle name="Normal 47 2 3 2 2" xfId="2428"/>
    <cellStyle name="Normal 47 2 3 2 2 2" xfId="3267"/>
    <cellStyle name="Normal 47 2 3 2 2 2 2" xfId="4957"/>
    <cellStyle name="Normal 47 2 3 2 2 2 2 2" xfId="15030"/>
    <cellStyle name="Normal 47 2 3 2 2 2 2 2 2" xfId="45352"/>
    <cellStyle name="Normal 47 2 3 2 2 2 2 2 3" xfId="30128"/>
    <cellStyle name="Normal 47 2 3 2 2 2 2 3" xfId="10010"/>
    <cellStyle name="Normal 47 2 3 2 2 2 2 3 2" xfId="40335"/>
    <cellStyle name="Normal 47 2 3 2 2 2 2 3 3" xfId="25111"/>
    <cellStyle name="Normal 47 2 3 2 2 2 2 4" xfId="35322"/>
    <cellStyle name="Normal 47 2 3 2 2 2 2 5" xfId="20098"/>
    <cellStyle name="Normal 47 2 3 2 2 2 3" xfId="6649"/>
    <cellStyle name="Normal 47 2 3 2 2 2 3 2" xfId="16701"/>
    <cellStyle name="Normal 47 2 3 2 2 2 3 2 2" xfId="47023"/>
    <cellStyle name="Normal 47 2 3 2 2 2 3 2 3" xfId="31799"/>
    <cellStyle name="Normal 47 2 3 2 2 2 3 3" xfId="11681"/>
    <cellStyle name="Normal 47 2 3 2 2 2 3 3 2" xfId="42006"/>
    <cellStyle name="Normal 47 2 3 2 2 2 3 3 3" xfId="26782"/>
    <cellStyle name="Normal 47 2 3 2 2 2 3 4" xfId="36993"/>
    <cellStyle name="Normal 47 2 3 2 2 2 3 5" xfId="21769"/>
    <cellStyle name="Normal 47 2 3 2 2 2 4" xfId="13359"/>
    <cellStyle name="Normal 47 2 3 2 2 2 4 2" xfId="43681"/>
    <cellStyle name="Normal 47 2 3 2 2 2 4 3" xfId="28457"/>
    <cellStyle name="Normal 47 2 3 2 2 2 5" xfId="8338"/>
    <cellStyle name="Normal 47 2 3 2 2 2 5 2" xfId="38664"/>
    <cellStyle name="Normal 47 2 3 2 2 2 5 3" xfId="23440"/>
    <cellStyle name="Normal 47 2 3 2 2 2 6" xfId="33652"/>
    <cellStyle name="Normal 47 2 3 2 2 2 7" xfId="18427"/>
    <cellStyle name="Normal 47 2 3 2 2 3" xfId="4120"/>
    <cellStyle name="Normal 47 2 3 2 2 3 2" xfId="14194"/>
    <cellStyle name="Normal 47 2 3 2 2 3 2 2" xfId="44516"/>
    <cellStyle name="Normal 47 2 3 2 2 3 2 3" xfId="29292"/>
    <cellStyle name="Normal 47 2 3 2 2 3 3" xfId="9174"/>
    <cellStyle name="Normal 47 2 3 2 2 3 3 2" xfId="39499"/>
    <cellStyle name="Normal 47 2 3 2 2 3 3 3" xfId="24275"/>
    <cellStyle name="Normal 47 2 3 2 2 3 4" xfId="34486"/>
    <cellStyle name="Normal 47 2 3 2 2 3 5" xfId="19262"/>
    <cellStyle name="Normal 47 2 3 2 2 4" xfId="5813"/>
    <cellStyle name="Normal 47 2 3 2 2 4 2" xfId="15865"/>
    <cellStyle name="Normal 47 2 3 2 2 4 2 2" xfId="46187"/>
    <cellStyle name="Normal 47 2 3 2 2 4 2 3" xfId="30963"/>
    <cellStyle name="Normal 47 2 3 2 2 4 3" xfId="10845"/>
    <cellStyle name="Normal 47 2 3 2 2 4 3 2" xfId="41170"/>
    <cellStyle name="Normal 47 2 3 2 2 4 3 3" xfId="25946"/>
    <cellStyle name="Normal 47 2 3 2 2 4 4" xfId="36157"/>
    <cellStyle name="Normal 47 2 3 2 2 4 5" xfId="20933"/>
    <cellStyle name="Normal 47 2 3 2 2 5" xfId="12523"/>
    <cellStyle name="Normal 47 2 3 2 2 5 2" xfId="42845"/>
    <cellStyle name="Normal 47 2 3 2 2 5 3" xfId="27621"/>
    <cellStyle name="Normal 47 2 3 2 2 6" xfId="7502"/>
    <cellStyle name="Normal 47 2 3 2 2 6 2" xfId="37828"/>
    <cellStyle name="Normal 47 2 3 2 2 6 3" xfId="22604"/>
    <cellStyle name="Normal 47 2 3 2 2 7" xfId="32816"/>
    <cellStyle name="Normal 47 2 3 2 2 8" xfId="17591"/>
    <cellStyle name="Normal 47 2 3 2 3" xfId="2849"/>
    <cellStyle name="Normal 47 2 3 2 3 2" xfId="4539"/>
    <cellStyle name="Normal 47 2 3 2 3 2 2" xfId="14612"/>
    <cellStyle name="Normal 47 2 3 2 3 2 2 2" xfId="44934"/>
    <cellStyle name="Normal 47 2 3 2 3 2 2 3" xfId="29710"/>
    <cellStyle name="Normal 47 2 3 2 3 2 3" xfId="9592"/>
    <cellStyle name="Normal 47 2 3 2 3 2 3 2" xfId="39917"/>
    <cellStyle name="Normal 47 2 3 2 3 2 3 3" xfId="24693"/>
    <cellStyle name="Normal 47 2 3 2 3 2 4" xfId="34904"/>
    <cellStyle name="Normal 47 2 3 2 3 2 5" xfId="19680"/>
    <cellStyle name="Normal 47 2 3 2 3 3" xfId="6231"/>
    <cellStyle name="Normal 47 2 3 2 3 3 2" xfId="16283"/>
    <cellStyle name="Normal 47 2 3 2 3 3 2 2" xfId="46605"/>
    <cellStyle name="Normal 47 2 3 2 3 3 2 3" xfId="31381"/>
    <cellStyle name="Normal 47 2 3 2 3 3 3" xfId="11263"/>
    <cellStyle name="Normal 47 2 3 2 3 3 3 2" xfId="41588"/>
    <cellStyle name="Normal 47 2 3 2 3 3 3 3" xfId="26364"/>
    <cellStyle name="Normal 47 2 3 2 3 3 4" xfId="36575"/>
    <cellStyle name="Normal 47 2 3 2 3 3 5" xfId="21351"/>
    <cellStyle name="Normal 47 2 3 2 3 4" xfId="12941"/>
    <cellStyle name="Normal 47 2 3 2 3 4 2" xfId="43263"/>
    <cellStyle name="Normal 47 2 3 2 3 4 3" xfId="28039"/>
    <cellStyle name="Normal 47 2 3 2 3 5" xfId="7920"/>
    <cellStyle name="Normal 47 2 3 2 3 5 2" xfId="38246"/>
    <cellStyle name="Normal 47 2 3 2 3 5 3" xfId="23022"/>
    <cellStyle name="Normal 47 2 3 2 3 6" xfId="33234"/>
    <cellStyle name="Normal 47 2 3 2 3 7" xfId="18009"/>
    <cellStyle name="Normal 47 2 3 2 4" xfId="3702"/>
    <cellStyle name="Normal 47 2 3 2 4 2" xfId="13776"/>
    <cellStyle name="Normal 47 2 3 2 4 2 2" xfId="44098"/>
    <cellStyle name="Normal 47 2 3 2 4 2 3" xfId="28874"/>
    <cellStyle name="Normal 47 2 3 2 4 3" xfId="8756"/>
    <cellStyle name="Normal 47 2 3 2 4 3 2" xfId="39081"/>
    <cellStyle name="Normal 47 2 3 2 4 3 3" xfId="23857"/>
    <cellStyle name="Normal 47 2 3 2 4 4" xfId="34068"/>
    <cellStyle name="Normal 47 2 3 2 4 5" xfId="18844"/>
    <cellStyle name="Normal 47 2 3 2 5" xfId="5395"/>
    <cellStyle name="Normal 47 2 3 2 5 2" xfId="15447"/>
    <cellStyle name="Normal 47 2 3 2 5 2 2" xfId="45769"/>
    <cellStyle name="Normal 47 2 3 2 5 2 3" xfId="30545"/>
    <cellStyle name="Normal 47 2 3 2 5 3" xfId="10427"/>
    <cellStyle name="Normal 47 2 3 2 5 3 2" xfId="40752"/>
    <cellStyle name="Normal 47 2 3 2 5 3 3" xfId="25528"/>
    <cellStyle name="Normal 47 2 3 2 5 4" xfId="35739"/>
    <cellStyle name="Normal 47 2 3 2 5 5" xfId="20515"/>
    <cellStyle name="Normal 47 2 3 2 6" xfId="12105"/>
    <cellStyle name="Normal 47 2 3 2 6 2" xfId="42427"/>
    <cellStyle name="Normal 47 2 3 2 6 3" xfId="27203"/>
    <cellStyle name="Normal 47 2 3 2 7" xfId="7084"/>
    <cellStyle name="Normal 47 2 3 2 7 2" xfId="37410"/>
    <cellStyle name="Normal 47 2 3 2 7 3" xfId="22186"/>
    <cellStyle name="Normal 47 2 3 2 8" xfId="32398"/>
    <cellStyle name="Normal 47 2 3 2 9" xfId="17173"/>
    <cellStyle name="Normal 47 2 3 3" xfId="2220"/>
    <cellStyle name="Normal 47 2 3 3 2" xfId="3059"/>
    <cellStyle name="Normal 47 2 3 3 2 2" xfId="4749"/>
    <cellStyle name="Normal 47 2 3 3 2 2 2" xfId="14822"/>
    <cellStyle name="Normal 47 2 3 3 2 2 2 2" xfId="45144"/>
    <cellStyle name="Normal 47 2 3 3 2 2 2 3" xfId="29920"/>
    <cellStyle name="Normal 47 2 3 3 2 2 3" xfId="9802"/>
    <cellStyle name="Normal 47 2 3 3 2 2 3 2" xfId="40127"/>
    <cellStyle name="Normal 47 2 3 3 2 2 3 3" xfId="24903"/>
    <cellStyle name="Normal 47 2 3 3 2 2 4" xfId="35114"/>
    <cellStyle name="Normal 47 2 3 3 2 2 5" xfId="19890"/>
    <cellStyle name="Normal 47 2 3 3 2 3" xfId="6441"/>
    <cellStyle name="Normal 47 2 3 3 2 3 2" xfId="16493"/>
    <cellStyle name="Normal 47 2 3 3 2 3 2 2" xfId="46815"/>
    <cellStyle name="Normal 47 2 3 3 2 3 2 3" xfId="31591"/>
    <cellStyle name="Normal 47 2 3 3 2 3 3" xfId="11473"/>
    <cellStyle name="Normal 47 2 3 3 2 3 3 2" xfId="41798"/>
    <cellStyle name="Normal 47 2 3 3 2 3 3 3" xfId="26574"/>
    <cellStyle name="Normal 47 2 3 3 2 3 4" xfId="36785"/>
    <cellStyle name="Normal 47 2 3 3 2 3 5" xfId="21561"/>
    <cellStyle name="Normal 47 2 3 3 2 4" xfId="13151"/>
    <cellStyle name="Normal 47 2 3 3 2 4 2" xfId="43473"/>
    <cellStyle name="Normal 47 2 3 3 2 4 3" xfId="28249"/>
    <cellStyle name="Normal 47 2 3 3 2 5" xfId="8130"/>
    <cellStyle name="Normal 47 2 3 3 2 5 2" xfId="38456"/>
    <cellStyle name="Normal 47 2 3 3 2 5 3" xfId="23232"/>
    <cellStyle name="Normal 47 2 3 3 2 6" xfId="33444"/>
    <cellStyle name="Normal 47 2 3 3 2 7" xfId="18219"/>
    <cellStyle name="Normal 47 2 3 3 3" xfId="3912"/>
    <cellStyle name="Normal 47 2 3 3 3 2" xfId="13986"/>
    <cellStyle name="Normal 47 2 3 3 3 2 2" xfId="44308"/>
    <cellStyle name="Normal 47 2 3 3 3 2 3" xfId="29084"/>
    <cellStyle name="Normal 47 2 3 3 3 3" xfId="8966"/>
    <cellStyle name="Normal 47 2 3 3 3 3 2" xfId="39291"/>
    <cellStyle name="Normal 47 2 3 3 3 3 3" xfId="24067"/>
    <cellStyle name="Normal 47 2 3 3 3 4" xfId="34278"/>
    <cellStyle name="Normal 47 2 3 3 3 5" xfId="19054"/>
    <cellStyle name="Normal 47 2 3 3 4" xfId="5605"/>
    <cellStyle name="Normal 47 2 3 3 4 2" xfId="15657"/>
    <cellStyle name="Normal 47 2 3 3 4 2 2" xfId="45979"/>
    <cellStyle name="Normal 47 2 3 3 4 2 3" xfId="30755"/>
    <cellStyle name="Normal 47 2 3 3 4 3" xfId="10637"/>
    <cellStyle name="Normal 47 2 3 3 4 3 2" xfId="40962"/>
    <cellStyle name="Normal 47 2 3 3 4 3 3" xfId="25738"/>
    <cellStyle name="Normal 47 2 3 3 4 4" xfId="35949"/>
    <cellStyle name="Normal 47 2 3 3 4 5" xfId="20725"/>
    <cellStyle name="Normal 47 2 3 3 5" xfId="12315"/>
    <cellStyle name="Normal 47 2 3 3 5 2" xfId="42637"/>
    <cellStyle name="Normal 47 2 3 3 5 3" xfId="27413"/>
    <cellStyle name="Normal 47 2 3 3 6" xfId="7294"/>
    <cellStyle name="Normal 47 2 3 3 6 2" xfId="37620"/>
    <cellStyle name="Normal 47 2 3 3 6 3" xfId="22396"/>
    <cellStyle name="Normal 47 2 3 3 7" xfId="32608"/>
    <cellStyle name="Normal 47 2 3 3 8" xfId="17383"/>
    <cellStyle name="Normal 47 2 3 4" xfId="2641"/>
    <cellStyle name="Normal 47 2 3 4 2" xfId="4331"/>
    <cellStyle name="Normal 47 2 3 4 2 2" xfId="14404"/>
    <cellStyle name="Normal 47 2 3 4 2 2 2" xfId="44726"/>
    <cellStyle name="Normal 47 2 3 4 2 2 3" xfId="29502"/>
    <cellStyle name="Normal 47 2 3 4 2 3" xfId="9384"/>
    <cellStyle name="Normal 47 2 3 4 2 3 2" xfId="39709"/>
    <cellStyle name="Normal 47 2 3 4 2 3 3" xfId="24485"/>
    <cellStyle name="Normal 47 2 3 4 2 4" xfId="34696"/>
    <cellStyle name="Normal 47 2 3 4 2 5" xfId="19472"/>
    <cellStyle name="Normal 47 2 3 4 3" xfId="6023"/>
    <cellStyle name="Normal 47 2 3 4 3 2" xfId="16075"/>
    <cellStyle name="Normal 47 2 3 4 3 2 2" xfId="46397"/>
    <cellStyle name="Normal 47 2 3 4 3 2 3" xfId="31173"/>
    <cellStyle name="Normal 47 2 3 4 3 3" xfId="11055"/>
    <cellStyle name="Normal 47 2 3 4 3 3 2" xfId="41380"/>
    <cellStyle name="Normal 47 2 3 4 3 3 3" xfId="26156"/>
    <cellStyle name="Normal 47 2 3 4 3 4" xfId="36367"/>
    <cellStyle name="Normal 47 2 3 4 3 5" xfId="21143"/>
    <cellStyle name="Normal 47 2 3 4 4" xfId="12733"/>
    <cellStyle name="Normal 47 2 3 4 4 2" xfId="43055"/>
    <cellStyle name="Normal 47 2 3 4 4 3" xfId="27831"/>
    <cellStyle name="Normal 47 2 3 4 5" xfId="7712"/>
    <cellStyle name="Normal 47 2 3 4 5 2" xfId="38038"/>
    <cellStyle name="Normal 47 2 3 4 5 3" xfId="22814"/>
    <cellStyle name="Normal 47 2 3 4 6" xfId="33026"/>
    <cellStyle name="Normal 47 2 3 4 7" xfId="17801"/>
    <cellStyle name="Normal 47 2 3 5" xfId="3494"/>
    <cellStyle name="Normal 47 2 3 5 2" xfId="13568"/>
    <cellStyle name="Normal 47 2 3 5 2 2" xfId="43890"/>
    <cellStyle name="Normal 47 2 3 5 2 3" xfId="28666"/>
    <cellStyle name="Normal 47 2 3 5 3" xfId="8548"/>
    <cellStyle name="Normal 47 2 3 5 3 2" xfId="38873"/>
    <cellStyle name="Normal 47 2 3 5 3 3" xfId="23649"/>
    <cellStyle name="Normal 47 2 3 5 4" xfId="33860"/>
    <cellStyle name="Normal 47 2 3 5 5" xfId="18636"/>
    <cellStyle name="Normal 47 2 3 6" xfId="5187"/>
    <cellStyle name="Normal 47 2 3 6 2" xfId="15239"/>
    <cellStyle name="Normal 47 2 3 6 2 2" xfId="45561"/>
    <cellStyle name="Normal 47 2 3 6 2 3" xfId="30337"/>
    <cellStyle name="Normal 47 2 3 6 3" xfId="10219"/>
    <cellStyle name="Normal 47 2 3 6 3 2" xfId="40544"/>
    <cellStyle name="Normal 47 2 3 6 3 3" xfId="25320"/>
    <cellStyle name="Normal 47 2 3 6 4" xfId="35531"/>
    <cellStyle name="Normal 47 2 3 6 5" xfId="20307"/>
    <cellStyle name="Normal 47 2 3 7" xfId="11897"/>
    <cellStyle name="Normal 47 2 3 7 2" xfId="42219"/>
    <cellStyle name="Normal 47 2 3 7 3" xfId="26995"/>
    <cellStyle name="Normal 47 2 3 8" xfId="6876"/>
    <cellStyle name="Normal 47 2 3 8 2" xfId="37202"/>
    <cellStyle name="Normal 47 2 3 8 3" xfId="21978"/>
    <cellStyle name="Normal 47 2 3 9" xfId="32191"/>
    <cellStyle name="Normal 47 2 4" xfId="1901"/>
    <cellStyle name="Normal 47 2 4 2" xfId="2324"/>
    <cellStyle name="Normal 47 2 4 2 2" xfId="3163"/>
    <cellStyle name="Normal 47 2 4 2 2 2" xfId="4853"/>
    <cellStyle name="Normal 47 2 4 2 2 2 2" xfId="14926"/>
    <cellStyle name="Normal 47 2 4 2 2 2 2 2" xfId="45248"/>
    <cellStyle name="Normal 47 2 4 2 2 2 2 3" xfId="30024"/>
    <cellStyle name="Normal 47 2 4 2 2 2 3" xfId="9906"/>
    <cellStyle name="Normal 47 2 4 2 2 2 3 2" xfId="40231"/>
    <cellStyle name="Normal 47 2 4 2 2 2 3 3" xfId="25007"/>
    <cellStyle name="Normal 47 2 4 2 2 2 4" xfId="35218"/>
    <cellStyle name="Normal 47 2 4 2 2 2 5" xfId="19994"/>
    <cellStyle name="Normal 47 2 4 2 2 3" xfId="6545"/>
    <cellStyle name="Normal 47 2 4 2 2 3 2" xfId="16597"/>
    <cellStyle name="Normal 47 2 4 2 2 3 2 2" xfId="46919"/>
    <cellStyle name="Normal 47 2 4 2 2 3 2 3" xfId="31695"/>
    <cellStyle name="Normal 47 2 4 2 2 3 3" xfId="11577"/>
    <cellStyle name="Normal 47 2 4 2 2 3 3 2" xfId="41902"/>
    <cellStyle name="Normal 47 2 4 2 2 3 3 3" xfId="26678"/>
    <cellStyle name="Normal 47 2 4 2 2 3 4" xfId="36889"/>
    <cellStyle name="Normal 47 2 4 2 2 3 5" xfId="21665"/>
    <cellStyle name="Normal 47 2 4 2 2 4" xfId="13255"/>
    <cellStyle name="Normal 47 2 4 2 2 4 2" xfId="43577"/>
    <cellStyle name="Normal 47 2 4 2 2 4 3" xfId="28353"/>
    <cellStyle name="Normal 47 2 4 2 2 5" xfId="8234"/>
    <cellStyle name="Normal 47 2 4 2 2 5 2" xfId="38560"/>
    <cellStyle name="Normal 47 2 4 2 2 5 3" xfId="23336"/>
    <cellStyle name="Normal 47 2 4 2 2 6" xfId="33548"/>
    <cellStyle name="Normal 47 2 4 2 2 7" xfId="18323"/>
    <cellStyle name="Normal 47 2 4 2 3" xfId="4016"/>
    <cellStyle name="Normal 47 2 4 2 3 2" xfId="14090"/>
    <cellStyle name="Normal 47 2 4 2 3 2 2" xfId="44412"/>
    <cellStyle name="Normal 47 2 4 2 3 2 3" xfId="29188"/>
    <cellStyle name="Normal 47 2 4 2 3 3" xfId="9070"/>
    <cellStyle name="Normal 47 2 4 2 3 3 2" xfId="39395"/>
    <cellStyle name="Normal 47 2 4 2 3 3 3" xfId="24171"/>
    <cellStyle name="Normal 47 2 4 2 3 4" xfId="34382"/>
    <cellStyle name="Normal 47 2 4 2 3 5" xfId="19158"/>
    <cellStyle name="Normal 47 2 4 2 4" xfId="5709"/>
    <cellStyle name="Normal 47 2 4 2 4 2" xfId="15761"/>
    <cellStyle name="Normal 47 2 4 2 4 2 2" xfId="46083"/>
    <cellStyle name="Normal 47 2 4 2 4 2 3" xfId="30859"/>
    <cellStyle name="Normal 47 2 4 2 4 3" xfId="10741"/>
    <cellStyle name="Normal 47 2 4 2 4 3 2" xfId="41066"/>
    <cellStyle name="Normal 47 2 4 2 4 3 3" xfId="25842"/>
    <cellStyle name="Normal 47 2 4 2 4 4" xfId="36053"/>
    <cellStyle name="Normal 47 2 4 2 4 5" xfId="20829"/>
    <cellStyle name="Normal 47 2 4 2 5" xfId="12419"/>
    <cellStyle name="Normal 47 2 4 2 5 2" xfId="42741"/>
    <cellStyle name="Normal 47 2 4 2 5 3" xfId="27517"/>
    <cellStyle name="Normal 47 2 4 2 6" xfId="7398"/>
    <cellStyle name="Normal 47 2 4 2 6 2" xfId="37724"/>
    <cellStyle name="Normal 47 2 4 2 6 3" xfId="22500"/>
    <cellStyle name="Normal 47 2 4 2 7" xfId="32712"/>
    <cellStyle name="Normal 47 2 4 2 8" xfId="17487"/>
    <cellStyle name="Normal 47 2 4 3" xfId="2745"/>
    <cellStyle name="Normal 47 2 4 3 2" xfId="4435"/>
    <cellStyle name="Normal 47 2 4 3 2 2" xfId="14508"/>
    <cellStyle name="Normal 47 2 4 3 2 2 2" xfId="44830"/>
    <cellStyle name="Normal 47 2 4 3 2 2 3" xfId="29606"/>
    <cellStyle name="Normal 47 2 4 3 2 3" xfId="9488"/>
    <cellStyle name="Normal 47 2 4 3 2 3 2" xfId="39813"/>
    <cellStyle name="Normal 47 2 4 3 2 3 3" xfId="24589"/>
    <cellStyle name="Normal 47 2 4 3 2 4" xfId="34800"/>
    <cellStyle name="Normal 47 2 4 3 2 5" xfId="19576"/>
    <cellStyle name="Normal 47 2 4 3 3" xfId="6127"/>
    <cellStyle name="Normal 47 2 4 3 3 2" xfId="16179"/>
    <cellStyle name="Normal 47 2 4 3 3 2 2" xfId="46501"/>
    <cellStyle name="Normal 47 2 4 3 3 2 3" xfId="31277"/>
    <cellStyle name="Normal 47 2 4 3 3 3" xfId="11159"/>
    <cellStyle name="Normal 47 2 4 3 3 3 2" xfId="41484"/>
    <cellStyle name="Normal 47 2 4 3 3 3 3" xfId="26260"/>
    <cellStyle name="Normal 47 2 4 3 3 4" xfId="36471"/>
    <cellStyle name="Normal 47 2 4 3 3 5" xfId="21247"/>
    <cellStyle name="Normal 47 2 4 3 4" xfId="12837"/>
    <cellStyle name="Normal 47 2 4 3 4 2" xfId="43159"/>
    <cellStyle name="Normal 47 2 4 3 4 3" xfId="27935"/>
    <cellStyle name="Normal 47 2 4 3 5" xfId="7816"/>
    <cellStyle name="Normal 47 2 4 3 5 2" xfId="38142"/>
    <cellStyle name="Normal 47 2 4 3 5 3" xfId="22918"/>
    <cellStyle name="Normal 47 2 4 3 6" xfId="33130"/>
    <cellStyle name="Normal 47 2 4 3 7" xfId="17905"/>
    <cellStyle name="Normal 47 2 4 4" xfId="3598"/>
    <cellStyle name="Normal 47 2 4 4 2" xfId="13672"/>
    <cellStyle name="Normal 47 2 4 4 2 2" xfId="43994"/>
    <cellStyle name="Normal 47 2 4 4 2 3" xfId="28770"/>
    <cellStyle name="Normal 47 2 4 4 3" xfId="8652"/>
    <cellStyle name="Normal 47 2 4 4 3 2" xfId="38977"/>
    <cellStyle name="Normal 47 2 4 4 3 3" xfId="23753"/>
    <cellStyle name="Normal 47 2 4 4 4" xfId="33964"/>
    <cellStyle name="Normal 47 2 4 4 5" xfId="18740"/>
    <cellStyle name="Normal 47 2 4 5" xfId="5291"/>
    <cellStyle name="Normal 47 2 4 5 2" xfId="15343"/>
    <cellStyle name="Normal 47 2 4 5 2 2" xfId="45665"/>
    <cellStyle name="Normal 47 2 4 5 2 3" xfId="30441"/>
    <cellStyle name="Normal 47 2 4 5 3" xfId="10323"/>
    <cellStyle name="Normal 47 2 4 5 3 2" xfId="40648"/>
    <cellStyle name="Normal 47 2 4 5 3 3" xfId="25424"/>
    <cellStyle name="Normal 47 2 4 5 4" xfId="35635"/>
    <cellStyle name="Normal 47 2 4 5 5" xfId="20411"/>
    <cellStyle name="Normal 47 2 4 6" xfId="12001"/>
    <cellStyle name="Normal 47 2 4 6 2" xfId="42323"/>
    <cellStyle name="Normal 47 2 4 6 3" xfId="27099"/>
    <cellStyle name="Normal 47 2 4 7" xfId="6980"/>
    <cellStyle name="Normal 47 2 4 7 2" xfId="37306"/>
    <cellStyle name="Normal 47 2 4 7 3" xfId="22082"/>
    <cellStyle name="Normal 47 2 4 8" xfId="32294"/>
    <cellStyle name="Normal 47 2 4 9" xfId="17069"/>
    <cellStyle name="Normal 47 2 5" xfId="2114"/>
    <cellStyle name="Normal 47 2 5 2" xfId="2955"/>
    <cellStyle name="Normal 47 2 5 2 2" xfId="4645"/>
    <cellStyle name="Normal 47 2 5 2 2 2" xfId="14718"/>
    <cellStyle name="Normal 47 2 5 2 2 2 2" xfId="45040"/>
    <cellStyle name="Normal 47 2 5 2 2 2 3" xfId="29816"/>
    <cellStyle name="Normal 47 2 5 2 2 3" xfId="9698"/>
    <cellStyle name="Normal 47 2 5 2 2 3 2" xfId="40023"/>
    <cellStyle name="Normal 47 2 5 2 2 3 3" xfId="24799"/>
    <cellStyle name="Normal 47 2 5 2 2 4" xfId="35010"/>
    <cellStyle name="Normal 47 2 5 2 2 5" xfId="19786"/>
    <cellStyle name="Normal 47 2 5 2 3" xfId="6337"/>
    <cellStyle name="Normal 47 2 5 2 3 2" xfId="16389"/>
    <cellStyle name="Normal 47 2 5 2 3 2 2" xfId="46711"/>
    <cellStyle name="Normal 47 2 5 2 3 2 3" xfId="31487"/>
    <cellStyle name="Normal 47 2 5 2 3 3" xfId="11369"/>
    <cellStyle name="Normal 47 2 5 2 3 3 2" xfId="41694"/>
    <cellStyle name="Normal 47 2 5 2 3 3 3" xfId="26470"/>
    <cellStyle name="Normal 47 2 5 2 3 4" xfId="36681"/>
    <cellStyle name="Normal 47 2 5 2 3 5" xfId="21457"/>
    <cellStyle name="Normal 47 2 5 2 4" xfId="13047"/>
    <cellStyle name="Normal 47 2 5 2 4 2" xfId="43369"/>
    <cellStyle name="Normal 47 2 5 2 4 3" xfId="28145"/>
    <cellStyle name="Normal 47 2 5 2 5" xfId="8026"/>
    <cellStyle name="Normal 47 2 5 2 5 2" xfId="38352"/>
    <cellStyle name="Normal 47 2 5 2 5 3" xfId="23128"/>
    <cellStyle name="Normal 47 2 5 2 6" xfId="33340"/>
    <cellStyle name="Normal 47 2 5 2 7" xfId="18115"/>
    <cellStyle name="Normal 47 2 5 3" xfId="3808"/>
    <cellStyle name="Normal 47 2 5 3 2" xfId="13882"/>
    <cellStyle name="Normal 47 2 5 3 2 2" xfId="44204"/>
    <cellStyle name="Normal 47 2 5 3 2 3" xfId="28980"/>
    <cellStyle name="Normal 47 2 5 3 3" xfId="8862"/>
    <cellStyle name="Normal 47 2 5 3 3 2" xfId="39187"/>
    <cellStyle name="Normal 47 2 5 3 3 3" xfId="23963"/>
    <cellStyle name="Normal 47 2 5 3 4" xfId="34174"/>
    <cellStyle name="Normal 47 2 5 3 5" xfId="18950"/>
    <cellStyle name="Normal 47 2 5 4" xfId="5501"/>
    <cellStyle name="Normal 47 2 5 4 2" xfId="15553"/>
    <cellStyle name="Normal 47 2 5 4 2 2" xfId="45875"/>
    <cellStyle name="Normal 47 2 5 4 2 3" xfId="30651"/>
    <cellStyle name="Normal 47 2 5 4 3" xfId="10533"/>
    <cellStyle name="Normal 47 2 5 4 3 2" xfId="40858"/>
    <cellStyle name="Normal 47 2 5 4 3 3" xfId="25634"/>
    <cellStyle name="Normal 47 2 5 4 4" xfId="35845"/>
    <cellStyle name="Normal 47 2 5 4 5" xfId="20621"/>
    <cellStyle name="Normal 47 2 5 5" xfId="12211"/>
    <cellStyle name="Normal 47 2 5 5 2" xfId="42533"/>
    <cellStyle name="Normal 47 2 5 5 3" xfId="27309"/>
    <cellStyle name="Normal 47 2 5 6" xfId="7190"/>
    <cellStyle name="Normal 47 2 5 6 2" xfId="37516"/>
    <cellStyle name="Normal 47 2 5 6 3" xfId="22292"/>
    <cellStyle name="Normal 47 2 5 7" xfId="32504"/>
    <cellStyle name="Normal 47 2 5 8" xfId="17279"/>
    <cellStyle name="Normal 47 2 6" xfId="2535"/>
    <cellStyle name="Normal 47 2 6 2" xfId="4227"/>
    <cellStyle name="Normal 47 2 6 2 2" xfId="14300"/>
    <cellStyle name="Normal 47 2 6 2 2 2" xfId="44622"/>
    <cellStyle name="Normal 47 2 6 2 2 3" xfId="29398"/>
    <cellStyle name="Normal 47 2 6 2 3" xfId="9280"/>
    <cellStyle name="Normal 47 2 6 2 3 2" xfId="39605"/>
    <cellStyle name="Normal 47 2 6 2 3 3" xfId="24381"/>
    <cellStyle name="Normal 47 2 6 2 4" xfId="34592"/>
    <cellStyle name="Normal 47 2 6 2 5" xfId="19368"/>
    <cellStyle name="Normal 47 2 6 3" xfId="5919"/>
    <cellStyle name="Normal 47 2 6 3 2" xfId="15971"/>
    <cellStyle name="Normal 47 2 6 3 2 2" xfId="46293"/>
    <cellStyle name="Normal 47 2 6 3 2 3" xfId="31069"/>
    <cellStyle name="Normal 47 2 6 3 3" xfId="10951"/>
    <cellStyle name="Normal 47 2 6 3 3 2" xfId="41276"/>
    <cellStyle name="Normal 47 2 6 3 3 3" xfId="26052"/>
    <cellStyle name="Normal 47 2 6 3 4" xfId="36263"/>
    <cellStyle name="Normal 47 2 6 3 5" xfId="21039"/>
    <cellStyle name="Normal 47 2 6 4" xfId="12629"/>
    <cellStyle name="Normal 47 2 6 4 2" xfId="42951"/>
    <cellStyle name="Normal 47 2 6 4 3" xfId="27727"/>
    <cellStyle name="Normal 47 2 6 5" xfId="7608"/>
    <cellStyle name="Normal 47 2 6 5 2" xfId="37934"/>
    <cellStyle name="Normal 47 2 6 5 3" xfId="22710"/>
    <cellStyle name="Normal 47 2 6 6" xfId="32922"/>
    <cellStyle name="Normal 47 2 6 7" xfId="17697"/>
    <cellStyle name="Normal 47 2 7" xfId="3386"/>
    <cellStyle name="Normal 47 2 7 2" xfId="13464"/>
    <cellStyle name="Normal 47 2 7 2 2" xfId="43786"/>
    <cellStyle name="Normal 47 2 7 2 3" xfId="28562"/>
    <cellStyle name="Normal 47 2 7 3" xfId="8444"/>
    <cellStyle name="Normal 47 2 7 3 2" xfId="38769"/>
    <cellStyle name="Normal 47 2 7 3 3" xfId="23545"/>
    <cellStyle name="Normal 47 2 7 4" xfId="33756"/>
    <cellStyle name="Normal 47 2 7 5" xfId="18532"/>
    <cellStyle name="Normal 47 2 8" xfId="5080"/>
    <cellStyle name="Normal 47 2 8 2" xfId="15135"/>
    <cellStyle name="Normal 47 2 8 2 2" xfId="45457"/>
    <cellStyle name="Normal 47 2 8 2 3" xfId="30233"/>
    <cellStyle name="Normal 47 2 8 3" xfId="10115"/>
    <cellStyle name="Normal 47 2 8 3 2" xfId="40440"/>
    <cellStyle name="Normal 47 2 8 3 3" xfId="25216"/>
    <cellStyle name="Normal 47 2 8 4" xfId="35427"/>
    <cellStyle name="Normal 47 2 8 5" xfId="20203"/>
    <cellStyle name="Normal 47 2 9" xfId="11791"/>
    <cellStyle name="Normal 47 2 9 2" xfId="42115"/>
    <cellStyle name="Normal 47 2 9 3" xfId="26891"/>
    <cellStyle name="Normal 47 3" xfId="47298"/>
    <cellStyle name="Normal 48" xfId="1051"/>
    <cellStyle name="Normal 48 2" xfId="1447"/>
    <cellStyle name="Normal 49" xfId="1043"/>
    <cellStyle name="Normal 49 2" xfId="1448"/>
    <cellStyle name="Normal 5" xfId="128"/>
    <cellStyle name="Normal 5 10" xfId="47299"/>
    <cellStyle name="Normal 5 11" xfId="47362"/>
    <cellStyle name="Normal 5 12" xfId="47381"/>
    <cellStyle name="Normal 5 13" xfId="47387"/>
    <cellStyle name="Normal 5 2" xfId="592"/>
    <cellStyle name="Normal 5 2 10" xfId="6744"/>
    <cellStyle name="Normal 5 2 10 2" xfId="37073"/>
    <cellStyle name="Normal 5 2 10 3" xfId="21849"/>
    <cellStyle name="Normal 5 2 11" xfId="31918"/>
    <cellStyle name="Normal 5 2 12" xfId="16834"/>
    <cellStyle name="Normal 5 2 13" xfId="1155"/>
    <cellStyle name="Normal 5 2 14" xfId="47300"/>
    <cellStyle name="Normal 5 2 2" xfId="660"/>
    <cellStyle name="Normal 5 2 2 10" xfId="31922"/>
    <cellStyle name="Normal 5 2 2 11" xfId="16888"/>
    <cellStyle name="Normal 5 2 2 12" xfId="1708"/>
    <cellStyle name="Normal 5 2 2 2" xfId="713"/>
    <cellStyle name="Normal 5 2 2 2 10" xfId="16992"/>
    <cellStyle name="Normal 5 2 2 2 11" xfId="1817"/>
    <cellStyle name="Normal 5 2 2 2 2" xfId="734"/>
    <cellStyle name="Normal 5 2 2 2 2 10" xfId="2034"/>
    <cellStyle name="Normal 5 2 2 2 2 2" xfId="2455"/>
    <cellStyle name="Normal 5 2 2 2 2 2 2" xfId="3294"/>
    <cellStyle name="Normal 5 2 2 2 2 2 2 2" xfId="4984"/>
    <cellStyle name="Normal 5 2 2 2 2 2 2 2 2" xfId="15057"/>
    <cellStyle name="Normal 5 2 2 2 2 2 2 2 2 2" xfId="45379"/>
    <cellStyle name="Normal 5 2 2 2 2 2 2 2 2 3" xfId="30155"/>
    <cellStyle name="Normal 5 2 2 2 2 2 2 2 3" xfId="10037"/>
    <cellStyle name="Normal 5 2 2 2 2 2 2 2 3 2" xfId="40362"/>
    <cellStyle name="Normal 5 2 2 2 2 2 2 2 3 3" xfId="25138"/>
    <cellStyle name="Normal 5 2 2 2 2 2 2 2 4" xfId="35349"/>
    <cellStyle name="Normal 5 2 2 2 2 2 2 2 5" xfId="20125"/>
    <cellStyle name="Normal 5 2 2 2 2 2 2 3" xfId="6676"/>
    <cellStyle name="Normal 5 2 2 2 2 2 2 3 2" xfId="16728"/>
    <cellStyle name="Normal 5 2 2 2 2 2 2 3 2 2" xfId="47050"/>
    <cellStyle name="Normal 5 2 2 2 2 2 2 3 2 3" xfId="31826"/>
    <cellStyle name="Normal 5 2 2 2 2 2 2 3 3" xfId="11708"/>
    <cellStyle name="Normal 5 2 2 2 2 2 2 3 3 2" xfId="42033"/>
    <cellStyle name="Normal 5 2 2 2 2 2 2 3 3 3" xfId="26809"/>
    <cellStyle name="Normal 5 2 2 2 2 2 2 3 4" xfId="37020"/>
    <cellStyle name="Normal 5 2 2 2 2 2 2 3 5" xfId="21796"/>
    <cellStyle name="Normal 5 2 2 2 2 2 2 4" xfId="13386"/>
    <cellStyle name="Normal 5 2 2 2 2 2 2 4 2" xfId="43708"/>
    <cellStyle name="Normal 5 2 2 2 2 2 2 4 3" xfId="28484"/>
    <cellStyle name="Normal 5 2 2 2 2 2 2 5" xfId="8365"/>
    <cellStyle name="Normal 5 2 2 2 2 2 2 5 2" xfId="38691"/>
    <cellStyle name="Normal 5 2 2 2 2 2 2 5 3" xfId="23467"/>
    <cellStyle name="Normal 5 2 2 2 2 2 2 6" xfId="33679"/>
    <cellStyle name="Normal 5 2 2 2 2 2 2 7" xfId="18454"/>
    <cellStyle name="Normal 5 2 2 2 2 2 3" xfId="4147"/>
    <cellStyle name="Normal 5 2 2 2 2 2 3 2" xfId="14221"/>
    <cellStyle name="Normal 5 2 2 2 2 2 3 2 2" xfId="44543"/>
    <cellStyle name="Normal 5 2 2 2 2 2 3 2 3" xfId="29319"/>
    <cellStyle name="Normal 5 2 2 2 2 2 3 3" xfId="9201"/>
    <cellStyle name="Normal 5 2 2 2 2 2 3 3 2" xfId="39526"/>
    <cellStyle name="Normal 5 2 2 2 2 2 3 3 3" xfId="24302"/>
    <cellStyle name="Normal 5 2 2 2 2 2 3 4" xfId="34513"/>
    <cellStyle name="Normal 5 2 2 2 2 2 3 5" xfId="19289"/>
    <cellStyle name="Normal 5 2 2 2 2 2 4" xfId="5840"/>
    <cellStyle name="Normal 5 2 2 2 2 2 4 2" xfId="15892"/>
    <cellStyle name="Normal 5 2 2 2 2 2 4 2 2" xfId="46214"/>
    <cellStyle name="Normal 5 2 2 2 2 2 4 2 3" xfId="30990"/>
    <cellStyle name="Normal 5 2 2 2 2 2 4 3" xfId="10872"/>
    <cellStyle name="Normal 5 2 2 2 2 2 4 3 2" xfId="41197"/>
    <cellStyle name="Normal 5 2 2 2 2 2 4 3 3" xfId="25973"/>
    <cellStyle name="Normal 5 2 2 2 2 2 4 4" xfId="36184"/>
    <cellStyle name="Normal 5 2 2 2 2 2 4 5" xfId="20960"/>
    <cellStyle name="Normal 5 2 2 2 2 2 5" xfId="12550"/>
    <cellStyle name="Normal 5 2 2 2 2 2 5 2" xfId="42872"/>
    <cellStyle name="Normal 5 2 2 2 2 2 5 3" xfId="27648"/>
    <cellStyle name="Normal 5 2 2 2 2 2 6" xfId="7529"/>
    <cellStyle name="Normal 5 2 2 2 2 2 6 2" xfId="37855"/>
    <cellStyle name="Normal 5 2 2 2 2 2 6 3" xfId="22631"/>
    <cellStyle name="Normal 5 2 2 2 2 2 7" xfId="32843"/>
    <cellStyle name="Normal 5 2 2 2 2 2 8" xfId="17618"/>
    <cellStyle name="Normal 5 2 2 2 2 3" xfId="2876"/>
    <cellStyle name="Normal 5 2 2 2 2 3 2" xfId="4566"/>
    <cellStyle name="Normal 5 2 2 2 2 3 2 2" xfId="14639"/>
    <cellStyle name="Normal 5 2 2 2 2 3 2 2 2" xfId="44961"/>
    <cellStyle name="Normal 5 2 2 2 2 3 2 2 3" xfId="29737"/>
    <cellStyle name="Normal 5 2 2 2 2 3 2 3" xfId="9619"/>
    <cellStyle name="Normal 5 2 2 2 2 3 2 3 2" xfId="39944"/>
    <cellStyle name="Normal 5 2 2 2 2 3 2 3 3" xfId="24720"/>
    <cellStyle name="Normal 5 2 2 2 2 3 2 4" xfId="34931"/>
    <cellStyle name="Normal 5 2 2 2 2 3 2 5" xfId="19707"/>
    <cellStyle name="Normal 5 2 2 2 2 3 3" xfId="6258"/>
    <cellStyle name="Normal 5 2 2 2 2 3 3 2" xfId="16310"/>
    <cellStyle name="Normal 5 2 2 2 2 3 3 2 2" xfId="46632"/>
    <cellStyle name="Normal 5 2 2 2 2 3 3 2 3" xfId="31408"/>
    <cellStyle name="Normal 5 2 2 2 2 3 3 3" xfId="11290"/>
    <cellStyle name="Normal 5 2 2 2 2 3 3 3 2" xfId="41615"/>
    <cellStyle name="Normal 5 2 2 2 2 3 3 3 3" xfId="26391"/>
    <cellStyle name="Normal 5 2 2 2 2 3 3 4" xfId="36602"/>
    <cellStyle name="Normal 5 2 2 2 2 3 3 5" xfId="21378"/>
    <cellStyle name="Normal 5 2 2 2 2 3 4" xfId="12968"/>
    <cellStyle name="Normal 5 2 2 2 2 3 4 2" xfId="43290"/>
    <cellStyle name="Normal 5 2 2 2 2 3 4 3" xfId="28066"/>
    <cellStyle name="Normal 5 2 2 2 2 3 5" xfId="7947"/>
    <cellStyle name="Normal 5 2 2 2 2 3 5 2" xfId="38273"/>
    <cellStyle name="Normal 5 2 2 2 2 3 5 3" xfId="23049"/>
    <cellStyle name="Normal 5 2 2 2 2 3 6" xfId="33261"/>
    <cellStyle name="Normal 5 2 2 2 2 3 7" xfId="18036"/>
    <cellStyle name="Normal 5 2 2 2 2 4" xfId="3729"/>
    <cellStyle name="Normal 5 2 2 2 2 4 2" xfId="13803"/>
    <cellStyle name="Normal 5 2 2 2 2 4 2 2" xfId="44125"/>
    <cellStyle name="Normal 5 2 2 2 2 4 2 3" xfId="28901"/>
    <cellStyle name="Normal 5 2 2 2 2 4 3" xfId="8783"/>
    <cellStyle name="Normal 5 2 2 2 2 4 3 2" xfId="39108"/>
    <cellStyle name="Normal 5 2 2 2 2 4 3 3" xfId="23884"/>
    <cellStyle name="Normal 5 2 2 2 2 4 4" xfId="34095"/>
    <cellStyle name="Normal 5 2 2 2 2 4 5" xfId="18871"/>
    <cellStyle name="Normal 5 2 2 2 2 5" xfId="5422"/>
    <cellStyle name="Normal 5 2 2 2 2 5 2" xfId="15474"/>
    <cellStyle name="Normal 5 2 2 2 2 5 2 2" xfId="45796"/>
    <cellStyle name="Normal 5 2 2 2 2 5 2 3" xfId="30572"/>
    <cellStyle name="Normal 5 2 2 2 2 5 3" xfId="10454"/>
    <cellStyle name="Normal 5 2 2 2 2 5 3 2" xfId="40779"/>
    <cellStyle name="Normal 5 2 2 2 2 5 3 3" xfId="25555"/>
    <cellStyle name="Normal 5 2 2 2 2 5 4" xfId="35766"/>
    <cellStyle name="Normal 5 2 2 2 2 5 5" xfId="20542"/>
    <cellStyle name="Normal 5 2 2 2 2 6" xfId="12132"/>
    <cellStyle name="Normal 5 2 2 2 2 6 2" xfId="42454"/>
    <cellStyle name="Normal 5 2 2 2 2 6 3" xfId="27230"/>
    <cellStyle name="Normal 5 2 2 2 2 7" xfId="7111"/>
    <cellStyle name="Normal 5 2 2 2 2 7 2" xfId="37437"/>
    <cellStyle name="Normal 5 2 2 2 2 7 3" xfId="22213"/>
    <cellStyle name="Normal 5 2 2 2 2 8" xfId="32425"/>
    <cellStyle name="Normal 5 2 2 2 2 9" xfId="17200"/>
    <cellStyle name="Normal 5 2 2 2 3" xfId="755"/>
    <cellStyle name="Normal 5 2 2 2 3 2" xfId="3086"/>
    <cellStyle name="Normal 5 2 2 2 3 2 2" xfId="4776"/>
    <cellStyle name="Normal 5 2 2 2 3 2 2 2" xfId="14849"/>
    <cellStyle name="Normal 5 2 2 2 3 2 2 2 2" xfId="45171"/>
    <cellStyle name="Normal 5 2 2 2 3 2 2 2 3" xfId="29947"/>
    <cellStyle name="Normal 5 2 2 2 3 2 2 3" xfId="9829"/>
    <cellStyle name="Normal 5 2 2 2 3 2 2 3 2" xfId="40154"/>
    <cellStyle name="Normal 5 2 2 2 3 2 2 3 3" xfId="24930"/>
    <cellStyle name="Normal 5 2 2 2 3 2 2 4" xfId="35141"/>
    <cellStyle name="Normal 5 2 2 2 3 2 2 5" xfId="19917"/>
    <cellStyle name="Normal 5 2 2 2 3 2 3" xfId="6468"/>
    <cellStyle name="Normal 5 2 2 2 3 2 3 2" xfId="16520"/>
    <cellStyle name="Normal 5 2 2 2 3 2 3 2 2" xfId="46842"/>
    <cellStyle name="Normal 5 2 2 2 3 2 3 2 3" xfId="31618"/>
    <cellStyle name="Normal 5 2 2 2 3 2 3 3" xfId="11500"/>
    <cellStyle name="Normal 5 2 2 2 3 2 3 3 2" xfId="41825"/>
    <cellStyle name="Normal 5 2 2 2 3 2 3 3 3" xfId="26601"/>
    <cellStyle name="Normal 5 2 2 2 3 2 3 4" xfId="36812"/>
    <cellStyle name="Normal 5 2 2 2 3 2 3 5" xfId="21588"/>
    <cellStyle name="Normal 5 2 2 2 3 2 4" xfId="13178"/>
    <cellStyle name="Normal 5 2 2 2 3 2 4 2" xfId="43500"/>
    <cellStyle name="Normal 5 2 2 2 3 2 4 3" xfId="28276"/>
    <cellStyle name="Normal 5 2 2 2 3 2 5" xfId="8157"/>
    <cellStyle name="Normal 5 2 2 2 3 2 5 2" xfId="38483"/>
    <cellStyle name="Normal 5 2 2 2 3 2 5 3" xfId="23259"/>
    <cellStyle name="Normal 5 2 2 2 3 2 6" xfId="33471"/>
    <cellStyle name="Normal 5 2 2 2 3 2 7" xfId="18246"/>
    <cellStyle name="Normal 5 2 2 2 3 3" xfId="3939"/>
    <cellStyle name="Normal 5 2 2 2 3 3 2" xfId="14013"/>
    <cellStyle name="Normal 5 2 2 2 3 3 2 2" xfId="44335"/>
    <cellStyle name="Normal 5 2 2 2 3 3 2 3" xfId="29111"/>
    <cellStyle name="Normal 5 2 2 2 3 3 3" xfId="8993"/>
    <cellStyle name="Normal 5 2 2 2 3 3 3 2" xfId="39318"/>
    <cellStyle name="Normal 5 2 2 2 3 3 3 3" xfId="24094"/>
    <cellStyle name="Normal 5 2 2 2 3 3 4" xfId="34305"/>
    <cellStyle name="Normal 5 2 2 2 3 3 5" xfId="19081"/>
    <cellStyle name="Normal 5 2 2 2 3 4" xfId="5632"/>
    <cellStyle name="Normal 5 2 2 2 3 4 2" xfId="15684"/>
    <cellStyle name="Normal 5 2 2 2 3 4 2 2" xfId="46006"/>
    <cellStyle name="Normal 5 2 2 2 3 4 2 3" xfId="30782"/>
    <cellStyle name="Normal 5 2 2 2 3 4 3" xfId="10664"/>
    <cellStyle name="Normal 5 2 2 2 3 4 3 2" xfId="40989"/>
    <cellStyle name="Normal 5 2 2 2 3 4 3 3" xfId="25765"/>
    <cellStyle name="Normal 5 2 2 2 3 4 4" xfId="35976"/>
    <cellStyle name="Normal 5 2 2 2 3 4 5" xfId="20752"/>
    <cellStyle name="Normal 5 2 2 2 3 5" xfId="12342"/>
    <cellStyle name="Normal 5 2 2 2 3 5 2" xfId="42664"/>
    <cellStyle name="Normal 5 2 2 2 3 5 3" xfId="27440"/>
    <cellStyle name="Normal 5 2 2 2 3 6" xfId="7321"/>
    <cellStyle name="Normal 5 2 2 2 3 6 2" xfId="37647"/>
    <cellStyle name="Normal 5 2 2 2 3 6 3" xfId="22423"/>
    <cellStyle name="Normal 5 2 2 2 3 7" xfId="32635"/>
    <cellStyle name="Normal 5 2 2 2 3 8" xfId="17410"/>
    <cellStyle name="Normal 5 2 2 2 3 9" xfId="2247"/>
    <cellStyle name="Normal 5 2 2 2 4" xfId="2668"/>
    <cellStyle name="Normal 5 2 2 2 4 2" xfId="4358"/>
    <cellStyle name="Normal 5 2 2 2 4 2 2" xfId="14431"/>
    <cellStyle name="Normal 5 2 2 2 4 2 2 2" xfId="44753"/>
    <cellStyle name="Normal 5 2 2 2 4 2 2 3" xfId="29529"/>
    <cellStyle name="Normal 5 2 2 2 4 2 3" xfId="9411"/>
    <cellStyle name="Normal 5 2 2 2 4 2 3 2" xfId="39736"/>
    <cellStyle name="Normal 5 2 2 2 4 2 3 3" xfId="24512"/>
    <cellStyle name="Normal 5 2 2 2 4 2 4" xfId="34723"/>
    <cellStyle name="Normal 5 2 2 2 4 2 5" xfId="19499"/>
    <cellStyle name="Normal 5 2 2 2 4 3" xfId="6050"/>
    <cellStyle name="Normal 5 2 2 2 4 3 2" xfId="16102"/>
    <cellStyle name="Normal 5 2 2 2 4 3 2 2" xfId="46424"/>
    <cellStyle name="Normal 5 2 2 2 4 3 2 3" xfId="31200"/>
    <cellStyle name="Normal 5 2 2 2 4 3 3" xfId="11082"/>
    <cellStyle name="Normal 5 2 2 2 4 3 3 2" xfId="41407"/>
    <cellStyle name="Normal 5 2 2 2 4 3 3 3" xfId="26183"/>
    <cellStyle name="Normal 5 2 2 2 4 3 4" xfId="36394"/>
    <cellStyle name="Normal 5 2 2 2 4 3 5" xfId="21170"/>
    <cellStyle name="Normal 5 2 2 2 4 4" xfId="12760"/>
    <cellStyle name="Normal 5 2 2 2 4 4 2" xfId="43082"/>
    <cellStyle name="Normal 5 2 2 2 4 4 3" xfId="27858"/>
    <cellStyle name="Normal 5 2 2 2 4 5" xfId="7739"/>
    <cellStyle name="Normal 5 2 2 2 4 5 2" xfId="38065"/>
    <cellStyle name="Normal 5 2 2 2 4 5 3" xfId="22841"/>
    <cellStyle name="Normal 5 2 2 2 4 6" xfId="33053"/>
    <cellStyle name="Normal 5 2 2 2 4 7" xfId="17828"/>
    <cellStyle name="Normal 5 2 2 2 5" xfId="3521"/>
    <cellStyle name="Normal 5 2 2 2 5 2" xfId="13595"/>
    <cellStyle name="Normal 5 2 2 2 5 2 2" xfId="43917"/>
    <cellStyle name="Normal 5 2 2 2 5 2 3" xfId="28693"/>
    <cellStyle name="Normal 5 2 2 2 5 3" xfId="8575"/>
    <cellStyle name="Normal 5 2 2 2 5 3 2" xfId="38900"/>
    <cellStyle name="Normal 5 2 2 2 5 3 3" xfId="23676"/>
    <cellStyle name="Normal 5 2 2 2 5 4" xfId="33887"/>
    <cellStyle name="Normal 5 2 2 2 5 5" xfId="18663"/>
    <cellStyle name="Normal 5 2 2 2 6" xfId="5214"/>
    <cellStyle name="Normal 5 2 2 2 6 2" xfId="15266"/>
    <cellStyle name="Normal 5 2 2 2 6 2 2" xfId="45588"/>
    <cellStyle name="Normal 5 2 2 2 6 2 3" xfId="30364"/>
    <cellStyle name="Normal 5 2 2 2 6 3" xfId="10246"/>
    <cellStyle name="Normal 5 2 2 2 6 3 2" xfId="40571"/>
    <cellStyle name="Normal 5 2 2 2 6 3 3" xfId="25347"/>
    <cellStyle name="Normal 5 2 2 2 6 4" xfId="35558"/>
    <cellStyle name="Normal 5 2 2 2 6 5" xfId="20334"/>
    <cellStyle name="Normal 5 2 2 2 7" xfId="11924"/>
    <cellStyle name="Normal 5 2 2 2 7 2" xfId="42246"/>
    <cellStyle name="Normal 5 2 2 2 7 3" xfId="27022"/>
    <cellStyle name="Normal 5 2 2 2 8" xfId="6903"/>
    <cellStyle name="Normal 5 2 2 2 8 2" xfId="37229"/>
    <cellStyle name="Normal 5 2 2 2 8 3" xfId="22005"/>
    <cellStyle name="Normal 5 2 2 2 9" xfId="31931"/>
    <cellStyle name="Normal 5 2 2 3" xfId="725"/>
    <cellStyle name="Normal 5 2 2 3 10" xfId="1930"/>
    <cellStyle name="Normal 5 2 2 3 2" xfId="2351"/>
    <cellStyle name="Normal 5 2 2 3 2 2" xfId="3190"/>
    <cellStyle name="Normal 5 2 2 3 2 2 2" xfId="4880"/>
    <cellStyle name="Normal 5 2 2 3 2 2 2 2" xfId="14953"/>
    <cellStyle name="Normal 5 2 2 3 2 2 2 2 2" xfId="45275"/>
    <cellStyle name="Normal 5 2 2 3 2 2 2 2 3" xfId="30051"/>
    <cellStyle name="Normal 5 2 2 3 2 2 2 3" xfId="9933"/>
    <cellStyle name="Normal 5 2 2 3 2 2 2 3 2" xfId="40258"/>
    <cellStyle name="Normal 5 2 2 3 2 2 2 3 3" xfId="25034"/>
    <cellStyle name="Normal 5 2 2 3 2 2 2 4" xfId="35245"/>
    <cellStyle name="Normal 5 2 2 3 2 2 2 5" xfId="20021"/>
    <cellStyle name="Normal 5 2 2 3 2 2 3" xfId="6572"/>
    <cellStyle name="Normal 5 2 2 3 2 2 3 2" xfId="16624"/>
    <cellStyle name="Normal 5 2 2 3 2 2 3 2 2" xfId="46946"/>
    <cellStyle name="Normal 5 2 2 3 2 2 3 2 3" xfId="31722"/>
    <cellStyle name="Normal 5 2 2 3 2 2 3 3" xfId="11604"/>
    <cellStyle name="Normal 5 2 2 3 2 2 3 3 2" xfId="41929"/>
    <cellStyle name="Normal 5 2 2 3 2 2 3 3 3" xfId="26705"/>
    <cellStyle name="Normal 5 2 2 3 2 2 3 4" xfId="36916"/>
    <cellStyle name="Normal 5 2 2 3 2 2 3 5" xfId="21692"/>
    <cellStyle name="Normal 5 2 2 3 2 2 4" xfId="13282"/>
    <cellStyle name="Normal 5 2 2 3 2 2 4 2" xfId="43604"/>
    <cellStyle name="Normal 5 2 2 3 2 2 4 3" xfId="28380"/>
    <cellStyle name="Normal 5 2 2 3 2 2 5" xfId="8261"/>
    <cellStyle name="Normal 5 2 2 3 2 2 5 2" xfId="38587"/>
    <cellStyle name="Normal 5 2 2 3 2 2 5 3" xfId="23363"/>
    <cellStyle name="Normal 5 2 2 3 2 2 6" xfId="33575"/>
    <cellStyle name="Normal 5 2 2 3 2 2 7" xfId="18350"/>
    <cellStyle name="Normal 5 2 2 3 2 3" xfId="4043"/>
    <cellStyle name="Normal 5 2 2 3 2 3 2" xfId="14117"/>
    <cellStyle name="Normal 5 2 2 3 2 3 2 2" xfId="44439"/>
    <cellStyle name="Normal 5 2 2 3 2 3 2 3" xfId="29215"/>
    <cellStyle name="Normal 5 2 2 3 2 3 3" xfId="9097"/>
    <cellStyle name="Normal 5 2 2 3 2 3 3 2" xfId="39422"/>
    <cellStyle name="Normal 5 2 2 3 2 3 3 3" xfId="24198"/>
    <cellStyle name="Normal 5 2 2 3 2 3 4" xfId="34409"/>
    <cellStyle name="Normal 5 2 2 3 2 3 5" xfId="19185"/>
    <cellStyle name="Normal 5 2 2 3 2 4" xfId="5736"/>
    <cellStyle name="Normal 5 2 2 3 2 4 2" xfId="15788"/>
    <cellStyle name="Normal 5 2 2 3 2 4 2 2" xfId="46110"/>
    <cellStyle name="Normal 5 2 2 3 2 4 2 3" xfId="30886"/>
    <cellStyle name="Normal 5 2 2 3 2 4 3" xfId="10768"/>
    <cellStyle name="Normal 5 2 2 3 2 4 3 2" xfId="41093"/>
    <cellStyle name="Normal 5 2 2 3 2 4 3 3" xfId="25869"/>
    <cellStyle name="Normal 5 2 2 3 2 4 4" xfId="36080"/>
    <cellStyle name="Normal 5 2 2 3 2 4 5" xfId="20856"/>
    <cellStyle name="Normal 5 2 2 3 2 5" xfId="12446"/>
    <cellStyle name="Normal 5 2 2 3 2 5 2" xfId="42768"/>
    <cellStyle name="Normal 5 2 2 3 2 5 3" xfId="27544"/>
    <cellStyle name="Normal 5 2 2 3 2 6" xfId="7425"/>
    <cellStyle name="Normal 5 2 2 3 2 6 2" xfId="37751"/>
    <cellStyle name="Normal 5 2 2 3 2 6 3" xfId="22527"/>
    <cellStyle name="Normal 5 2 2 3 2 7" xfId="32739"/>
    <cellStyle name="Normal 5 2 2 3 2 8" xfId="17514"/>
    <cellStyle name="Normal 5 2 2 3 3" xfId="2772"/>
    <cellStyle name="Normal 5 2 2 3 3 2" xfId="4462"/>
    <cellStyle name="Normal 5 2 2 3 3 2 2" xfId="14535"/>
    <cellStyle name="Normal 5 2 2 3 3 2 2 2" xfId="44857"/>
    <cellStyle name="Normal 5 2 2 3 3 2 2 3" xfId="29633"/>
    <cellStyle name="Normal 5 2 2 3 3 2 3" xfId="9515"/>
    <cellStyle name="Normal 5 2 2 3 3 2 3 2" xfId="39840"/>
    <cellStyle name="Normal 5 2 2 3 3 2 3 3" xfId="24616"/>
    <cellStyle name="Normal 5 2 2 3 3 2 4" xfId="34827"/>
    <cellStyle name="Normal 5 2 2 3 3 2 5" xfId="19603"/>
    <cellStyle name="Normal 5 2 2 3 3 3" xfId="6154"/>
    <cellStyle name="Normal 5 2 2 3 3 3 2" xfId="16206"/>
    <cellStyle name="Normal 5 2 2 3 3 3 2 2" xfId="46528"/>
    <cellStyle name="Normal 5 2 2 3 3 3 2 3" xfId="31304"/>
    <cellStyle name="Normal 5 2 2 3 3 3 3" xfId="11186"/>
    <cellStyle name="Normal 5 2 2 3 3 3 3 2" xfId="41511"/>
    <cellStyle name="Normal 5 2 2 3 3 3 3 3" xfId="26287"/>
    <cellStyle name="Normal 5 2 2 3 3 3 4" xfId="36498"/>
    <cellStyle name="Normal 5 2 2 3 3 3 5" xfId="21274"/>
    <cellStyle name="Normal 5 2 2 3 3 4" xfId="12864"/>
    <cellStyle name="Normal 5 2 2 3 3 4 2" xfId="43186"/>
    <cellStyle name="Normal 5 2 2 3 3 4 3" xfId="27962"/>
    <cellStyle name="Normal 5 2 2 3 3 5" xfId="7843"/>
    <cellStyle name="Normal 5 2 2 3 3 5 2" xfId="38169"/>
    <cellStyle name="Normal 5 2 2 3 3 5 3" xfId="22945"/>
    <cellStyle name="Normal 5 2 2 3 3 6" xfId="33157"/>
    <cellStyle name="Normal 5 2 2 3 3 7" xfId="17932"/>
    <cellStyle name="Normal 5 2 2 3 4" xfId="3625"/>
    <cellStyle name="Normal 5 2 2 3 4 2" xfId="13699"/>
    <cellStyle name="Normal 5 2 2 3 4 2 2" xfId="44021"/>
    <cellStyle name="Normal 5 2 2 3 4 2 3" xfId="28797"/>
    <cellStyle name="Normal 5 2 2 3 4 3" xfId="8679"/>
    <cellStyle name="Normal 5 2 2 3 4 3 2" xfId="39004"/>
    <cellStyle name="Normal 5 2 2 3 4 3 3" xfId="23780"/>
    <cellStyle name="Normal 5 2 2 3 4 4" xfId="33991"/>
    <cellStyle name="Normal 5 2 2 3 4 5" xfId="18767"/>
    <cellStyle name="Normal 5 2 2 3 5" xfId="5318"/>
    <cellStyle name="Normal 5 2 2 3 5 2" xfId="15370"/>
    <cellStyle name="Normal 5 2 2 3 5 2 2" xfId="45692"/>
    <cellStyle name="Normal 5 2 2 3 5 2 3" xfId="30468"/>
    <cellStyle name="Normal 5 2 2 3 5 3" xfId="10350"/>
    <cellStyle name="Normal 5 2 2 3 5 3 2" xfId="40675"/>
    <cellStyle name="Normal 5 2 2 3 5 3 3" xfId="25451"/>
    <cellStyle name="Normal 5 2 2 3 5 4" xfId="35662"/>
    <cellStyle name="Normal 5 2 2 3 5 5" xfId="20438"/>
    <cellStyle name="Normal 5 2 2 3 6" xfId="12028"/>
    <cellStyle name="Normal 5 2 2 3 6 2" xfId="42350"/>
    <cellStyle name="Normal 5 2 2 3 6 3" xfId="27126"/>
    <cellStyle name="Normal 5 2 2 3 7" xfId="7007"/>
    <cellStyle name="Normal 5 2 2 3 7 2" xfId="37333"/>
    <cellStyle name="Normal 5 2 2 3 7 3" xfId="22109"/>
    <cellStyle name="Normal 5 2 2 3 8" xfId="32321"/>
    <cellStyle name="Normal 5 2 2 3 9" xfId="17096"/>
    <cellStyle name="Normal 5 2 2 4" xfId="746"/>
    <cellStyle name="Normal 5 2 2 4 2" xfId="2982"/>
    <cellStyle name="Normal 5 2 2 4 2 2" xfId="4672"/>
    <cellStyle name="Normal 5 2 2 4 2 2 2" xfId="14745"/>
    <cellStyle name="Normal 5 2 2 4 2 2 2 2" xfId="45067"/>
    <cellStyle name="Normal 5 2 2 4 2 2 2 3" xfId="29843"/>
    <cellStyle name="Normal 5 2 2 4 2 2 3" xfId="9725"/>
    <cellStyle name="Normal 5 2 2 4 2 2 3 2" xfId="40050"/>
    <cellStyle name="Normal 5 2 2 4 2 2 3 3" xfId="24826"/>
    <cellStyle name="Normal 5 2 2 4 2 2 4" xfId="35037"/>
    <cellStyle name="Normal 5 2 2 4 2 2 5" xfId="19813"/>
    <cellStyle name="Normal 5 2 2 4 2 3" xfId="6364"/>
    <cellStyle name="Normal 5 2 2 4 2 3 2" xfId="16416"/>
    <cellStyle name="Normal 5 2 2 4 2 3 2 2" xfId="46738"/>
    <cellStyle name="Normal 5 2 2 4 2 3 2 3" xfId="31514"/>
    <cellStyle name="Normal 5 2 2 4 2 3 3" xfId="11396"/>
    <cellStyle name="Normal 5 2 2 4 2 3 3 2" xfId="41721"/>
    <cellStyle name="Normal 5 2 2 4 2 3 3 3" xfId="26497"/>
    <cellStyle name="Normal 5 2 2 4 2 3 4" xfId="36708"/>
    <cellStyle name="Normal 5 2 2 4 2 3 5" xfId="21484"/>
    <cellStyle name="Normal 5 2 2 4 2 4" xfId="13074"/>
    <cellStyle name="Normal 5 2 2 4 2 4 2" xfId="43396"/>
    <cellStyle name="Normal 5 2 2 4 2 4 3" xfId="28172"/>
    <cellStyle name="Normal 5 2 2 4 2 5" xfId="8053"/>
    <cellStyle name="Normal 5 2 2 4 2 5 2" xfId="38379"/>
    <cellStyle name="Normal 5 2 2 4 2 5 3" xfId="23155"/>
    <cellStyle name="Normal 5 2 2 4 2 6" xfId="33367"/>
    <cellStyle name="Normal 5 2 2 4 2 7" xfId="18142"/>
    <cellStyle name="Normal 5 2 2 4 3" xfId="3835"/>
    <cellStyle name="Normal 5 2 2 4 3 2" xfId="13909"/>
    <cellStyle name="Normal 5 2 2 4 3 2 2" xfId="44231"/>
    <cellStyle name="Normal 5 2 2 4 3 2 3" xfId="29007"/>
    <cellStyle name="Normal 5 2 2 4 3 3" xfId="8889"/>
    <cellStyle name="Normal 5 2 2 4 3 3 2" xfId="39214"/>
    <cellStyle name="Normal 5 2 2 4 3 3 3" xfId="23990"/>
    <cellStyle name="Normal 5 2 2 4 3 4" xfId="34201"/>
    <cellStyle name="Normal 5 2 2 4 3 5" xfId="18977"/>
    <cellStyle name="Normal 5 2 2 4 4" xfId="5528"/>
    <cellStyle name="Normal 5 2 2 4 4 2" xfId="15580"/>
    <cellStyle name="Normal 5 2 2 4 4 2 2" xfId="45902"/>
    <cellStyle name="Normal 5 2 2 4 4 2 3" xfId="30678"/>
    <cellStyle name="Normal 5 2 2 4 4 3" xfId="10560"/>
    <cellStyle name="Normal 5 2 2 4 4 3 2" xfId="40885"/>
    <cellStyle name="Normal 5 2 2 4 4 3 3" xfId="25661"/>
    <cellStyle name="Normal 5 2 2 4 4 4" xfId="35872"/>
    <cellStyle name="Normal 5 2 2 4 4 5" xfId="20648"/>
    <cellStyle name="Normal 5 2 2 4 5" xfId="12238"/>
    <cellStyle name="Normal 5 2 2 4 5 2" xfId="42560"/>
    <cellStyle name="Normal 5 2 2 4 5 3" xfId="27336"/>
    <cellStyle name="Normal 5 2 2 4 6" xfId="7217"/>
    <cellStyle name="Normal 5 2 2 4 6 2" xfId="37543"/>
    <cellStyle name="Normal 5 2 2 4 6 3" xfId="22319"/>
    <cellStyle name="Normal 5 2 2 4 7" xfId="32531"/>
    <cellStyle name="Normal 5 2 2 4 8" xfId="17306"/>
    <cellStyle name="Normal 5 2 2 4 9" xfId="2143"/>
    <cellStyle name="Normal 5 2 2 5" xfId="2564"/>
    <cellStyle name="Normal 5 2 2 5 2" xfId="4254"/>
    <cellStyle name="Normal 5 2 2 5 2 2" xfId="14327"/>
    <cellStyle name="Normal 5 2 2 5 2 2 2" xfId="44649"/>
    <cellStyle name="Normal 5 2 2 5 2 2 3" xfId="29425"/>
    <cellStyle name="Normal 5 2 2 5 2 3" xfId="9307"/>
    <cellStyle name="Normal 5 2 2 5 2 3 2" xfId="39632"/>
    <cellStyle name="Normal 5 2 2 5 2 3 3" xfId="24408"/>
    <cellStyle name="Normal 5 2 2 5 2 4" xfId="34619"/>
    <cellStyle name="Normal 5 2 2 5 2 5" xfId="19395"/>
    <cellStyle name="Normal 5 2 2 5 3" xfId="5946"/>
    <cellStyle name="Normal 5 2 2 5 3 2" xfId="15998"/>
    <cellStyle name="Normal 5 2 2 5 3 2 2" xfId="46320"/>
    <cellStyle name="Normal 5 2 2 5 3 2 3" xfId="31096"/>
    <cellStyle name="Normal 5 2 2 5 3 3" xfId="10978"/>
    <cellStyle name="Normal 5 2 2 5 3 3 2" xfId="41303"/>
    <cellStyle name="Normal 5 2 2 5 3 3 3" xfId="26079"/>
    <cellStyle name="Normal 5 2 2 5 3 4" xfId="36290"/>
    <cellStyle name="Normal 5 2 2 5 3 5" xfId="21066"/>
    <cellStyle name="Normal 5 2 2 5 4" xfId="12656"/>
    <cellStyle name="Normal 5 2 2 5 4 2" xfId="42978"/>
    <cellStyle name="Normal 5 2 2 5 4 3" xfId="27754"/>
    <cellStyle name="Normal 5 2 2 5 5" xfId="7635"/>
    <cellStyle name="Normal 5 2 2 5 5 2" xfId="37961"/>
    <cellStyle name="Normal 5 2 2 5 5 3" xfId="22737"/>
    <cellStyle name="Normal 5 2 2 5 6" xfId="32949"/>
    <cellStyle name="Normal 5 2 2 5 7" xfId="17724"/>
    <cellStyle name="Normal 5 2 2 6" xfId="3417"/>
    <cellStyle name="Normal 5 2 2 6 2" xfId="13491"/>
    <cellStyle name="Normal 5 2 2 6 2 2" xfId="43813"/>
    <cellStyle name="Normal 5 2 2 6 2 3" xfId="28589"/>
    <cellStyle name="Normal 5 2 2 6 3" xfId="8471"/>
    <cellStyle name="Normal 5 2 2 6 3 2" xfId="38796"/>
    <cellStyle name="Normal 5 2 2 6 3 3" xfId="23572"/>
    <cellStyle name="Normal 5 2 2 6 4" xfId="33783"/>
    <cellStyle name="Normal 5 2 2 6 5" xfId="18559"/>
    <cellStyle name="Normal 5 2 2 7" xfId="5110"/>
    <cellStyle name="Normal 5 2 2 7 2" xfId="15162"/>
    <cellStyle name="Normal 5 2 2 7 2 2" xfId="45484"/>
    <cellStyle name="Normal 5 2 2 7 2 3" xfId="30260"/>
    <cellStyle name="Normal 5 2 2 7 3" xfId="10142"/>
    <cellStyle name="Normal 5 2 2 7 3 2" xfId="40467"/>
    <cellStyle name="Normal 5 2 2 7 3 3" xfId="25243"/>
    <cellStyle name="Normal 5 2 2 7 4" xfId="35454"/>
    <cellStyle name="Normal 5 2 2 7 5" xfId="20230"/>
    <cellStyle name="Normal 5 2 2 8" xfId="11820"/>
    <cellStyle name="Normal 5 2 2 8 2" xfId="42142"/>
    <cellStyle name="Normal 5 2 2 8 3" xfId="26918"/>
    <cellStyle name="Normal 5 2 2 9" xfId="6799"/>
    <cellStyle name="Normal 5 2 2 9 2" xfId="37125"/>
    <cellStyle name="Normal 5 2 2 9 3" xfId="21901"/>
    <cellStyle name="Normal 5 2 3" xfId="709"/>
    <cellStyle name="Normal 5 2 3 10" xfId="16940"/>
    <cellStyle name="Normal 5 2 3 11" xfId="1763"/>
    <cellStyle name="Normal 5 2 3 2" xfId="730"/>
    <cellStyle name="Normal 5 2 3 2 10" xfId="1982"/>
    <cellStyle name="Normal 5 2 3 2 2" xfId="2403"/>
    <cellStyle name="Normal 5 2 3 2 2 2" xfId="3242"/>
    <cellStyle name="Normal 5 2 3 2 2 2 2" xfId="4932"/>
    <cellStyle name="Normal 5 2 3 2 2 2 2 2" xfId="15005"/>
    <cellStyle name="Normal 5 2 3 2 2 2 2 2 2" xfId="45327"/>
    <cellStyle name="Normal 5 2 3 2 2 2 2 2 3" xfId="30103"/>
    <cellStyle name="Normal 5 2 3 2 2 2 2 3" xfId="9985"/>
    <cellStyle name="Normal 5 2 3 2 2 2 2 3 2" xfId="40310"/>
    <cellStyle name="Normal 5 2 3 2 2 2 2 3 3" xfId="25086"/>
    <cellStyle name="Normal 5 2 3 2 2 2 2 4" xfId="35297"/>
    <cellStyle name="Normal 5 2 3 2 2 2 2 5" xfId="20073"/>
    <cellStyle name="Normal 5 2 3 2 2 2 3" xfId="6624"/>
    <cellStyle name="Normal 5 2 3 2 2 2 3 2" xfId="16676"/>
    <cellStyle name="Normal 5 2 3 2 2 2 3 2 2" xfId="46998"/>
    <cellStyle name="Normal 5 2 3 2 2 2 3 2 3" xfId="31774"/>
    <cellStyle name="Normal 5 2 3 2 2 2 3 3" xfId="11656"/>
    <cellStyle name="Normal 5 2 3 2 2 2 3 3 2" xfId="41981"/>
    <cellStyle name="Normal 5 2 3 2 2 2 3 3 3" xfId="26757"/>
    <cellStyle name="Normal 5 2 3 2 2 2 3 4" xfId="36968"/>
    <cellStyle name="Normal 5 2 3 2 2 2 3 5" xfId="21744"/>
    <cellStyle name="Normal 5 2 3 2 2 2 4" xfId="13334"/>
    <cellStyle name="Normal 5 2 3 2 2 2 4 2" xfId="43656"/>
    <cellStyle name="Normal 5 2 3 2 2 2 4 3" xfId="28432"/>
    <cellStyle name="Normal 5 2 3 2 2 2 5" xfId="8313"/>
    <cellStyle name="Normal 5 2 3 2 2 2 5 2" xfId="38639"/>
    <cellStyle name="Normal 5 2 3 2 2 2 5 3" xfId="23415"/>
    <cellStyle name="Normal 5 2 3 2 2 2 6" xfId="33627"/>
    <cellStyle name="Normal 5 2 3 2 2 2 7" xfId="18402"/>
    <cellStyle name="Normal 5 2 3 2 2 3" xfId="4095"/>
    <cellStyle name="Normal 5 2 3 2 2 3 2" xfId="14169"/>
    <cellStyle name="Normal 5 2 3 2 2 3 2 2" xfId="44491"/>
    <cellStyle name="Normal 5 2 3 2 2 3 2 3" xfId="29267"/>
    <cellStyle name="Normal 5 2 3 2 2 3 3" xfId="9149"/>
    <cellStyle name="Normal 5 2 3 2 2 3 3 2" xfId="39474"/>
    <cellStyle name="Normal 5 2 3 2 2 3 3 3" xfId="24250"/>
    <cellStyle name="Normal 5 2 3 2 2 3 4" xfId="34461"/>
    <cellStyle name="Normal 5 2 3 2 2 3 5" xfId="19237"/>
    <cellStyle name="Normal 5 2 3 2 2 4" xfId="5788"/>
    <cellStyle name="Normal 5 2 3 2 2 4 2" xfId="15840"/>
    <cellStyle name="Normal 5 2 3 2 2 4 2 2" xfId="46162"/>
    <cellStyle name="Normal 5 2 3 2 2 4 2 3" xfId="30938"/>
    <cellStyle name="Normal 5 2 3 2 2 4 3" xfId="10820"/>
    <cellStyle name="Normal 5 2 3 2 2 4 3 2" xfId="41145"/>
    <cellStyle name="Normal 5 2 3 2 2 4 3 3" xfId="25921"/>
    <cellStyle name="Normal 5 2 3 2 2 4 4" xfId="36132"/>
    <cellStyle name="Normal 5 2 3 2 2 4 5" xfId="20908"/>
    <cellStyle name="Normal 5 2 3 2 2 5" xfId="12498"/>
    <cellStyle name="Normal 5 2 3 2 2 5 2" xfId="42820"/>
    <cellStyle name="Normal 5 2 3 2 2 5 3" xfId="27596"/>
    <cellStyle name="Normal 5 2 3 2 2 6" xfId="7477"/>
    <cellStyle name="Normal 5 2 3 2 2 6 2" xfId="37803"/>
    <cellStyle name="Normal 5 2 3 2 2 6 3" xfId="22579"/>
    <cellStyle name="Normal 5 2 3 2 2 7" xfId="32791"/>
    <cellStyle name="Normal 5 2 3 2 2 8" xfId="17566"/>
    <cellStyle name="Normal 5 2 3 2 3" xfId="2824"/>
    <cellStyle name="Normal 5 2 3 2 3 2" xfId="4514"/>
    <cellStyle name="Normal 5 2 3 2 3 2 2" xfId="14587"/>
    <cellStyle name="Normal 5 2 3 2 3 2 2 2" xfId="44909"/>
    <cellStyle name="Normal 5 2 3 2 3 2 2 3" xfId="29685"/>
    <cellStyle name="Normal 5 2 3 2 3 2 3" xfId="9567"/>
    <cellStyle name="Normal 5 2 3 2 3 2 3 2" xfId="39892"/>
    <cellStyle name="Normal 5 2 3 2 3 2 3 3" xfId="24668"/>
    <cellStyle name="Normal 5 2 3 2 3 2 4" xfId="34879"/>
    <cellStyle name="Normal 5 2 3 2 3 2 5" xfId="19655"/>
    <cellStyle name="Normal 5 2 3 2 3 3" xfId="6206"/>
    <cellStyle name="Normal 5 2 3 2 3 3 2" xfId="16258"/>
    <cellStyle name="Normal 5 2 3 2 3 3 2 2" xfId="46580"/>
    <cellStyle name="Normal 5 2 3 2 3 3 2 3" xfId="31356"/>
    <cellStyle name="Normal 5 2 3 2 3 3 3" xfId="11238"/>
    <cellStyle name="Normal 5 2 3 2 3 3 3 2" xfId="41563"/>
    <cellStyle name="Normal 5 2 3 2 3 3 3 3" xfId="26339"/>
    <cellStyle name="Normal 5 2 3 2 3 3 4" xfId="36550"/>
    <cellStyle name="Normal 5 2 3 2 3 3 5" xfId="21326"/>
    <cellStyle name="Normal 5 2 3 2 3 4" xfId="12916"/>
    <cellStyle name="Normal 5 2 3 2 3 4 2" xfId="43238"/>
    <cellStyle name="Normal 5 2 3 2 3 4 3" xfId="28014"/>
    <cellStyle name="Normal 5 2 3 2 3 5" xfId="7895"/>
    <cellStyle name="Normal 5 2 3 2 3 5 2" xfId="38221"/>
    <cellStyle name="Normal 5 2 3 2 3 5 3" xfId="22997"/>
    <cellStyle name="Normal 5 2 3 2 3 6" xfId="33209"/>
    <cellStyle name="Normal 5 2 3 2 3 7" xfId="17984"/>
    <cellStyle name="Normal 5 2 3 2 4" xfId="3677"/>
    <cellStyle name="Normal 5 2 3 2 4 2" xfId="13751"/>
    <cellStyle name="Normal 5 2 3 2 4 2 2" xfId="44073"/>
    <cellStyle name="Normal 5 2 3 2 4 2 3" xfId="28849"/>
    <cellStyle name="Normal 5 2 3 2 4 3" xfId="8731"/>
    <cellStyle name="Normal 5 2 3 2 4 3 2" xfId="39056"/>
    <cellStyle name="Normal 5 2 3 2 4 3 3" xfId="23832"/>
    <cellStyle name="Normal 5 2 3 2 4 4" xfId="34043"/>
    <cellStyle name="Normal 5 2 3 2 4 5" xfId="18819"/>
    <cellStyle name="Normal 5 2 3 2 5" xfId="5370"/>
    <cellStyle name="Normal 5 2 3 2 5 2" xfId="15422"/>
    <cellStyle name="Normal 5 2 3 2 5 2 2" xfId="45744"/>
    <cellStyle name="Normal 5 2 3 2 5 2 3" xfId="30520"/>
    <cellStyle name="Normal 5 2 3 2 5 3" xfId="10402"/>
    <cellStyle name="Normal 5 2 3 2 5 3 2" xfId="40727"/>
    <cellStyle name="Normal 5 2 3 2 5 3 3" xfId="25503"/>
    <cellStyle name="Normal 5 2 3 2 5 4" xfId="35714"/>
    <cellStyle name="Normal 5 2 3 2 5 5" xfId="20490"/>
    <cellStyle name="Normal 5 2 3 2 6" xfId="12080"/>
    <cellStyle name="Normal 5 2 3 2 6 2" xfId="42402"/>
    <cellStyle name="Normal 5 2 3 2 6 3" xfId="27178"/>
    <cellStyle name="Normal 5 2 3 2 7" xfId="7059"/>
    <cellStyle name="Normal 5 2 3 2 7 2" xfId="37385"/>
    <cellStyle name="Normal 5 2 3 2 7 3" xfId="22161"/>
    <cellStyle name="Normal 5 2 3 2 8" xfId="32373"/>
    <cellStyle name="Normal 5 2 3 2 9" xfId="17148"/>
    <cellStyle name="Normal 5 2 3 3" xfId="751"/>
    <cellStyle name="Normal 5 2 3 3 2" xfId="3034"/>
    <cellStyle name="Normal 5 2 3 3 2 2" xfId="4724"/>
    <cellStyle name="Normal 5 2 3 3 2 2 2" xfId="14797"/>
    <cellStyle name="Normal 5 2 3 3 2 2 2 2" xfId="45119"/>
    <cellStyle name="Normal 5 2 3 3 2 2 2 3" xfId="29895"/>
    <cellStyle name="Normal 5 2 3 3 2 2 3" xfId="9777"/>
    <cellStyle name="Normal 5 2 3 3 2 2 3 2" xfId="40102"/>
    <cellStyle name="Normal 5 2 3 3 2 2 3 3" xfId="24878"/>
    <cellStyle name="Normal 5 2 3 3 2 2 4" xfId="35089"/>
    <cellStyle name="Normal 5 2 3 3 2 2 5" xfId="19865"/>
    <cellStyle name="Normal 5 2 3 3 2 3" xfId="6416"/>
    <cellStyle name="Normal 5 2 3 3 2 3 2" xfId="16468"/>
    <cellStyle name="Normal 5 2 3 3 2 3 2 2" xfId="46790"/>
    <cellStyle name="Normal 5 2 3 3 2 3 2 3" xfId="31566"/>
    <cellStyle name="Normal 5 2 3 3 2 3 3" xfId="11448"/>
    <cellStyle name="Normal 5 2 3 3 2 3 3 2" xfId="41773"/>
    <cellStyle name="Normal 5 2 3 3 2 3 3 3" xfId="26549"/>
    <cellStyle name="Normal 5 2 3 3 2 3 4" xfId="36760"/>
    <cellStyle name="Normal 5 2 3 3 2 3 5" xfId="21536"/>
    <cellStyle name="Normal 5 2 3 3 2 4" xfId="13126"/>
    <cellStyle name="Normal 5 2 3 3 2 4 2" xfId="43448"/>
    <cellStyle name="Normal 5 2 3 3 2 4 3" xfId="28224"/>
    <cellStyle name="Normal 5 2 3 3 2 5" xfId="8105"/>
    <cellStyle name="Normal 5 2 3 3 2 5 2" xfId="38431"/>
    <cellStyle name="Normal 5 2 3 3 2 5 3" xfId="23207"/>
    <cellStyle name="Normal 5 2 3 3 2 6" xfId="33419"/>
    <cellStyle name="Normal 5 2 3 3 2 7" xfId="18194"/>
    <cellStyle name="Normal 5 2 3 3 3" xfId="3887"/>
    <cellStyle name="Normal 5 2 3 3 3 2" xfId="13961"/>
    <cellStyle name="Normal 5 2 3 3 3 2 2" xfId="44283"/>
    <cellStyle name="Normal 5 2 3 3 3 2 3" xfId="29059"/>
    <cellStyle name="Normal 5 2 3 3 3 3" xfId="8941"/>
    <cellStyle name="Normal 5 2 3 3 3 3 2" xfId="39266"/>
    <cellStyle name="Normal 5 2 3 3 3 3 3" xfId="24042"/>
    <cellStyle name="Normal 5 2 3 3 3 4" xfId="34253"/>
    <cellStyle name="Normal 5 2 3 3 3 5" xfId="19029"/>
    <cellStyle name="Normal 5 2 3 3 4" xfId="5580"/>
    <cellStyle name="Normal 5 2 3 3 4 2" xfId="15632"/>
    <cellStyle name="Normal 5 2 3 3 4 2 2" xfId="45954"/>
    <cellStyle name="Normal 5 2 3 3 4 2 3" xfId="30730"/>
    <cellStyle name="Normal 5 2 3 3 4 3" xfId="10612"/>
    <cellStyle name="Normal 5 2 3 3 4 3 2" xfId="40937"/>
    <cellStyle name="Normal 5 2 3 3 4 3 3" xfId="25713"/>
    <cellStyle name="Normal 5 2 3 3 4 4" xfId="35924"/>
    <cellStyle name="Normal 5 2 3 3 4 5" xfId="20700"/>
    <cellStyle name="Normal 5 2 3 3 5" xfId="12290"/>
    <cellStyle name="Normal 5 2 3 3 5 2" xfId="42612"/>
    <cellStyle name="Normal 5 2 3 3 5 3" xfId="27388"/>
    <cellStyle name="Normal 5 2 3 3 6" xfId="7269"/>
    <cellStyle name="Normal 5 2 3 3 6 2" xfId="37595"/>
    <cellStyle name="Normal 5 2 3 3 6 3" xfId="22371"/>
    <cellStyle name="Normal 5 2 3 3 7" xfId="32583"/>
    <cellStyle name="Normal 5 2 3 3 8" xfId="17358"/>
    <cellStyle name="Normal 5 2 3 3 9" xfId="2195"/>
    <cellStyle name="Normal 5 2 3 4" xfId="2616"/>
    <cellStyle name="Normal 5 2 3 4 2" xfId="4306"/>
    <cellStyle name="Normal 5 2 3 4 2 2" xfId="14379"/>
    <cellStyle name="Normal 5 2 3 4 2 2 2" xfId="44701"/>
    <cellStyle name="Normal 5 2 3 4 2 2 3" xfId="29477"/>
    <cellStyle name="Normal 5 2 3 4 2 3" xfId="9359"/>
    <cellStyle name="Normal 5 2 3 4 2 3 2" xfId="39684"/>
    <cellStyle name="Normal 5 2 3 4 2 3 3" xfId="24460"/>
    <cellStyle name="Normal 5 2 3 4 2 4" xfId="34671"/>
    <cellStyle name="Normal 5 2 3 4 2 5" xfId="19447"/>
    <cellStyle name="Normal 5 2 3 4 3" xfId="5998"/>
    <cellStyle name="Normal 5 2 3 4 3 2" xfId="16050"/>
    <cellStyle name="Normal 5 2 3 4 3 2 2" xfId="46372"/>
    <cellStyle name="Normal 5 2 3 4 3 2 3" xfId="31148"/>
    <cellStyle name="Normal 5 2 3 4 3 3" xfId="11030"/>
    <cellStyle name="Normal 5 2 3 4 3 3 2" xfId="41355"/>
    <cellStyle name="Normal 5 2 3 4 3 3 3" xfId="26131"/>
    <cellStyle name="Normal 5 2 3 4 3 4" xfId="36342"/>
    <cellStyle name="Normal 5 2 3 4 3 5" xfId="21118"/>
    <cellStyle name="Normal 5 2 3 4 4" xfId="12708"/>
    <cellStyle name="Normal 5 2 3 4 4 2" xfId="43030"/>
    <cellStyle name="Normal 5 2 3 4 4 3" xfId="27806"/>
    <cellStyle name="Normal 5 2 3 4 5" xfId="7687"/>
    <cellStyle name="Normal 5 2 3 4 5 2" xfId="38013"/>
    <cellStyle name="Normal 5 2 3 4 5 3" xfId="22789"/>
    <cellStyle name="Normal 5 2 3 4 6" xfId="33001"/>
    <cellStyle name="Normal 5 2 3 4 7" xfId="17776"/>
    <cellStyle name="Normal 5 2 3 5" xfId="3469"/>
    <cellStyle name="Normal 5 2 3 5 2" xfId="13543"/>
    <cellStyle name="Normal 5 2 3 5 2 2" xfId="43865"/>
    <cellStyle name="Normal 5 2 3 5 2 3" xfId="28641"/>
    <cellStyle name="Normal 5 2 3 5 3" xfId="8523"/>
    <cellStyle name="Normal 5 2 3 5 3 2" xfId="38848"/>
    <cellStyle name="Normal 5 2 3 5 3 3" xfId="23624"/>
    <cellStyle name="Normal 5 2 3 5 4" xfId="33835"/>
    <cellStyle name="Normal 5 2 3 5 5" xfId="18611"/>
    <cellStyle name="Normal 5 2 3 6" xfId="5162"/>
    <cellStyle name="Normal 5 2 3 6 2" xfId="15214"/>
    <cellStyle name="Normal 5 2 3 6 2 2" xfId="45536"/>
    <cellStyle name="Normal 5 2 3 6 2 3" xfId="30312"/>
    <cellStyle name="Normal 5 2 3 6 3" xfId="10194"/>
    <cellStyle name="Normal 5 2 3 6 3 2" xfId="40519"/>
    <cellStyle name="Normal 5 2 3 6 3 3" xfId="25295"/>
    <cellStyle name="Normal 5 2 3 6 4" xfId="35506"/>
    <cellStyle name="Normal 5 2 3 6 5" xfId="20282"/>
    <cellStyle name="Normal 5 2 3 7" xfId="11872"/>
    <cellStyle name="Normal 5 2 3 7 2" xfId="42194"/>
    <cellStyle name="Normal 5 2 3 7 3" xfId="26970"/>
    <cellStyle name="Normal 5 2 3 8" xfId="6851"/>
    <cellStyle name="Normal 5 2 3 8 2" xfId="37177"/>
    <cellStyle name="Normal 5 2 3 8 3" xfId="21953"/>
    <cellStyle name="Normal 5 2 3 9" xfId="31927"/>
    <cellStyle name="Normal 5 2 4" xfId="721"/>
    <cellStyle name="Normal 5 2 4 10" xfId="1876"/>
    <cellStyle name="Normal 5 2 4 2" xfId="2299"/>
    <cellStyle name="Normal 5 2 4 2 2" xfId="3138"/>
    <cellStyle name="Normal 5 2 4 2 2 2" xfId="4828"/>
    <cellStyle name="Normal 5 2 4 2 2 2 2" xfId="14901"/>
    <cellStyle name="Normal 5 2 4 2 2 2 2 2" xfId="45223"/>
    <cellStyle name="Normal 5 2 4 2 2 2 2 3" xfId="29999"/>
    <cellStyle name="Normal 5 2 4 2 2 2 3" xfId="9881"/>
    <cellStyle name="Normal 5 2 4 2 2 2 3 2" xfId="40206"/>
    <cellStyle name="Normal 5 2 4 2 2 2 3 3" xfId="24982"/>
    <cellStyle name="Normal 5 2 4 2 2 2 4" xfId="35193"/>
    <cellStyle name="Normal 5 2 4 2 2 2 5" xfId="19969"/>
    <cellStyle name="Normal 5 2 4 2 2 3" xfId="6520"/>
    <cellStyle name="Normal 5 2 4 2 2 3 2" xfId="16572"/>
    <cellStyle name="Normal 5 2 4 2 2 3 2 2" xfId="46894"/>
    <cellStyle name="Normal 5 2 4 2 2 3 2 3" xfId="31670"/>
    <cellStyle name="Normal 5 2 4 2 2 3 3" xfId="11552"/>
    <cellStyle name="Normal 5 2 4 2 2 3 3 2" xfId="41877"/>
    <cellStyle name="Normal 5 2 4 2 2 3 3 3" xfId="26653"/>
    <cellStyle name="Normal 5 2 4 2 2 3 4" xfId="36864"/>
    <cellStyle name="Normal 5 2 4 2 2 3 5" xfId="21640"/>
    <cellStyle name="Normal 5 2 4 2 2 4" xfId="13230"/>
    <cellStyle name="Normal 5 2 4 2 2 4 2" xfId="43552"/>
    <cellStyle name="Normal 5 2 4 2 2 4 3" xfId="28328"/>
    <cellStyle name="Normal 5 2 4 2 2 5" xfId="8209"/>
    <cellStyle name="Normal 5 2 4 2 2 5 2" xfId="38535"/>
    <cellStyle name="Normal 5 2 4 2 2 5 3" xfId="23311"/>
    <cellStyle name="Normal 5 2 4 2 2 6" xfId="33523"/>
    <cellStyle name="Normal 5 2 4 2 2 7" xfId="18298"/>
    <cellStyle name="Normal 5 2 4 2 3" xfId="3991"/>
    <cellStyle name="Normal 5 2 4 2 3 2" xfId="14065"/>
    <cellStyle name="Normal 5 2 4 2 3 2 2" xfId="44387"/>
    <cellStyle name="Normal 5 2 4 2 3 2 3" xfId="29163"/>
    <cellStyle name="Normal 5 2 4 2 3 3" xfId="9045"/>
    <cellStyle name="Normal 5 2 4 2 3 3 2" xfId="39370"/>
    <cellStyle name="Normal 5 2 4 2 3 3 3" xfId="24146"/>
    <cellStyle name="Normal 5 2 4 2 3 4" xfId="34357"/>
    <cellStyle name="Normal 5 2 4 2 3 5" xfId="19133"/>
    <cellStyle name="Normal 5 2 4 2 4" xfId="5684"/>
    <cellStyle name="Normal 5 2 4 2 4 2" xfId="15736"/>
    <cellStyle name="Normal 5 2 4 2 4 2 2" xfId="46058"/>
    <cellStyle name="Normal 5 2 4 2 4 2 3" xfId="30834"/>
    <cellStyle name="Normal 5 2 4 2 4 3" xfId="10716"/>
    <cellStyle name="Normal 5 2 4 2 4 3 2" xfId="41041"/>
    <cellStyle name="Normal 5 2 4 2 4 3 3" xfId="25817"/>
    <cellStyle name="Normal 5 2 4 2 4 4" xfId="36028"/>
    <cellStyle name="Normal 5 2 4 2 4 5" xfId="20804"/>
    <cellStyle name="Normal 5 2 4 2 5" xfId="12394"/>
    <cellStyle name="Normal 5 2 4 2 5 2" xfId="42716"/>
    <cellStyle name="Normal 5 2 4 2 5 3" xfId="27492"/>
    <cellStyle name="Normal 5 2 4 2 6" xfId="7373"/>
    <cellStyle name="Normal 5 2 4 2 6 2" xfId="37699"/>
    <cellStyle name="Normal 5 2 4 2 6 3" xfId="22475"/>
    <cellStyle name="Normal 5 2 4 2 7" xfId="32687"/>
    <cellStyle name="Normal 5 2 4 2 8" xfId="17462"/>
    <cellStyle name="Normal 5 2 4 3" xfId="2720"/>
    <cellStyle name="Normal 5 2 4 3 2" xfId="4410"/>
    <cellStyle name="Normal 5 2 4 3 2 2" xfId="14483"/>
    <cellStyle name="Normal 5 2 4 3 2 2 2" xfId="44805"/>
    <cellStyle name="Normal 5 2 4 3 2 2 3" xfId="29581"/>
    <cellStyle name="Normal 5 2 4 3 2 3" xfId="9463"/>
    <cellStyle name="Normal 5 2 4 3 2 3 2" xfId="39788"/>
    <cellStyle name="Normal 5 2 4 3 2 3 3" xfId="24564"/>
    <cellStyle name="Normal 5 2 4 3 2 4" xfId="34775"/>
    <cellStyle name="Normal 5 2 4 3 2 5" xfId="19551"/>
    <cellStyle name="Normal 5 2 4 3 3" xfId="6102"/>
    <cellStyle name="Normal 5 2 4 3 3 2" xfId="16154"/>
    <cellStyle name="Normal 5 2 4 3 3 2 2" xfId="46476"/>
    <cellStyle name="Normal 5 2 4 3 3 2 3" xfId="31252"/>
    <cellStyle name="Normal 5 2 4 3 3 3" xfId="11134"/>
    <cellStyle name="Normal 5 2 4 3 3 3 2" xfId="41459"/>
    <cellStyle name="Normal 5 2 4 3 3 3 3" xfId="26235"/>
    <cellStyle name="Normal 5 2 4 3 3 4" xfId="36446"/>
    <cellStyle name="Normal 5 2 4 3 3 5" xfId="21222"/>
    <cellStyle name="Normal 5 2 4 3 4" xfId="12812"/>
    <cellStyle name="Normal 5 2 4 3 4 2" xfId="43134"/>
    <cellStyle name="Normal 5 2 4 3 4 3" xfId="27910"/>
    <cellStyle name="Normal 5 2 4 3 5" xfId="7791"/>
    <cellStyle name="Normal 5 2 4 3 5 2" xfId="38117"/>
    <cellStyle name="Normal 5 2 4 3 5 3" xfId="22893"/>
    <cellStyle name="Normal 5 2 4 3 6" xfId="33105"/>
    <cellStyle name="Normal 5 2 4 3 7" xfId="17880"/>
    <cellStyle name="Normal 5 2 4 4" xfId="3573"/>
    <cellStyle name="Normal 5 2 4 4 2" xfId="13647"/>
    <cellStyle name="Normal 5 2 4 4 2 2" xfId="43969"/>
    <cellStyle name="Normal 5 2 4 4 2 3" xfId="28745"/>
    <cellStyle name="Normal 5 2 4 4 3" xfId="8627"/>
    <cellStyle name="Normal 5 2 4 4 3 2" xfId="38952"/>
    <cellStyle name="Normal 5 2 4 4 3 3" xfId="23728"/>
    <cellStyle name="Normal 5 2 4 4 4" xfId="33939"/>
    <cellStyle name="Normal 5 2 4 4 5" xfId="18715"/>
    <cellStyle name="Normal 5 2 4 5" xfId="5266"/>
    <cellStyle name="Normal 5 2 4 5 2" xfId="15318"/>
    <cellStyle name="Normal 5 2 4 5 2 2" xfId="45640"/>
    <cellStyle name="Normal 5 2 4 5 2 3" xfId="30416"/>
    <cellStyle name="Normal 5 2 4 5 3" xfId="10298"/>
    <cellStyle name="Normal 5 2 4 5 3 2" xfId="40623"/>
    <cellStyle name="Normal 5 2 4 5 3 3" xfId="25399"/>
    <cellStyle name="Normal 5 2 4 5 4" xfId="35610"/>
    <cellStyle name="Normal 5 2 4 5 5" xfId="20386"/>
    <cellStyle name="Normal 5 2 4 6" xfId="11976"/>
    <cellStyle name="Normal 5 2 4 6 2" xfId="42298"/>
    <cellStyle name="Normal 5 2 4 6 3" xfId="27074"/>
    <cellStyle name="Normal 5 2 4 7" xfId="6955"/>
    <cellStyle name="Normal 5 2 4 7 2" xfId="37281"/>
    <cellStyle name="Normal 5 2 4 7 3" xfId="22057"/>
    <cellStyle name="Normal 5 2 4 8" xfId="32269"/>
    <cellStyle name="Normal 5 2 4 9" xfId="17044"/>
    <cellStyle name="Normal 5 2 5" xfId="742"/>
    <cellStyle name="Normal 5 2 5 2" xfId="2930"/>
    <cellStyle name="Normal 5 2 5 2 2" xfId="4620"/>
    <cellStyle name="Normal 5 2 5 2 2 2" xfId="14693"/>
    <cellStyle name="Normal 5 2 5 2 2 2 2" xfId="45015"/>
    <cellStyle name="Normal 5 2 5 2 2 2 3" xfId="29791"/>
    <cellStyle name="Normal 5 2 5 2 2 3" xfId="9673"/>
    <cellStyle name="Normal 5 2 5 2 2 3 2" xfId="39998"/>
    <cellStyle name="Normal 5 2 5 2 2 3 3" xfId="24774"/>
    <cellStyle name="Normal 5 2 5 2 2 4" xfId="34985"/>
    <cellStyle name="Normal 5 2 5 2 2 5" xfId="19761"/>
    <cellStyle name="Normal 5 2 5 2 3" xfId="6312"/>
    <cellStyle name="Normal 5 2 5 2 3 2" xfId="16364"/>
    <cellStyle name="Normal 5 2 5 2 3 2 2" xfId="46686"/>
    <cellStyle name="Normal 5 2 5 2 3 2 3" xfId="31462"/>
    <cellStyle name="Normal 5 2 5 2 3 3" xfId="11344"/>
    <cellStyle name="Normal 5 2 5 2 3 3 2" xfId="41669"/>
    <cellStyle name="Normal 5 2 5 2 3 3 3" xfId="26445"/>
    <cellStyle name="Normal 5 2 5 2 3 4" xfId="36656"/>
    <cellStyle name="Normal 5 2 5 2 3 5" xfId="21432"/>
    <cellStyle name="Normal 5 2 5 2 4" xfId="13022"/>
    <cellStyle name="Normal 5 2 5 2 4 2" xfId="43344"/>
    <cellStyle name="Normal 5 2 5 2 4 3" xfId="28120"/>
    <cellStyle name="Normal 5 2 5 2 5" xfId="8001"/>
    <cellStyle name="Normal 5 2 5 2 5 2" xfId="38327"/>
    <cellStyle name="Normal 5 2 5 2 5 3" xfId="23103"/>
    <cellStyle name="Normal 5 2 5 2 6" xfId="33315"/>
    <cellStyle name="Normal 5 2 5 2 7" xfId="18090"/>
    <cellStyle name="Normal 5 2 5 3" xfId="3783"/>
    <cellStyle name="Normal 5 2 5 3 2" xfId="13857"/>
    <cellStyle name="Normal 5 2 5 3 2 2" xfId="44179"/>
    <cellStyle name="Normal 5 2 5 3 2 3" xfId="28955"/>
    <cellStyle name="Normal 5 2 5 3 3" xfId="8837"/>
    <cellStyle name="Normal 5 2 5 3 3 2" xfId="39162"/>
    <cellStyle name="Normal 5 2 5 3 3 3" xfId="23938"/>
    <cellStyle name="Normal 5 2 5 3 4" xfId="34149"/>
    <cellStyle name="Normal 5 2 5 3 5" xfId="18925"/>
    <cellStyle name="Normal 5 2 5 4" xfId="5476"/>
    <cellStyle name="Normal 5 2 5 4 2" xfId="15528"/>
    <cellStyle name="Normal 5 2 5 4 2 2" xfId="45850"/>
    <cellStyle name="Normal 5 2 5 4 2 3" xfId="30626"/>
    <cellStyle name="Normal 5 2 5 4 3" xfId="10508"/>
    <cellStyle name="Normal 5 2 5 4 3 2" xfId="40833"/>
    <cellStyle name="Normal 5 2 5 4 3 3" xfId="25609"/>
    <cellStyle name="Normal 5 2 5 4 4" xfId="35820"/>
    <cellStyle name="Normal 5 2 5 4 5" xfId="20596"/>
    <cellStyle name="Normal 5 2 5 5" xfId="12186"/>
    <cellStyle name="Normal 5 2 5 5 2" xfId="42508"/>
    <cellStyle name="Normal 5 2 5 5 3" xfId="27284"/>
    <cellStyle name="Normal 5 2 5 6" xfId="7165"/>
    <cellStyle name="Normal 5 2 5 6 2" xfId="37491"/>
    <cellStyle name="Normal 5 2 5 6 3" xfId="22267"/>
    <cellStyle name="Normal 5 2 5 7" xfId="32479"/>
    <cellStyle name="Normal 5 2 5 8" xfId="17254"/>
    <cellStyle name="Normal 5 2 5 9" xfId="2089"/>
    <cellStyle name="Normal 5 2 6" xfId="2510"/>
    <cellStyle name="Normal 5 2 6 2" xfId="4202"/>
    <cellStyle name="Normal 5 2 6 2 2" xfId="14275"/>
    <cellStyle name="Normal 5 2 6 2 2 2" xfId="44597"/>
    <cellStyle name="Normal 5 2 6 2 2 3" xfId="29373"/>
    <cellStyle name="Normal 5 2 6 2 3" xfId="9255"/>
    <cellStyle name="Normal 5 2 6 2 3 2" xfId="39580"/>
    <cellStyle name="Normal 5 2 6 2 3 3" xfId="24356"/>
    <cellStyle name="Normal 5 2 6 2 4" xfId="34567"/>
    <cellStyle name="Normal 5 2 6 2 5" xfId="19343"/>
    <cellStyle name="Normal 5 2 6 3" xfId="5894"/>
    <cellStyle name="Normal 5 2 6 3 2" xfId="15946"/>
    <cellStyle name="Normal 5 2 6 3 2 2" xfId="46268"/>
    <cellStyle name="Normal 5 2 6 3 2 3" xfId="31044"/>
    <cellStyle name="Normal 5 2 6 3 3" xfId="10926"/>
    <cellStyle name="Normal 5 2 6 3 3 2" xfId="41251"/>
    <cellStyle name="Normal 5 2 6 3 3 3" xfId="26027"/>
    <cellStyle name="Normal 5 2 6 3 4" xfId="36238"/>
    <cellStyle name="Normal 5 2 6 3 5" xfId="21014"/>
    <cellStyle name="Normal 5 2 6 4" xfId="12604"/>
    <cellStyle name="Normal 5 2 6 4 2" xfId="42926"/>
    <cellStyle name="Normal 5 2 6 4 3" xfId="27702"/>
    <cellStyle name="Normal 5 2 6 5" xfId="7583"/>
    <cellStyle name="Normal 5 2 6 5 2" xfId="37909"/>
    <cellStyle name="Normal 5 2 6 5 3" xfId="22685"/>
    <cellStyle name="Normal 5 2 6 6" xfId="32897"/>
    <cellStyle name="Normal 5 2 6 7" xfId="17672"/>
    <cellStyle name="Normal 5 2 7" xfId="3358"/>
    <cellStyle name="Normal 5 2 7 2" xfId="13439"/>
    <cellStyle name="Normal 5 2 7 2 2" xfId="43761"/>
    <cellStyle name="Normal 5 2 7 2 3" xfId="28537"/>
    <cellStyle name="Normal 5 2 7 3" xfId="8418"/>
    <cellStyle name="Normal 5 2 7 3 2" xfId="38744"/>
    <cellStyle name="Normal 5 2 7 3 3" xfId="23520"/>
    <cellStyle name="Normal 5 2 7 4" xfId="33731"/>
    <cellStyle name="Normal 5 2 7 5" xfId="18507"/>
    <cellStyle name="Normal 5 2 8" xfId="5054"/>
    <cellStyle name="Normal 5 2 8 2" xfId="15110"/>
    <cellStyle name="Normal 5 2 8 2 2" xfId="45432"/>
    <cellStyle name="Normal 5 2 8 2 3" xfId="30208"/>
    <cellStyle name="Normal 5 2 8 3" xfId="10090"/>
    <cellStyle name="Normal 5 2 8 3 2" xfId="40415"/>
    <cellStyle name="Normal 5 2 8 3 3" xfId="25191"/>
    <cellStyle name="Normal 5 2 8 4" xfId="35402"/>
    <cellStyle name="Normal 5 2 8 5" xfId="20178"/>
    <cellStyle name="Normal 5 2 9" xfId="11766"/>
    <cellStyle name="Normal 5 2 9 2" xfId="42090"/>
    <cellStyle name="Normal 5 2 9 3" xfId="26866"/>
    <cellStyle name="Normal 5 3" xfId="658"/>
    <cellStyle name="Normal 5 3 10" xfId="6740"/>
    <cellStyle name="Normal 5 3 10 2" xfId="37069"/>
    <cellStyle name="Normal 5 3 10 3" xfId="21845"/>
    <cellStyle name="Normal 5 3 11" xfId="31920"/>
    <cellStyle name="Normal 5 3 12" xfId="16830"/>
    <cellStyle name="Normal 5 3 13" xfId="1096"/>
    <cellStyle name="Normal 5 3 2" xfId="711"/>
    <cellStyle name="Normal 5 3 2 10" xfId="31929"/>
    <cellStyle name="Normal 5 3 2 11" xfId="16884"/>
    <cellStyle name="Normal 5 3 2 12" xfId="1704"/>
    <cellStyle name="Normal 5 3 2 2" xfId="732"/>
    <cellStyle name="Normal 5 3 2 2 10" xfId="16988"/>
    <cellStyle name="Normal 5 3 2 2 11" xfId="1813"/>
    <cellStyle name="Normal 5 3 2 2 2" xfId="2030"/>
    <cellStyle name="Normal 5 3 2 2 2 2" xfId="2451"/>
    <cellStyle name="Normal 5 3 2 2 2 2 2" xfId="3290"/>
    <cellStyle name="Normal 5 3 2 2 2 2 2 2" xfId="4980"/>
    <cellStyle name="Normal 5 3 2 2 2 2 2 2 2" xfId="15053"/>
    <cellStyle name="Normal 5 3 2 2 2 2 2 2 2 2" xfId="45375"/>
    <cellStyle name="Normal 5 3 2 2 2 2 2 2 2 3" xfId="30151"/>
    <cellStyle name="Normal 5 3 2 2 2 2 2 2 3" xfId="10033"/>
    <cellStyle name="Normal 5 3 2 2 2 2 2 2 3 2" xfId="40358"/>
    <cellStyle name="Normal 5 3 2 2 2 2 2 2 3 3" xfId="25134"/>
    <cellStyle name="Normal 5 3 2 2 2 2 2 2 4" xfId="35345"/>
    <cellStyle name="Normal 5 3 2 2 2 2 2 2 5" xfId="20121"/>
    <cellStyle name="Normal 5 3 2 2 2 2 2 3" xfId="6672"/>
    <cellStyle name="Normal 5 3 2 2 2 2 2 3 2" xfId="16724"/>
    <cellStyle name="Normal 5 3 2 2 2 2 2 3 2 2" xfId="47046"/>
    <cellStyle name="Normal 5 3 2 2 2 2 2 3 2 3" xfId="31822"/>
    <cellStyle name="Normal 5 3 2 2 2 2 2 3 3" xfId="11704"/>
    <cellStyle name="Normal 5 3 2 2 2 2 2 3 3 2" xfId="42029"/>
    <cellStyle name="Normal 5 3 2 2 2 2 2 3 3 3" xfId="26805"/>
    <cellStyle name="Normal 5 3 2 2 2 2 2 3 4" xfId="37016"/>
    <cellStyle name="Normal 5 3 2 2 2 2 2 3 5" xfId="21792"/>
    <cellStyle name="Normal 5 3 2 2 2 2 2 4" xfId="13382"/>
    <cellStyle name="Normal 5 3 2 2 2 2 2 4 2" xfId="43704"/>
    <cellStyle name="Normal 5 3 2 2 2 2 2 4 3" xfId="28480"/>
    <cellStyle name="Normal 5 3 2 2 2 2 2 5" xfId="8361"/>
    <cellStyle name="Normal 5 3 2 2 2 2 2 5 2" xfId="38687"/>
    <cellStyle name="Normal 5 3 2 2 2 2 2 5 3" xfId="23463"/>
    <cellStyle name="Normal 5 3 2 2 2 2 2 6" xfId="33675"/>
    <cellStyle name="Normal 5 3 2 2 2 2 2 7" xfId="18450"/>
    <cellStyle name="Normal 5 3 2 2 2 2 3" xfId="4143"/>
    <cellStyle name="Normal 5 3 2 2 2 2 3 2" xfId="14217"/>
    <cellStyle name="Normal 5 3 2 2 2 2 3 2 2" xfId="44539"/>
    <cellStyle name="Normal 5 3 2 2 2 2 3 2 3" xfId="29315"/>
    <cellStyle name="Normal 5 3 2 2 2 2 3 3" xfId="9197"/>
    <cellStyle name="Normal 5 3 2 2 2 2 3 3 2" xfId="39522"/>
    <cellStyle name="Normal 5 3 2 2 2 2 3 3 3" xfId="24298"/>
    <cellStyle name="Normal 5 3 2 2 2 2 3 4" xfId="34509"/>
    <cellStyle name="Normal 5 3 2 2 2 2 3 5" xfId="19285"/>
    <cellStyle name="Normal 5 3 2 2 2 2 4" xfId="5836"/>
    <cellStyle name="Normal 5 3 2 2 2 2 4 2" xfId="15888"/>
    <cellStyle name="Normal 5 3 2 2 2 2 4 2 2" xfId="46210"/>
    <cellStyle name="Normal 5 3 2 2 2 2 4 2 3" xfId="30986"/>
    <cellStyle name="Normal 5 3 2 2 2 2 4 3" xfId="10868"/>
    <cellStyle name="Normal 5 3 2 2 2 2 4 3 2" xfId="41193"/>
    <cellStyle name="Normal 5 3 2 2 2 2 4 3 3" xfId="25969"/>
    <cellStyle name="Normal 5 3 2 2 2 2 4 4" xfId="36180"/>
    <cellStyle name="Normal 5 3 2 2 2 2 4 5" xfId="20956"/>
    <cellStyle name="Normal 5 3 2 2 2 2 5" xfId="12546"/>
    <cellStyle name="Normal 5 3 2 2 2 2 5 2" xfId="42868"/>
    <cellStyle name="Normal 5 3 2 2 2 2 5 3" xfId="27644"/>
    <cellStyle name="Normal 5 3 2 2 2 2 6" xfId="7525"/>
    <cellStyle name="Normal 5 3 2 2 2 2 6 2" xfId="37851"/>
    <cellStyle name="Normal 5 3 2 2 2 2 6 3" xfId="22627"/>
    <cellStyle name="Normal 5 3 2 2 2 2 7" xfId="32839"/>
    <cellStyle name="Normal 5 3 2 2 2 2 8" xfId="17614"/>
    <cellStyle name="Normal 5 3 2 2 2 3" xfId="2872"/>
    <cellStyle name="Normal 5 3 2 2 2 3 2" xfId="4562"/>
    <cellStyle name="Normal 5 3 2 2 2 3 2 2" xfId="14635"/>
    <cellStyle name="Normal 5 3 2 2 2 3 2 2 2" xfId="44957"/>
    <cellStyle name="Normal 5 3 2 2 2 3 2 2 3" xfId="29733"/>
    <cellStyle name="Normal 5 3 2 2 2 3 2 3" xfId="9615"/>
    <cellStyle name="Normal 5 3 2 2 2 3 2 3 2" xfId="39940"/>
    <cellStyle name="Normal 5 3 2 2 2 3 2 3 3" xfId="24716"/>
    <cellStyle name="Normal 5 3 2 2 2 3 2 4" xfId="34927"/>
    <cellStyle name="Normal 5 3 2 2 2 3 2 5" xfId="19703"/>
    <cellStyle name="Normal 5 3 2 2 2 3 3" xfId="6254"/>
    <cellStyle name="Normal 5 3 2 2 2 3 3 2" xfId="16306"/>
    <cellStyle name="Normal 5 3 2 2 2 3 3 2 2" xfId="46628"/>
    <cellStyle name="Normal 5 3 2 2 2 3 3 2 3" xfId="31404"/>
    <cellStyle name="Normal 5 3 2 2 2 3 3 3" xfId="11286"/>
    <cellStyle name="Normal 5 3 2 2 2 3 3 3 2" xfId="41611"/>
    <cellStyle name="Normal 5 3 2 2 2 3 3 3 3" xfId="26387"/>
    <cellStyle name="Normal 5 3 2 2 2 3 3 4" xfId="36598"/>
    <cellStyle name="Normal 5 3 2 2 2 3 3 5" xfId="21374"/>
    <cellStyle name="Normal 5 3 2 2 2 3 4" xfId="12964"/>
    <cellStyle name="Normal 5 3 2 2 2 3 4 2" xfId="43286"/>
    <cellStyle name="Normal 5 3 2 2 2 3 4 3" xfId="28062"/>
    <cellStyle name="Normal 5 3 2 2 2 3 5" xfId="7943"/>
    <cellStyle name="Normal 5 3 2 2 2 3 5 2" xfId="38269"/>
    <cellStyle name="Normal 5 3 2 2 2 3 5 3" xfId="23045"/>
    <cellStyle name="Normal 5 3 2 2 2 3 6" xfId="33257"/>
    <cellStyle name="Normal 5 3 2 2 2 3 7" xfId="18032"/>
    <cellStyle name="Normal 5 3 2 2 2 4" xfId="3725"/>
    <cellStyle name="Normal 5 3 2 2 2 4 2" xfId="13799"/>
    <cellStyle name="Normal 5 3 2 2 2 4 2 2" xfId="44121"/>
    <cellStyle name="Normal 5 3 2 2 2 4 2 3" xfId="28897"/>
    <cellStyle name="Normal 5 3 2 2 2 4 3" xfId="8779"/>
    <cellStyle name="Normal 5 3 2 2 2 4 3 2" xfId="39104"/>
    <cellStyle name="Normal 5 3 2 2 2 4 3 3" xfId="23880"/>
    <cellStyle name="Normal 5 3 2 2 2 4 4" xfId="34091"/>
    <cellStyle name="Normal 5 3 2 2 2 4 5" xfId="18867"/>
    <cellStyle name="Normal 5 3 2 2 2 5" xfId="5418"/>
    <cellStyle name="Normal 5 3 2 2 2 5 2" xfId="15470"/>
    <cellStyle name="Normal 5 3 2 2 2 5 2 2" xfId="45792"/>
    <cellStyle name="Normal 5 3 2 2 2 5 2 3" xfId="30568"/>
    <cellStyle name="Normal 5 3 2 2 2 5 3" xfId="10450"/>
    <cellStyle name="Normal 5 3 2 2 2 5 3 2" xfId="40775"/>
    <cellStyle name="Normal 5 3 2 2 2 5 3 3" xfId="25551"/>
    <cellStyle name="Normal 5 3 2 2 2 5 4" xfId="35762"/>
    <cellStyle name="Normal 5 3 2 2 2 5 5" xfId="20538"/>
    <cellStyle name="Normal 5 3 2 2 2 6" xfId="12128"/>
    <cellStyle name="Normal 5 3 2 2 2 6 2" xfId="42450"/>
    <cellStyle name="Normal 5 3 2 2 2 6 3" xfId="27226"/>
    <cellStyle name="Normal 5 3 2 2 2 7" xfId="7107"/>
    <cellStyle name="Normal 5 3 2 2 2 7 2" xfId="37433"/>
    <cellStyle name="Normal 5 3 2 2 2 7 3" xfId="22209"/>
    <cellStyle name="Normal 5 3 2 2 2 8" xfId="32421"/>
    <cellStyle name="Normal 5 3 2 2 2 9" xfId="17196"/>
    <cellStyle name="Normal 5 3 2 2 3" xfId="2243"/>
    <cellStyle name="Normal 5 3 2 2 3 2" xfId="3082"/>
    <cellStyle name="Normal 5 3 2 2 3 2 2" xfId="4772"/>
    <cellStyle name="Normal 5 3 2 2 3 2 2 2" xfId="14845"/>
    <cellStyle name="Normal 5 3 2 2 3 2 2 2 2" xfId="45167"/>
    <cellStyle name="Normal 5 3 2 2 3 2 2 2 3" xfId="29943"/>
    <cellStyle name="Normal 5 3 2 2 3 2 2 3" xfId="9825"/>
    <cellStyle name="Normal 5 3 2 2 3 2 2 3 2" xfId="40150"/>
    <cellStyle name="Normal 5 3 2 2 3 2 2 3 3" xfId="24926"/>
    <cellStyle name="Normal 5 3 2 2 3 2 2 4" xfId="35137"/>
    <cellStyle name="Normal 5 3 2 2 3 2 2 5" xfId="19913"/>
    <cellStyle name="Normal 5 3 2 2 3 2 3" xfId="6464"/>
    <cellStyle name="Normal 5 3 2 2 3 2 3 2" xfId="16516"/>
    <cellStyle name="Normal 5 3 2 2 3 2 3 2 2" xfId="46838"/>
    <cellStyle name="Normal 5 3 2 2 3 2 3 2 3" xfId="31614"/>
    <cellStyle name="Normal 5 3 2 2 3 2 3 3" xfId="11496"/>
    <cellStyle name="Normal 5 3 2 2 3 2 3 3 2" xfId="41821"/>
    <cellStyle name="Normal 5 3 2 2 3 2 3 3 3" xfId="26597"/>
    <cellStyle name="Normal 5 3 2 2 3 2 3 4" xfId="36808"/>
    <cellStyle name="Normal 5 3 2 2 3 2 3 5" xfId="21584"/>
    <cellStyle name="Normal 5 3 2 2 3 2 4" xfId="13174"/>
    <cellStyle name="Normal 5 3 2 2 3 2 4 2" xfId="43496"/>
    <cellStyle name="Normal 5 3 2 2 3 2 4 3" xfId="28272"/>
    <cellStyle name="Normal 5 3 2 2 3 2 5" xfId="8153"/>
    <cellStyle name="Normal 5 3 2 2 3 2 5 2" xfId="38479"/>
    <cellStyle name="Normal 5 3 2 2 3 2 5 3" xfId="23255"/>
    <cellStyle name="Normal 5 3 2 2 3 2 6" xfId="33467"/>
    <cellStyle name="Normal 5 3 2 2 3 2 7" xfId="18242"/>
    <cellStyle name="Normal 5 3 2 2 3 3" xfId="3935"/>
    <cellStyle name="Normal 5 3 2 2 3 3 2" xfId="14009"/>
    <cellStyle name="Normal 5 3 2 2 3 3 2 2" xfId="44331"/>
    <cellStyle name="Normal 5 3 2 2 3 3 2 3" xfId="29107"/>
    <cellStyle name="Normal 5 3 2 2 3 3 3" xfId="8989"/>
    <cellStyle name="Normal 5 3 2 2 3 3 3 2" xfId="39314"/>
    <cellStyle name="Normal 5 3 2 2 3 3 3 3" xfId="24090"/>
    <cellStyle name="Normal 5 3 2 2 3 3 4" xfId="34301"/>
    <cellStyle name="Normal 5 3 2 2 3 3 5" xfId="19077"/>
    <cellStyle name="Normal 5 3 2 2 3 4" xfId="5628"/>
    <cellStyle name="Normal 5 3 2 2 3 4 2" xfId="15680"/>
    <cellStyle name="Normal 5 3 2 2 3 4 2 2" xfId="46002"/>
    <cellStyle name="Normal 5 3 2 2 3 4 2 3" xfId="30778"/>
    <cellStyle name="Normal 5 3 2 2 3 4 3" xfId="10660"/>
    <cellStyle name="Normal 5 3 2 2 3 4 3 2" xfId="40985"/>
    <cellStyle name="Normal 5 3 2 2 3 4 3 3" xfId="25761"/>
    <cellStyle name="Normal 5 3 2 2 3 4 4" xfId="35972"/>
    <cellStyle name="Normal 5 3 2 2 3 4 5" xfId="20748"/>
    <cellStyle name="Normal 5 3 2 2 3 5" xfId="12338"/>
    <cellStyle name="Normal 5 3 2 2 3 5 2" xfId="42660"/>
    <cellStyle name="Normal 5 3 2 2 3 5 3" xfId="27436"/>
    <cellStyle name="Normal 5 3 2 2 3 6" xfId="7317"/>
    <cellStyle name="Normal 5 3 2 2 3 6 2" xfId="37643"/>
    <cellStyle name="Normal 5 3 2 2 3 6 3" xfId="22419"/>
    <cellStyle name="Normal 5 3 2 2 3 7" xfId="32631"/>
    <cellStyle name="Normal 5 3 2 2 3 8" xfId="17406"/>
    <cellStyle name="Normal 5 3 2 2 4" xfId="2664"/>
    <cellStyle name="Normal 5 3 2 2 4 2" xfId="4354"/>
    <cellStyle name="Normal 5 3 2 2 4 2 2" xfId="14427"/>
    <cellStyle name="Normal 5 3 2 2 4 2 2 2" xfId="44749"/>
    <cellStyle name="Normal 5 3 2 2 4 2 2 3" xfId="29525"/>
    <cellStyle name="Normal 5 3 2 2 4 2 3" xfId="9407"/>
    <cellStyle name="Normal 5 3 2 2 4 2 3 2" xfId="39732"/>
    <cellStyle name="Normal 5 3 2 2 4 2 3 3" xfId="24508"/>
    <cellStyle name="Normal 5 3 2 2 4 2 4" xfId="34719"/>
    <cellStyle name="Normal 5 3 2 2 4 2 5" xfId="19495"/>
    <cellStyle name="Normal 5 3 2 2 4 3" xfId="6046"/>
    <cellStyle name="Normal 5 3 2 2 4 3 2" xfId="16098"/>
    <cellStyle name="Normal 5 3 2 2 4 3 2 2" xfId="46420"/>
    <cellStyle name="Normal 5 3 2 2 4 3 2 3" xfId="31196"/>
    <cellStyle name="Normal 5 3 2 2 4 3 3" xfId="11078"/>
    <cellStyle name="Normal 5 3 2 2 4 3 3 2" xfId="41403"/>
    <cellStyle name="Normal 5 3 2 2 4 3 3 3" xfId="26179"/>
    <cellStyle name="Normal 5 3 2 2 4 3 4" xfId="36390"/>
    <cellStyle name="Normal 5 3 2 2 4 3 5" xfId="21166"/>
    <cellStyle name="Normal 5 3 2 2 4 4" xfId="12756"/>
    <cellStyle name="Normal 5 3 2 2 4 4 2" xfId="43078"/>
    <cellStyle name="Normal 5 3 2 2 4 4 3" xfId="27854"/>
    <cellStyle name="Normal 5 3 2 2 4 5" xfId="7735"/>
    <cellStyle name="Normal 5 3 2 2 4 5 2" xfId="38061"/>
    <cellStyle name="Normal 5 3 2 2 4 5 3" xfId="22837"/>
    <cellStyle name="Normal 5 3 2 2 4 6" xfId="33049"/>
    <cellStyle name="Normal 5 3 2 2 4 7" xfId="17824"/>
    <cellStyle name="Normal 5 3 2 2 5" xfId="3517"/>
    <cellStyle name="Normal 5 3 2 2 5 2" xfId="13591"/>
    <cellStyle name="Normal 5 3 2 2 5 2 2" xfId="43913"/>
    <cellStyle name="Normal 5 3 2 2 5 2 3" xfId="28689"/>
    <cellStyle name="Normal 5 3 2 2 5 3" xfId="8571"/>
    <cellStyle name="Normal 5 3 2 2 5 3 2" xfId="38896"/>
    <cellStyle name="Normal 5 3 2 2 5 3 3" xfId="23672"/>
    <cellStyle name="Normal 5 3 2 2 5 4" xfId="33883"/>
    <cellStyle name="Normal 5 3 2 2 5 5" xfId="18659"/>
    <cellStyle name="Normal 5 3 2 2 6" xfId="5210"/>
    <cellStyle name="Normal 5 3 2 2 6 2" xfId="15262"/>
    <cellStyle name="Normal 5 3 2 2 6 2 2" xfId="45584"/>
    <cellStyle name="Normal 5 3 2 2 6 2 3" xfId="30360"/>
    <cellStyle name="Normal 5 3 2 2 6 3" xfId="10242"/>
    <cellStyle name="Normal 5 3 2 2 6 3 2" xfId="40567"/>
    <cellStyle name="Normal 5 3 2 2 6 3 3" xfId="25343"/>
    <cellStyle name="Normal 5 3 2 2 6 4" xfId="35554"/>
    <cellStyle name="Normal 5 3 2 2 6 5" xfId="20330"/>
    <cellStyle name="Normal 5 3 2 2 7" xfId="11920"/>
    <cellStyle name="Normal 5 3 2 2 7 2" xfId="42242"/>
    <cellStyle name="Normal 5 3 2 2 7 3" xfId="27018"/>
    <cellStyle name="Normal 5 3 2 2 8" xfId="6899"/>
    <cellStyle name="Normal 5 3 2 2 8 2" xfId="37225"/>
    <cellStyle name="Normal 5 3 2 2 8 3" xfId="22001"/>
    <cellStyle name="Normal 5 3 2 2 9" xfId="32214"/>
    <cellStyle name="Normal 5 3 2 3" xfId="753"/>
    <cellStyle name="Normal 5 3 2 3 10" xfId="1926"/>
    <cellStyle name="Normal 5 3 2 3 2" xfId="2347"/>
    <cellStyle name="Normal 5 3 2 3 2 2" xfId="3186"/>
    <cellStyle name="Normal 5 3 2 3 2 2 2" xfId="4876"/>
    <cellStyle name="Normal 5 3 2 3 2 2 2 2" xfId="14949"/>
    <cellStyle name="Normal 5 3 2 3 2 2 2 2 2" xfId="45271"/>
    <cellStyle name="Normal 5 3 2 3 2 2 2 2 3" xfId="30047"/>
    <cellStyle name="Normal 5 3 2 3 2 2 2 3" xfId="9929"/>
    <cellStyle name="Normal 5 3 2 3 2 2 2 3 2" xfId="40254"/>
    <cellStyle name="Normal 5 3 2 3 2 2 2 3 3" xfId="25030"/>
    <cellStyle name="Normal 5 3 2 3 2 2 2 4" xfId="35241"/>
    <cellStyle name="Normal 5 3 2 3 2 2 2 5" xfId="20017"/>
    <cellStyle name="Normal 5 3 2 3 2 2 3" xfId="6568"/>
    <cellStyle name="Normal 5 3 2 3 2 2 3 2" xfId="16620"/>
    <cellStyle name="Normal 5 3 2 3 2 2 3 2 2" xfId="46942"/>
    <cellStyle name="Normal 5 3 2 3 2 2 3 2 3" xfId="31718"/>
    <cellStyle name="Normal 5 3 2 3 2 2 3 3" xfId="11600"/>
    <cellStyle name="Normal 5 3 2 3 2 2 3 3 2" xfId="41925"/>
    <cellStyle name="Normal 5 3 2 3 2 2 3 3 3" xfId="26701"/>
    <cellStyle name="Normal 5 3 2 3 2 2 3 4" xfId="36912"/>
    <cellStyle name="Normal 5 3 2 3 2 2 3 5" xfId="21688"/>
    <cellStyle name="Normal 5 3 2 3 2 2 4" xfId="13278"/>
    <cellStyle name="Normal 5 3 2 3 2 2 4 2" xfId="43600"/>
    <cellStyle name="Normal 5 3 2 3 2 2 4 3" xfId="28376"/>
    <cellStyle name="Normal 5 3 2 3 2 2 5" xfId="8257"/>
    <cellStyle name="Normal 5 3 2 3 2 2 5 2" xfId="38583"/>
    <cellStyle name="Normal 5 3 2 3 2 2 5 3" xfId="23359"/>
    <cellStyle name="Normal 5 3 2 3 2 2 6" xfId="33571"/>
    <cellStyle name="Normal 5 3 2 3 2 2 7" xfId="18346"/>
    <cellStyle name="Normal 5 3 2 3 2 3" xfId="4039"/>
    <cellStyle name="Normal 5 3 2 3 2 3 2" xfId="14113"/>
    <cellStyle name="Normal 5 3 2 3 2 3 2 2" xfId="44435"/>
    <cellStyle name="Normal 5 3 2 3 2 3 2 3" xfId="29211"/>
    <cellStyle name="Normal 5 3 2 3 2 3 3" xfId="9093"/>
    <cellStyle name="Normal 5 3 2 3 2 3 3 2" xfId="39418"/>
    <cellStyle name="Normal 5 3 2 3 2 3 3 3" xfId="24194"/>
    <cellStyle name="Normal 5 3 2 3 2 3 4" xfId="34405"/>
    <cellStyle name="Normal 5 3 2 3 2 3 5" xfId="19181"/>
    <cellStyle name="Normal 5 3 2 3 2 4" xfId="5732"/>
    <cellStyle name="Normal 5 3 2 3 2 4 2" xfId="15784"/>
    <cellStyle name="Normal 5 3 2 3 2 4 2 2" xfId="46106"/>
    <cellStyle name="Normal 5 3 2 3 2 4 2 3" xfId="30882"/>
    <cellStyle name="Normal 5 3 2 3 2 4 3" xfId="10764"/>
    <cellStyle name="Normal 5 3 2 3 2 4 3 2" xfId="41089"/>
    <cellStyle name="Normal 5 3 2 3 2 4 3 3" xfId="25865"/>
    <cellStyle name="Normal 5 3 2 3 2 4 4" xfId="36076"/>
    <cellStyle name="Normal 5 3 2 3 2 4 5" xfId="20852"/>
    <cellStyle name="Normal 5 3 2 3 2 5" xfId="12442"/>
    <cellStyle name="Normal 5 3 2 3 2 5 2" xfId="42764"/>
    <cellStyle name="Normal 5 3 2 3 2 5 3" xfId="27540"/>
    <cellStyle name="Normal 5 3 2 3 2 6" xfId="7421"/>
    <cellStyle name="Normal 5 3 2 3 2 6 2" xfId="37747"/>
    <cellStyle name="Normal 5 3 2 3 2 6 3" xfId="22523"/>
    <cellStyle name="Normal 5 3 2 3 2 7" xfId="32735"/>
    <cellStyle name="Normal 5 3 2 3 2 8" xfId="17510"/>
    <cellStyle name="Normal 5 3 2 3 3" xfId="2768"/>
    <cellStyle name="Normal 5 3 2 3 3 2" xfId="4458"/>
    <cellStyle name="Normal 5 3 2 3 3 2 2" xfId="14531"/>
    <cellStyle name="Normal 5 3 2 3 3 2 2 2" xfId="44853"/>
    <cellStyle name="Normal 5 3 2 3 3 2 2 3" xfId="29629"/>
    <cellStyle name="Normal 5 3 2 3 3 2 3" xfId="9511"/>
    <cellStyle name="Normal 5 3 2 3 3 2 3 2" xfId="39836"/>
    <cellStyle name="Normal 5 3 2 3 3 2 3 3" xfId="24612"/>
    <cellStyle name="Normal 5 3 2 3 3 2 4" xfId="34823"/>
    <cellStyle name="Normal 5 3 2 3 3 2 5" xfId="19599"/>
    <cellStyle name="Normal 5 3 2 3 3 3" xfId="6150"/>
    <cellStyle name="Normal 5 3 2 3 3 3 2" xfId="16202"/>
    <cellStyle name="Normal 5 3 2 3 3 3 2 2" xfId="46524"/>
    <cellStyle name="Normal 5 3 2 3 3 3 2 3" xfId="31300"/>
    <cellStyle name="Normal 5 3 2 3 3 3 3" xfId="11182"/>
    <cellStyle name="Normal 5 3 2 3 3 3 3 2" xfId="41507"/>
    <cellStyle name="Normal 5 3 2 3 3 3 3 3" xfId="26283"/>
    <cellStyle name="Normal 5 3 2 3 3 3 4" xfId="36494"/>
    <cellStyle name="Normal 5 3 2 3 3 3 5" xfId="21270"/>
    <cellStyle name="Normal 5 3 2 3 3 4" xfId="12860"/>
    <cellStyle name="Normal 5 3 2 3 3 4 2" xfId="43182"/>
    <cellStyle name="Normal 5 3 2 3 3 4 3" xfId="27958"/>
    <cellStyle name="Normal 5 3 2 3 3 5" xfId="7839"/>
    <cellStyle name="Normal 5 3 2 3 3 5 2" xfId="38165"/>
    <cellStyle name="Normal 5 3 2 3 3 5 3" xfId="22941"/>
    <cellStyle name="Normal 5 3 2 3 3 6" xfId="33153"/>
    <cellStyle name="Normal 5 3 2 3 3 7" xfId="17928"/>
    <cellStyle name="Normal 5 3 2 3 4" xfId="3621"/>
    <cellStyle name="Normal 5 3 2 3 4 2" xfId="13695"/>
    <cellStyle name="Normal 5 3 2 3 4 2 2" xfId="44017"/>
    <cellStyle name="Normal 5 3 2 3 4 2 3" xfId="28793"/>
    <cellStyle name="Normal 5 3 2 3 4 3" xfId="8675"/>
    <cellStyle name="Normal 5 3 2 3 4 3 2" xfId="39000"/>
    <cellStyle name="Normal 5 3 2 3 4 3 3" xfId="23776"/>
    <cellStyle name="Normal 5 3 2 3 4 4" xfId="33987"/>
    <cellStyle name="Normal 5 3 2 3 4 5" xfId="18763"/>
    <cellStyle name="Normal 5 3 2 3 5" xfId="5314"/>
    <cellStyle name="Normal 5 3 2 3 5 2" xfId="15366"/>
    <cellStyle name="Normal 5 3 2 3 5 2 2" xfId="45688"/>
    <cellStyle name="Normal 5 3 2 3 5 2 3" xfId="30464"/>
    <cellStyle name="Normal 5 3 2 3 5 3" xfId="10346"/>
    <cellStyle name="Normal 5 3 2 3 5 3 2" xfId="40671"/>
    <cellStyle name="Normal 5 3 2 3 5 3 3" xfId="25447"/>
    <cellStyle name="Normal 5 3 2 3 5 4" xfId="35658"/>
    <cellStyle name="Normal 5 3 2 3 5 5" xfId="20434"/>
    <cellStyle name="Normal 5 3 2 3 6" xfId="12024"/>
    <cellStyle name="Normal 5 3 2 3 6 2" xfId="42346"/>
    <cellStyle name="Normal 5 3 2 3 6 3" xfId="27122"/>
    <cellStyle name="Normal 5 3 2 3 7" xfId="7003"/>
    <cellStyle name="Normal 5 3 2 3 7 2" xfId="37329"/>
    <cellStyle name="Normal 5 3 2 3 7 3" xfId="22105"/>
    <cellStyle name="Normal 5 3 2 3 8" xfId="32317"/>
    <cellStyle name="Normal 5 3 2 3 9" xfId="17092"/>
    <cellStyle name="Normal 5 3 2 4" xfId="2139"/>
    <cellStyle name="Normal 5 3 2 4 2" xfId="2978"/>
    <cellStyle name="Normal 5 3 2 4 2 2" xfId="4668"/>
    <cellStyle name="Normal 5 3 2 4 2 2 2" xfId="14741"/>
    <cellStyle name="Normal 5 3 2 4 2 2 2 2" xfId="45063"/>
    <cellStyle name="Normal 5 3 2 4 2 2 2 3" xfId="29839"/>
    <cellStyle name="Normal 5 3 2 4 2 2 3" xfId="9721"/>
    <cellStyle name="Normal 5 3 2 4 2 2 3 2" xfId="40046"/>
    <cellStyle name="Normal 5 3 2 4 2 2 3 3" xfId="24822"/>
    <cellStyle name="Normal 5 3 2 4 2 2 4" xfId="35033"/>
    <cellStyle name="Normal 5 3 2 4 2 2 5" xfId="19809"/>
    <cellStyle name="Normal 5 3 2 4 2 3" xfId="6360"/>
    <cellStyle name="Normal 5 3 2 4 2 3 2" xfId="16412"/>
    <cellStyle name="Normal 5 3 2 4 2 3 2 2" xfId="46734"/>
    <cellStyle name="Normal 5 3 2 4 2 3 2 3" xfId="31510"/>
    <cellStyle name="Normal 5 3 2 4 2 3 3" xfId="11392"/>
    <cellStyle name="Normal 5 3 2 4 2 3 3 2" xfId="41717"/>
    <cellStyle name="Normal 5 3 2 4 2 3 3 3" xfId="26493"/>
    <cellStyle name="Normal 5 3 2 4 2 3 4" xfId="36704"/>
    <cellStyle name="Normal 5 3 2 4 2 3 5" xfId="21480"/>
    <cellStyle name="Normal 5 3 2 4 2 4" xfId="13070"/>
    <cellStyle name="Normal 5 3 2 4 2 4 2" xfId="43392"/>
    <cellStyle name="Normal 5 3 2 4 2 4 3" xfId="28168"/>
    <cellStyle name="Normal 5 3 2 4 2 5" xfId="8049"/>
    <cellStyle name="Normal 5 3 2 4 2 5 2" xfId="38375"/>
    <cellStyle name="Normal 5 3 2 4 2 5 3" xfId="23151"/>
    <cellStyle name="Normal 5 3 2 4 2 6" xfId="33363"/>
    <cellStyle name="Normal 5 3 2 4 2 7" xfId="18138"/>
    <cellStyle name="Normal 5 3 2 4 3" xfId="3831"/>
    <cellStyle name="Normal 5 3 2 4 3 2" xfId="13905"/>
    <cellStyle name="Normal 5 3 2 4 3 2 2" xfId="44227"/>
    <cellStyle name="Normal 5 3 2 4 3 2 3" xfId="29003"/>
    <cellStyle name="Normal 5 3 2 4 3 3" xfId="8885"/>
    <cellStyle name="Normal 5 3 2 4 3 3 2" xfId="39210"/>
    <cellStyle name="Normal 5 3 2 4 3 3 3" xfId="23986"/>
    <cellStyle name="Normal 5 3 2 4 3 4" xfId="34197"/>
    <cellStyle name="Normal 5 3 2 4 3 5" xfId="18973"/>
    <cellStyle name="Normal 5 3 2 4 4" xfId="5524"/>
    <cellStyle name="Normal 5 3 2 4 4 2" xfId="15576"/>
    <cellStyle name="Normal 5 3 2 4 4 2 2" xfId="45898"/>
    <cellStyle name="Normal 5 3 2 4 4 2 3" xfId="30674"/>
    <cellStyle name="Normal 5 3 2 4 4 3" xfId="10556"/>
    <cellStyle name="Normal 5 3 2 4 4 3 2" xfId="40881"/>
    <cellStyle name="Normal 5 3 2 4 4 3 3" xfId="25657"/>
    <cellStyle name="Normal 5 3 2 4 4 4" xfId="35868"/>
    <cellStyle name="Normal 5 3 2 4 4 5" xfId="20644"/>
    <cellStyle name="Normal 5 3 2 4 5" xfId="12234"/>
    <cellStyle name="Normal 5 3 2 4 5 2" xfId="42556"/>
    <cellStyle name="Normal 5 3 2 4 5 3" xfId="27332"/>
    <cellStyle name="Normal 5 3 2 4 6" xfId="7213"/>
    <cellStyle name="Normal 5 3 2 4 6 2" xfId="37539"/>
    <cellStyle name="Normal 5 3 2 4 6 3" xfId="22315"/>
    <cellStyle name="Normal 5 3 2 4 7" xfId="32527"/>
    <cellStyle name="Normal 5 3 2 4 8" xfId="17302"/>
    <cellStyle name="Normal 5 3 2 5" xfId="2560"/>
    <cellStyle name="Normal 5 3 2 5 2" xfId="4250"/>
    <cellStyle name="Normal 5 3 2 5 2 2" xfId="14323"/>
    <cellStyle name="Normal 5 3 2 5 2 2 2" xfId="44645"/>
    <cellStyle name="Normal 5 3 2 5 2 2 3" xfId="29421"/>
    <cellStyle name="Normal 5 3 2 5 2 3" xfId="9303"/>
    <cellStyle name="Normal 5 3 2 5 2 3 2" xfId="39628"/>
    <cellStyle name="Normal 5 3 2 5 2 3 3" xfId="24404"/>
    <cellStyle name="Normal 5 3 2 5 2 4" xfId="34615"/>
    <cellStyle name="Normal 5 3 2 5 2 5" xfId="19391"/>
    <cellStyle name="Normal 5 3 2 5 3" xfId="5942"/>
    <cellStyle name="Normal 5 3 2 5 3 2" xfId="15994"/>
    <cellStyle name="Normal 5 3 2 5 3 2 2" xfId="46316"/>
    <cellStyle name="Normal 5 3 2 5 3 2 3" xfId="31092"/>
    <cellStyle name="Normal 5 3 2 5 3 3" xfId="10974"/>
    <cellStyle name="Normal 5 3 2 5 3 3 2" xfId="41299"/>
    <cellStyle name="Normal 5 3 2 5 3 3 3" xfId="26075"/>
    <cellStyle name="Normal 5 3 2 5 3 4" xfId="36286"/>
    <cellStyle name="Normal 5 3 2 5 3 5" xfId="21062"/>
    <cellStyle name="Normal 5 3 2 5 4" xfId="12652"/>
    <cellStyle name="Normal 5 3 2 5 4 2" xfId="42974"/>
    <cellStyle name="Normal 5 3 2 5 4 3" xfId="27750"/>
    <cellStyle name="Normal 5 3 2 5 5" xfId="7631"/>
    <cellStyle name="Normal 5 3 2 5 5 2" xfId="37957"/>
    <cellStyle name="Normal 5 3 2 5 5 3" xfId="22733"/>
    <cellStyle name="Normal 5 3 2 5 6" xfId="32945"/>
    <cellStyle name="Normal 5 3 2 5 7" xfId="17720"/>
    <cellStyle name="Normal 5 3 2 6" xfId="3413"/>
    <cellStyle name="Normal 5 3 2 6 2" xfId="13487"/>
    <cellStyle name="Normal 5 3 2 6 2 2" xfId="43809"/>
    <cellStyle name="Normal 5 3 2 6 2 3" xfId="28585"/>
    <cellStyle name="Normal 5 3 2 6 3" xfId="8467"/>
    <cellStyle name="Normal 5 3 2 6 3 2" xfId="38792"/>
    <cellStyle name="Normal 5 3 2 6 3 3" xfId="23568"/>
    <cellStyle name="Normal 5 3 2 6 4" xfId="33779"/>
    <cellStyle name="Normal 5 3 2 6 5" xfId="18555"/>
    <cellStyle name="Normal 5 3 2 7" xfId="5106"/>
    <cellStyle name="Normal 5 3 2 7 2" xfId="15158"/>
    <cellStyle name="Normal 5 3 2 7 2 2" xfId="45480"/>
    <cellStyle name="Normal 5 3 2 7 2 3" xfId="30256"/>
    <cellStyle name="Normal 5 3 2 7 3" xfId="10138"/>
    <cellStyle name="Normal 5 3 2 7 3 2" xfId="40463"/>
    <cellStyle name="Normal 5 3 2 7 3 3" xfId="25239"/>
    <cellStyle name="Normal 5 3 2 7 4" xfId="35450"/>
    <cellStyle name="Normal 5 3 2 7 5" xfId="20226"/>
    <cellStyle name="Normal 5 3 2 8" xfId="11816"/>
    <cellStyle name="Normal 5 3 2 8 2" xfId="42138"/>
    <cellStyle name="Normal 5 3 2 8 3" xfId="26914"/>
    <cellStyle name="Normal 5 3 2 9" xfId="6795"/>
    <cellStyle name="Normal 5 3 2 9 2" xfId="37121"/>
    <cellStyle name="Normal 5 3 2 9 3" xfId="21897"/>
    <cellStyle name="Normal 5 3 3" xfId="723"/>
    <cellStyle name="Normal 5 3 3 10" xfId="16936"/>
    <cellStyle name="Normal 5 3 3 11" xfId="1759"/>
    <cellStyle name="Normal 5 3 3 2" xfId="1978"/>
    <cellStyle name="Normal 5 3 3 2 2" xfId="2399"/>
    <cellStyle name="Normal 5 3 3 2 2 2" xfId="3238"/>
    <cellStyle name="Normal 5 3 3 2 2 2 2" xfId="4928"/>
    <cellStyle name="Normal 5 3 3 2 2 2 2 2" xfId="15001"/>
    <cellStyle name="Normal 5 3 3 2 2 2 2 2 2" xfId="45323"/>
    <cellStyle name="Normal 5 3 3 2 2 2 2 2 3" xfId="30099"/>
    <cellStyle name="Normal 5 3 3 2 2 2 2 3" xfId="9981"/>
    <cellStyle name="Normal 5 3 3 2 2 2 2 3 2" xfId="40306"/>
    <cellStyle name="Normal 5 3 3 2 2 2 2 3 3" xfId="25082"/>
    <cellStyle name="Normal 5 3 3 2 2 2 2 4" xfId="35293"/>
    <cellStyle name="Normal 5 3 3 2 2 2 2 5" xfId="20069"/>
    <cellStyle name="Normal 5 3 3 2 2 2 3" xfId="6620"/>
    <cellStyle name="Normal 5 3 3 2 2 2 3 2" xfId="16672"/>
    <cellStyle name="Normal 5 3 3 2 2 2 3 2 2" xfId="46994"/>
    <cellStyle name="Normal 5 3 3 2 2 2 3 2 3" xfId="31770"/>
    <cellStyle name="Normal 5 3 3 2 2 2 3 3" xfId="11652"/>
    <cellStyle name="Normal 5 3 3 2 2 2 3 3 2" xfId="41977"/>
    <cellStyle name="Normal 5 3 3 2 2 2 3 3 3" xfId="26753"/>
    <cellStyle name="Normal 5 3 3 2 2 2 3 4" xfId="36964"/>
    <cellStyle name="Normal 5 3 3 2 2 2 3 5" xfId="21740"/>
    <cellStyle name="Normal 5 3 3 2 2 2 4" xfId="13330"/>
    <cellStyle name="Normal 5 3 3 2 2 2 4 2" xfId="43652"/>
    <cellStyle name="Normal 5 3 3 2 2 2 4 3" xfId="28428"/>
    <cellStyle name="Normal 5 3 3 2 2 2 5" xfId="8309"/>
    <cellStyle name="Normal 5 3 3 2 2 2 5 2" xfId="38635"/>
    <cellStyle name="Normal 5 3 3 2 2 2 5 3" xfId="23411"/>
    <cellStyle name="Normal 5 3 3 2 2 2 6" xfId="33623"/>
    <cellStyle name="Normal 5 3 3 2 2 2 7" xfId="18398"/>
    <cellStyle name="Normal 5 3 3 2 2 3" xfId="4091"/>
    <cellStyle name="Normal 5 3 3 2 2 3 2" xfId="14165"/>
    <cellStyle name="Normal 5 3 3 2 2 3 2 2" xfId="44487"/>
    <cellStyle name="Normal 5 3 3 2 2 3 2 3" xfId="29263"/>
    <cellStyle name="Normal 5 3 3 2 2 3 3" xfId="9145"/>
    <cellStyle name="Normal 5 3 3 2 2 3 3 2" xfId="39470"/>
    <cellStyle name="Normal 5 3 3 2 2 3 3 3" xfId="24246"/>
    <cellStyle name="Normal 5 3 3 2 2 3 4" xfId="34457"/>
    <cellStyle name="Normal 5 3 3 2 2 3 5" xfId="19233"/>
    <cellStyle name="Normal 5 3 3 2 2 4" xfId="5784"/>
    <cellStyle name="Normal 5 3 3 2 2 4 2" xfId="15836"/>
    <cellStyle name="Normal 5 3 3 2 2 4 2 2" xfId="46158"/>
    <cellStyle name="Normal 5 3 3 2 2 4 2 3" xfId="30934"/>
    <cellStyle name="Normal 5 3 3 2 2 4 3" xfId="10816"/>
    <cellStyle name="Normal 5 3 3 2 2 4 3 2" xfId="41141"/>
    <cellStyle name="Normal 5 3 3 2 2 4 3 3" xfId="25917"/>
    <cellStyle name="Normal 5 3 3 2 2 4 4" xfId="36128"/>
    <cellStyle name="Normal 5 3 3 2 2 4 5" xfId="20904"/>
    <cellStyle name="Normal 5 3 3 2 2 5" xfId="12494"/>
    <cellStyle name="Normal 5 3 3 2 2 5 2" xfId="42816"/>
    <cellStyle name="Normal 5 3 3 2 2 5 3" xfId="27592"/>
    <cellStyle name="Normal 5 3 3 2 2 6" xfId="7473"/>
    <cellStyle name="Normal 5 3 3 2 2 6 2" xfId="37799"/>
    <cellStyle name="Normal 5 3 3 2 2 6 3" xfId="22575"/>
    <cellStyle name="Normal 5 3 3 2 2 7" xfId="32787"/>
    <cellStyle name="Normal 5 3 3 2 2 8" xfId="17562"/>
    <cellStyle name="Normal 5 3 3 2 3" xfId="2820"/>
    <cellStyle name="Normal 5 3 3 2 3 2" xfId="4510"/>
    <cellStyle name="Normal 5 3 3 2 3 2 2" xfId="14583"/>
    <cellStyle name="Normal 5 3 3 2 3 2 2 2" xfId="44905"/>
    <cellStyle name="Normal 5 3 3 2 3 2 2 3" xfId="29681"/>
    <cellStyle name="Normal 5 3 3 2 3 2 3" xfId="9563"/>
    <cellStyle name="Normal 5 3 3 2 3 2 3 2" xfId="39888"/>
    <cellStyle name="Normal 5 3 3 2 3 2 3 3" xfId="24664"/>
    <cellStyle name="Normal 5 3 3 2 3 2 4" xfId="34875"/>
    <cellStyle name="Normal 5 3 3 2 3 2 5" xfId="19651"/>
    <cellStyle name="Normal 5 3 3 2 3 3" xfId="6202"/>
    <cellStyle name="Normal 5 3 3 2 3 3 2" xfId="16254"/>
    <cellStyle name="Normal 5 3 3 2 3 3 2 2" xfId="46576"/>
    <cellStyle name="Normal 5 3 3 2 3 3 2 3" xfId="31352"/>
    <cellStyle name="Normal 5 3 3 2 3 3 3" xfId="11234"/>
    <cellStyle name="Normal 5 3 3 2 3 3 3 2" xfId="41559"/>
    <cellStyle name="Normal 5 3 3 2 3 3 3 3" xfId="26335"/>
    <cellStyle name="Normal 5 3 3 2 3 3 4" xfId="36546"/>
    <cellStyle name="Normal 5 3 3 2 3 3 5" xfId="21322"/>
    <cellStyle name="Normal 5 3 3 2 3 4" xfId="12912"/>
    <cellStyle name="Normal 5 3 3 2 3 4 2" xfId="43234"/>
    <cellStyle name="Normal 5 3 3 2 3 4 3" xfId="28010"/>
    <cellStyle name="Normal 5 3 3 2 3 5" xfId="7891"/>
    <cellStyle name="Normal 5 3 3 2 3 5 2" xfId="38217"/>
    <cellStyle name="Normal 5 3 3 2 3 5 3" xfId="22993"/>
    <cellStyle name="Normal 5 3 3 2 3 6" xfId="33205"/>
    <cellStyle name="Normal 5 3 3 2 3 7" xfId="17980"/>
    <cellStyle name="Normal 5 3 3 2 4" xfId="3673"/>
    <cellStyle name="Normal 5 3 3 2 4 2" xfId="13747"/>
    <cellStyle name="Normal 5 3 3 2 4 2 2" xfId="44069"/>
    <cellStyle name="Normal 5 3 3 2 4 2 3" xfId="28845"/>
    <cellStyle name="Normal 5 3 3 2 4 3" xfId="8727"/>
    <cellStyle name="Normal 5 3 3 2 4 3 2" xfId="39052"/>
    <cellStyle name="Normal 5 3 3 2 4 3 3" xfId="23828"/>
    <cellStyle name="Normal 5 3 3 2 4 4" xfId="34039"/>
    <cellStyle name="Normal 5 3 3 2 4 5" xfId="18815"/>
    <cellStyle name="Normal 5 3 3 2 5" xfId="5366"/>
    <cellStyle name="Normal 5 3 3 2 5 2" xfId="15418"/>
    <cellStyle name="Normal 5 3 3 2 5 2 2" xfId="45740"/>
    <cellStyle name="Normal 5 3 3 2 5 2 3" xfId="30516"/>
    <cellStyle name="Normal 5 3 3 2 5 3" xfId="10398"/>
    <cellStyle name="Normal 5 3 3 2 5 3 2" xfId="40723"/>
    <cellStyle name="Normal 5 3 3 2 5 3 3" xfId="25499"/>
    <cellStyle name="Normal 5 3 3 2 5 4" xfId="35710"/>
    <cellStyle name="Normal 5 3 3 2 5 5" xfId="20486"/>
    <cellStyle name="Normal 5 3 3 2 6" xfId="12076"/>
    <cellStyle name="Normal 5 3 3 2 6 2" xfId="42398"/>
    <cellStyle name="Normal 5 3 3 2 6 3" xfId="27174"/>
    <cellStyle name="Normal 5 3 3 2 7" xfId="7055"/>
    <cellStyle name="Normal 5 3 3 2 7 2" xfId="37381"/>
    <cellStyle name="Normal 5 3 3 2 7 3" xfId="22157"/>
    <cellStyle name="Normal 5 3 3 2 8" xfId="32369"/>
    <cellStyle name="Normal 5 3 3 2 9" xfId="17144"/>
    <cellStyle name="Normal 5 3 3 3" xfId="2191"/>
    <cellStyle name="Normal 5 3 3 3 2" xfId="3030"/>
    <cellStyle name="Normal 5 3 3 3 2 2" xfId="4720"/>
    <cellStyle name="Normal 5 3 3 3 2 2 2" xfId="14793"/>
    <cellStyle name="Normal 5 3 3 3 2 2 2 2" xfId="45115"/>
    <cellStyle name="Normal 5 3 3 3 2 2 2 3" xfId="29891"/>
    <cellStyle name="Normal 5 3 3 3 2 2 3" xfId="9773"/>
    <cellStyle name="Normal 5 3 3 3 2 2 3 2" xfId="40098"/>
    <cellStyle name="Normal 5 3 3 3 2 2 3 3" xfId="24874"/>
    <cellStyle name="Normal 5 3 3 3 2 2 4" xfId="35085"/>
    <cellStyle name="Normal 5 3 3 3 2 2 5" xfId="19861"/>
    <cellStyle name="Normal 5 3 3 3 2 3" xfId="6412"/>
    <cellStyle name="Normal 5 3 3 3 2 3 2" xfId="16464"/>
    <cellStyle name="Normal 5 3 3 3 2 3 2 2" xfId="46786"/>
    <cellStyle name="Normal 5 3 3 3 2 3 2 3" xfId="31562"/>
    <cellStyle name="Normal 5 3 3 3 2 3 3" xfId="11444"/>
    <cellStyle name="Normal 5 3 3 3 2 3 3 2" xfId="41769"/>
    <cellStyle name="Normal 5 3 3 3 2 3 3 3" xfId="26545"/>
    <cellStyle name="Normal 5 3 3 3 2 3 4" xfId="36756"/>
    <cellStyle name="Normal 5 3 3 3 2 3 5" xfId="21532"/>
    <cellStyle name="Normal 5 3 3 3 2 4" xfId="13122"/>
    <cellStyle name="Normal 5 3 3 3 2 4 2" xfId="43444"/>
    <cellStyle name="Normal 5 3 3 3 2 4 3" xfId="28220"/>
    <cellStyle name="Normal 5 3 3 3 2 5" xfId="8101"/>
    <cellStyle name="Normal 5 3 3 3 2 5 2" xfId="38427"/>
    <cellStyle name="Normal 5 3 3 3 2 5 3" xfId="23203"/>
    <cellStyle name="Normal 5 3 3 3 2 6" xfId="33415"/>
    <cellStyle name="Normal 5 3 3 3 2 7" xfId="18190"/>
    <cellStyle name="Normal 5 3 3 3 3" xfId="3883"/>
    <cellStyle name="Normal 5 3 3 3 3 2" xfId="13957"/>
    <cellStyle name="Normal 5 3 3 3 3 2 2" xfId="44279"/>
    <cellStyle name="Normal 5 3 3 3 3 2 3" xfId="29055"/>
    <cellStyle name="Normal 5 3 3 3 3 3" xfId="8937"/>
    <cellStyle name="Normal 5 3 3 3 3 3 2" xfId="39262"/>
    <cellStyle name="Normal 5 3 3 3 3 3 3" xfId="24038"/>
    <cellStyle name="Normal 5 3 3 3 3 4" xfId="34249"/>
    <cellStyle name="Normal 5 3 3 3 3 5" xfId="19025"/>
    <cellStyle name="Normal 5 3 3 3 4" xfId="5576"/>
    <cellStyle name="Normal 5 3 3 3 4 2" xfId="15628"/>
    <cellStyle name="Normal 5 3 3 3 4 2 2" xfId="45950"/>
    <cellStyle name="Normal 5 3 3 3 4 2 3" xfId="30726"/>
    <cellStyle name="Normal 5 3 3 3 4 3" xfId="10608"/>
    <cellStyle name="Normal 5 3 3 3 4 3 2" xfId="40933"/>
    <cellStyle name="Normal 5 3 3 3 4 3 3" xfId="25709"/>
    <cellStyle name="Normal 5 3 3 3 4 4" xfId="35920"/>
    <cellStyle name="Normal 5 3 3 3 4 5" xfId="20696"/>
    <cellStyle name="Normal 5 3 3 3 5" xfId="12286"/>
    <cellStyle name="Normal 5 3 3 3 5 2" xfId="42608"/>
    <cellStyle name="Normal 5 3 3 3 5 3" xfId="27384"/>
    <cellStyle name="Normal 5 3 3 3 6" xfId="7265"/>
    <cellStyle name="Normal 5 3 3 3 6 2" xfId="37591"/>
    <cellStyle name="Normal 5 3 3 3 6 3" xfId="22367"/>
    <cellStyle name="Normal 5 3 3 3 7" xfId="32579"/>
    <cellStyle name="Normal 5 3 3 3 8" xfId="17354"/>
    <cellStyle name="Normal 5 3 3 4" xfId="2612"/>
    <cellStyle name="Normal 5 3 3 4 2" xfId="4302"/>
    <cellStyle name="Normal 5 3 3 4 2 2" xfId="14375"/>
    <cellStyle name="Normal 5 3 3 4 2 2 2" xfId="44697"/>
    <cellStyle name="Normal 5 3 3 4 2 2 3" xfId="29473"/>
    <cellStyle name="Normal 5 3 3 4 2 3" xfId="9355"/>
    <cellStyle name="Normal 5 3 3 4 2 3 2" xfId="39680"/>
    <cellStyle name="Normal 5 3 3 4 2 3 3" xfId="24456"/>
    <cellStyle name="Normal 5 3 3 4 2 4" xfId="34667"/>
    <cellStyle name="Normal 5 3 3 4 2 5" xfId="19443"/>
    <cellStyle name="Normal 5 3 3 4 3" xfId="5994"/>
    <cellStyle name="Normal 5 3 3 4 3 2" xfId="16046"/>
    <cellStyle name="Normal 5 3 3 4 3 2 2" xfId="46368"/>
    <cellStyle name="Normal 5 3 3 4 3 2 3" xfId="31144"/>
    <cellStyle name="Normal 5 3 3 4 3 3" xfId="11026"/>
    <cellStyle name="Normal 5 3 3 4 3 3 2" xfId="41351"/>
    <cellStyle name="Normal 5 3 3 4 3 3 3" xfId="26127"/>
    <cellStyle name="Normal 5 3 3 4 3 4" xfId="36338"/>
    <cellStyle name="Normal 5 3 3 4 3 5" xfId="21114"/>
    <cellStyle name="Normal 5 3 3 4 4" xfId="12704"/>
    <cellStyle name="Normal 5 3 3 4 4 2" xfId="43026"/>
    <cellStyle name="Normal 5 3 3 4 4 3" xfId="27802"/>
    <cellStyle name="Normal 5 3 3 4 5" xfId="7683"/>
    <cellStyle name="Normal 5 3 3 4 5 2" xfId="38009"/>
    <cellStyle name="Normal 5 3 3 4 5 3" xfId="22785"/>
    <cellStyle name="Normal 5 3 3 4 6" xfId="32997"/>
    <cellStyle name="Normal 5 3 3 4 7" xfId="17772"/>
    <cellStyle name="Normal 5 3 3 5" xfId="3465"/>
    <cellStyle name="Normal 5 3 3 5 2" xfId="13539"/>
    <cellStyle name="Normal 5 3 3 5 2 2" xfId="43861"/>
    <cellStyle name="Normal 5 3 3 5 2 3" xfId="28637"/>
    <cellStyle name="Normal 5 3 3 5 3" xfId="8519"/>
    <cellStyle name="Normal 5 3 3 5 3 2" xfId="38844"/>
    <cellStyle name="Normal 5 3 3 5 3 3" xfId="23620"/>
    <cellStyle name="Normal 5 3 3 5 4" xfId="33831"/>
    <cellStyle name="Normal 5 3 3 5 5" xfId="18607"/>
    <cellStyle name="Normal 5 3 3 6" xfId="5158"/>
    <cellStyle name="Normal 5 3 3 6 2" xfId="15210"/>
    <cellStyle name="Normal 5 3 3 6 2 2" xfId="45532"/>
    <cellStyle name="Normal 5 3 3 6 2 3" xfId="30308"/>
    <cellStyle name="Normal 5 3 3 6 3" xfId="10190"/>
    <cellStyle name="Normal 5 3 3 6 3 2" xfId="40515"/>
    <cellStyle name="Normal 5 3 3 6 3 3" xfId="25291"/>
    <cellStyle name="Normal 5 3 3 6 4" xfId="35502"/>
    <cellStyle name="Normal 5 3 3 6 5" xfId="20278"/>
    <cellStyle name="Normal 5 3 3 7" xfId="11868"/>
    <cellStyle name="Normal 5 3 3 7 2" xfId="42190"/>
    <cellStyle name="Normal 5 3 3 7 3" xfId="26966"/>
    <cellStyle name="Normal 5 3 3 8" xfId="6847"/>
    <cellStyle name="Normal 5 3 3 8 2" xfId="37173"/>
    <cellStyle name="Normal 5 3 3 8 3" xfId="21949"/>
    <cellStyle name="Normal 5 3 3 9" xfId="32163"/>
    <cellStyle name="Normal 5 3 4" xfId="744"/>
    <cellStyle name="Normal 5 3 4 10" xfId="1872"/>
    <cellStyle name="Normal 5 3 4 2" xfId="2295"/>
    <cellStyle name="Normal 5 3 4 2 2" xfId="3134"/>
    <cellStyle name="Normal 5 3 4 2 2 2" xfId="4824"/>
    <cellStyle name="Normal 5 3 4 2 2 2 2" xfId="14897"/>
    <cellStyle name="Normal 5 3 4 2 2 2 2 2" xfId="45219"/>
    <cellStyle name="Normal 5 3 4 2 2 2 2 3" xfId="29995"/>
    <cellStyle name="Normal 5 3 4 2 2 2 3" xfId="9877"/>
    <cellStyle name="Normal 5 3 4 2 2 2 3 2" xfId="40202"/>
    <cellStyle name="Normal 5 3 4 2 2 2 3 3" xfId="24978"/>
    <cellStyle name="Normal 5 3 4 2 2 2 4" xfId="35189"/>
    <cellStyle name="Normal 5 3 4 2 2 2 5" xfId="19965"/>
    <cellStyle name="Normal 5 3 4 2 2 3" xfId="6516"/>
    <cellStyle name="Normal 5 3 4 2 2 3 2" xfId="16568"/>
    <cellStyle name="Normal 5 3 4 2 2 3 2 2" xfId="46890"/>
    <cellStyle name="Normal 5 3 4 2 2 3 2 3" xfId="31666"/>
    <cellStyle name="Normal 5 3 4 2 2 3 3" xfId="11548"/>
    <cellStyle name="Normal 5 3 4 2 2 3 3 2" xfId="41873"/>
    <cellStyle name="Normal 5 3 4 2 2 3 3 3" xfId="26649"/>
    <cellStyle name="Normal 5 3 4 2 2 3 4" xfId="36860"/>
    <cellStyle name="Normal 5 3 4 2 2 3 5" xfId="21636"/>
    <cellStyle name="Normal 5 3 4 2 2 4" xfId="13226"/>
    <cellStyle name="Normal 5 3 4 2 2 4 2" xfId="43548"/>
    <cellStyle name="Normal 5 3 4 2 2 4 3" xfId="28324"/>
    <cellStyle name="Normal 5 3 4 2 2 5" xfId="8205"/>
    <cellStyle name="Normal 5 3 4 2 2 5 2" xfId="38531"/>
    <cellStyle name="Normal 5 3 4 2 2 5 3" xfId="23307"/>
    <cellStyle name="Normal 5 3 4 2 2 6" xfId="33519"/>
    <cellStyle name="Normal 5 3 4 2 2 7" xfId="18294"/>
    <cellStyle name="Normal 5 3 4 2 3" xfId="3987"/>
    <cellStyle name="Normal 5 3 4 2 3 2" xfId="14061"/>
    <cellStyle name="Normal 5 3 4 2 3 2 2" xfId="44383"/>
    <cellStyle name="Normal 5 3 4 2 3 2 3" xfId="29159"/>
    <cellStyle name="Normal 5 3 4 2 3 3" xfId="9041"/>
    <cellStyle name="Normal 5 3 4 2 3 3 2" xfId="39366"/>
    <cellStyle name="Normal 5 3 4 2 3 3 3" xfId="24142"/>
    <cellStyle name="Normal 5 3 4 2 3 4" xfId="34353"/>
    <cellStyle name="Normal 5 3 4 2 3 5" xfId="19129"/>
    <cellStyle name="Normal 5 3 4 2 4" xfId="5680"/>
    <cellStyle name="Normal 5 3 4 2 4 2" xfId="15732"/>
    <cellStyle name="Normal 5 3 4 2 4 2 2" xfId="46054"/>
    <cellStyle name="Normal 5 3 4 2 4 2 3" xfId="30830"/>
    <cellStyle name="Normal 5 3 4 2 4 3" xfId="10712"/>
    <cellStyle name="Normal 5 3 4 2 4 3 2" xfId="41037"/>
    <cellStyle name="Normal 5 3 4 2 4 3 3" xfId="25813"/>
    <cellStyle name="Normal 5 3 4 2 4 4" xfId="36024"/>
    <cellStyle name="Normal 5 3 4 2 4 5" xfId="20800"/>
    <cellStyle name="Normal 5 3 4 2 5" xfId="12390"/>
    <cellStyle name="Normal 5 3 4 2 5 2" xfId="42712"/>
    <cellStyle name="Normal 5 3 4 2 5 3" xfId="27488"/>
    <cellStyle name="Normal 5 3 4 2 6" xfId="7369"/>
    <cellStyle name="Normal 5 3 4 2 6 2" xfId="37695"/>
    <cellStyle name="Normal 5 3 4 2 6 3" xfId="22471"/>
    <cellStyle name="Normal 5 3 4 2 7" xfId="32683"/>
    <cellStyle name="Normal 5 3 4 2 8" xfId="17458"/>
    <cellStyle name="Normal 5 3 4 3" xfId="2716"/>
    <cellStyle name="Normal 5 3 4 3 2" xfId="4406"/>
    <cellStyle name="Normal 5 3 4 3 2 2" xfId="14479"/>
    <cellStyle name="Normal 5 3 4 3 2 2 2" xfId="44801"/>
    <cellStyle name="Normal 5 3 4 3 2 2 3" xfId="29577"/>
    <cellStyle name="Normal 5 3 4 3 2 3" xfId="9459"/>
    <cellStyle name="Normal 5 3 4 3 2 3 2" xfId="39784"/>
    <cellStyle name="Normal 5 3 4 3 2 3 3" xfId="24560"/>
    <cellStyle name="Normal 5 3 4 3 2 4" xfId="34771"/>
    <cellStyle name="Normal 5 3 4 3 2 5" xfId="19547"/>
    <cellStyle name="Normal 5 3 4 3 3" xfId="6098"/>
    <cellStyle name="Normal 5 3 4 3 3 2" xfId="16150"/>
    <cellStyle name="Normal 5 3 4 3 3 2 2" xfId="46472"/>
    <cellStyle name="Normal 5 3 4 3 3 2 3" xfId="31248"/>
    <cellStyle name="Normal 5 3 4 3 3 3" xfId="11130"/>
    <cellStyle name="Normal 5 3 4 3 3 3 2" xfId="41455"/>
    <cellStyle name="Normal 5 3 4 3 3 3 3" xfId="26231"/>
    <cellStyle name="Normal 5 3 4 3 3 4" xfId="36442"/>
    <cellStyle name="Normal 5 3 4 3 3 5" xfId="21218"/>
    <cellStyle name="Normal 5 3 4 3 4" xfId="12808"/>
    <cellStyle name="Normal 5 3 4 3 4 2" xfId="43130"/>
    <cellStyle name="Normal 5 3 4 3 4 3" xfId="27906"/>
    <cellStyle name="Normal 5 3 4 3 5" xfId="7787"/>
    <cellStyle name="Normal 5 3 4 3 5 2" xfId="38113"/>
    <cellStyle name="Normal 5 3 4 3 5 3" xfId="22889"/>
    <cellStyle name="Normal 5 3 4 3 6" xfId="33101"/>
    <cellStyle name="Normal 5 3 4 3 7" xfId="17876"/>
    <cellStyle name="Normal 5 3 4 4" xfId="3569"/>
    <cellStyle name="Normal 5 3 4 4 2" xfId="13643"/>
    <cellStyle name="Normal 5 3 4 4 2 2" xfId="43965"/>
    <cellStyle name="Normal 5 3 4 4 2 3" xfId="28741"/>
    <cellStyle name="Normal 5 3 4 4 3" xfId="8623"/>
    <cellStyle name="Normal 5 3 4 4 3 2" xfId="38948"/>
    <cellStyle name="Normal 5 3 4 4 3 3" xfId="23724"/>
    <cellStyle name="Normal 5 3 4 4 4" xfId="33935"/>
    <cellStyle name="Normal 5 3 4 4 5" xfId="18711"/>
    <cellStyle name="Normal 5 3 4 5" xfId="5262"/>
    <cellStyle name="Normal 5 3 4 5 2" xfId="15314"/>
    <cellStyle name="Normal 5 3 4 5 2 2" xfId="45636"/>
    <cellStyle name="Normal 5 3 4 5 2 3" xfId="30412"/>
    <cellStyle name="Normal 5 3 4 5 3" xfId="10294"/>
    <cellStyle name="Normal 5 3 4 5 3 2" xfId="40619"/>
    <cellStyle name="Normal 5 3 4 5 3 3" xfId="25395"/>
    <cellStyle name="Normal 5 3 4 5 4" xfId="35606"/>
    <cellStyle name="Normal 5 3 4 5 5" xfId="20382"/>
    <cellStyle name="Normal 5 3 4 6" xfId="11972"/>
    <cellStyle name="Normal 5 3 4 6 2" xfId="42294"/>
    <cellStyle name="Normal 5 3 4 6 3" xfId="27070"/>
    <cellStyle name="Normal 5 3 4 7" xfId="6951"/>
    <cellStyle name="Normal 5 3 4 7 2" xfId="37277"/>
    <cellStyle name="Normal 5 3 4 7 3" xfId="22053"/>
    <cellStyle name="Normal 5 3 4 8" xfId="32265"/>
    <cellStyle name="Normal 5 3 4 9" xfId="17040"/>
    <cellStyle name="Normal 5 3 5" xfId="2085"/>
    <cellStyle name="Normal 5 3 5 2" xfId="2926"/>
    <cellStyle name="Normal 5 3 5 2 2" xfId="4616"/>
    <cellStyle name="Normal 5 3 5 2 2 2" xfId="14689"/>
    <cellStyle name="Normal 5 3 5 2 2 2 2" xfId="45011"/>
    <cellStyle name="Normal 5 3 5 2 2 2 3" xfId="29787"/>
    <cellStyle name="Normal 5 3 5 2 2 3" xfId="9669"/>
    <cellStyle name="Normal 5 3 5 2 2 3 2" xfId="39994"/>
    <cellStyle name="Normal 5 3 5 2 2 3 3" xfId="24770"/>
    <cellStyle name="Normal 5 3 5 2 2 4" xfId="34981"/>
    <cellStyle name="Normal 5 3 5 2 2 5" xfId="19757"/>
    <cellStyle name="Normal 5 3 5 2 3" xfId="6308"/>
    <cellStyle name="Normal 5 3 5 2 3 2" xfId="16360"/>
    <cellStyle name="Normal 5 3 5 2 3 2 2" xfId="46682"/>
    <cellStyle name="Normal 5 3 5 2 3 2 3" xfId="31458"/>
    <cellStyle name="Normal 5 3 5 2 3 3" xfId="11340"/>
    <cellStyle name="Normal 5 3 5 2 3 3 2" xfId="41665"/>
    <cellStyle name="Normal 5 3 5 2 3 3 3" xfId="26441"/>
    <cellStyle name="Normal 5 3 5 2 3 4" xfId="36652"/>
    <cellStyle name="Normal 5 3 5 2 3 5" xfId="21428"/>
    <cellStyle name="Normal 5 3 5 2 4" xfId="13018"/>
    <cellStyle name="Normal 5 3 5 2 4 2" xfId="43340"/>
    <cellStyle name="Normal 5 3 5 2 4 3" xfId="28116"/>
    <cellStyle name="Normal 5 3 5 2 5" xfId="7997"/>
    <cellStyle name="Normal 5 3 5 2 5 2" xfId="38323"/>
    <cellStyle name="Normal 5 3 5 2 5 3" xfId="23099"/>
    <cellStyle name="Normal 5 3 5 2 6" xfId="33311"/>
    <cellStyle name="Normal 5 3 5 2 7" xfId="18086"/>
    <cellStyle name="Normal 5 3 5 3" xfId="3779"/>
    <cellStyle name="Normal 5 3 5 3 2" xfId="13853"/>
    <cellStyle name="Normal 5 3 5 3 2 2" xfId="44175"/>
    <cellStyle name="Normal 5 3 5 3 2 3" xfId="28951"/>
    <cellStyle name="Normal 5 3 5 3 3" xfId="8833"/>
    <cellStyle name="Normal 5 3 5 3 3 2" xfId="39158"/>
    <cellStyle name="Normal 5 3 5 3 3 3" xfId="23934"/>
    <cellStyle name="Normal 5 3 5 3 4" xfId="34145"/>
    <cellStyle name="Normal 5 3 5 3 5" xfId="18921"/>
    <cellStyle name="Normal 5 3 5 4" xfId="5472"/>
    <cellStyle name="Normal 5 3 5 4 2" xfId="15524"/>
    <cellStyle name="Normal 5 3 5 4 2 2" xfId="45846"/>
    <cellStyle name="Normal 5 3 5 4 2 3" xfId="30622"/>
    <cellStyle name="Normal 5 3 5 4 3" xfId="10504"/>
    <cellStyle name="Normal 5 3 5 4 3 2" xfId="40829"/>
    <cellStyle name="Normal 5 3 5 4 3 3" xfId="25605"/>
    <cellStyle name="Normal 5 3 5 4 4" xfId="35816"/>
    <cellStyle name="Normal 5 3 5 4 5" xfId="20592"/>
    <cellStyle name="Normal 5 3 5 5" xfId="12182"/>
    <cellStyle name="Normal 5 3 5 5 2" xfId="42504"/>
    <cellStyle name="Normal 5 3 5 5 3" xfId="27280"/>
    <cellStyle name="Normal 5 3 5 6" xfId="7161"/>
    <cellStyle name="Normal 5 3 5 6 2" xfId="37487"/>
    <cellStyle name="Normal 5 3 5 6 3" xfId="22263"/>
    <cellStyle name="Normal 5 3 5 7" xfId="32475"/>
    <cellStyle name="Normal 5 3 5 8" xfId="17250"/>
    <cellStyle name="Normal 5 3 6" xfId="2506"/>
    <cellStyle name="Normal 5 3 6 2" xfId="4198"/>
    <cellStyle name="Normal 5 3 6 2 2" xfId="14271"/>
    <cellStyle name="Normal 5 3 6 2 2 2" xfId="44593"/>
    <cellStyle name="Normal 5 3 6 2 2 3" xfId="29369"/>
    <cellStyle name="Normal 5 3 6 2 3" xfId="9251"/>
    <cellStyle name="Normal 5 3 6 2 3 2" xfId="39576"/>
    <cellStyle name="Normal 5 3 6 2 3 3" xfId="24352"/>
    <cellStyle name="Normal 5 3 6 2 4" xfId="34563"/>
    <cellStyle name="Normal 5 3 6 2 5" xfId="19339"/>
    <cellStyle name="Normal 5 3 6 3" xfId="5890"/>
    <cellStyle name="Normal 5 3 6 3 2" xfId="15942"/>
    <cellStyle name="Normal 5 3 6 3 2 2" xfId="46264"/>
    <cellStyle name="Normal 5 3 6 3 2 3" xfId="31040"/>
    <cellStyle name="Normal 5 3 6 3 3" xfId="10922"/>
    <cellStyle name="Normal 5 3 6 3 3 2" xfId="41247"/>
    <cellStyle name="Normal 5 3 6 3 3 3" xfId="26023"/>
    <cellStyle name="Normal 5 3 6 3 4" xfId="36234"/>
    <cellStyle name="Normal 5 3 6 3 5" xfId="21010"/>
    <cellStyle name="Normal 5 3 6 4" xfId="12600"/>
    <cellStyle name="Normal 5 3 6 4 2" xfId="42922"/>
    <cellStyle name="Normal 5 3 6 4 3" xfId="27698"/>
    <cellStyle name="Normal 5 3 6 5" xfId="7579"/>
    <cellStyle name="Normal 5 3 6 5 2" xfId="37905"/>
    <cellStyle name="Normal 5 3 6 5 3" xfId="22681"/>
    <cellStyle name="Normal 5 3 6 6" xfId="32893"/>
    <cellStyle name="Normal 5 3 6 7" xfId="17668"/>
    <cellStyle name="Normal 5 3 7" xfId="3352"/>
    <cellStyle name="Normal 5 3 7 2" xfId="13435"/>
    <cellStyle name="Normal 5 3 7 2 2" xfId="43757"/>
    <cellStyle name="Normal 5 3 7 2 3" xfId="28533"/>
    <cellStyle name="Normal 5 3 7 3" xfId="8414"/>
    <cellStyle name="Normal 5 3 7 3 2" xfId="38740"/>
    <cellStyle name="Normal 5 3 7 3 3" xfId="23516"/>
    <cellStyle name="Normal 5 3 7 4" xfId="33727"/>
    <cellStyle name="Normal 5 3 7 5" xfId="18503"/>
    <cellStyle name="Normal 5 3 8" xfId="5050"/>
    <cellStyle name="Normal 5 3 8 2" xfId="15106"/>
    <cellStyle name="Normal 5 3 8 2 2" xfId="45428"/>
    <cellStyle name="Normal 5 3 8 2 3" xfId="30204"/>
    <cellStyle name="Normal 5 3 8 3" xfId="10086"/>
    <cellStyle name="Normal 5 3 8 3 2" xfId="40411"/>
    <cellStyle name="Normal 5 3 8 3 3" xfId="25187"/>
    <cellStyle name="Normal 5 3 8 4" xfId="35398"/>
    <cellStyle name="Normal 5 3 8 5" xfId="20174"/>
    <cellStyle name="Normal 5 3 9" xfId="11762"/>
    <cellStyle name="Normal 5 3 9 2" xfId="42086"/>
    <cellStyle name="Normal 5 3 9 3" xfId="26862"/>
    <cellStyle name="Normal 5 4" xfId="707"/>
    <cellStyle name="Normal 5 4 2" xfId="728"/>
    <cellStyle name="Normal 5 4 3" xfId="749"/>
    <cellStyle name="Normal 5 4 4" xfId="31925"/>
    <cellStyle name="Normal 5 5" xfId="719"/>
    <cellStyle name="Normal 5 5 2" xfId="31957"/>
    <cellStyle name="Normal 5 6" xfId="740"/>
    <cellStyle name="Normal 5 6 2" xfId="31916"/>
    <cellStyle name="Normal 5 7" xfId="780"/>
    <cellStyle name="Normal 5 8" xfId="487"/>
    <cellStyle name="Normal 5 9" xfId="971"/>
    <cellStyle name="Normal 50" xfId="1052"/>
    <cellStyle name="Normal 50 2" xfId="1449"/>
    <cellStyle name="Normal 51" xfId="1450"/>
    <cellStyle name="Normal 51 10" xfId="6771"/>
    <cellStyle name="Normal 51 10 2" xfId="37099"/>
    <cellStyle name="Normal 51 10 3" xfId="21875"/>
    <cellStyle name="Normal 51 11" xfId="32090"/>
    <cellStyle name="Normal 51 12" xfId="16860"/>
    <cellStyle name="Normal 51 13" xfId="47116"/>
    <cellStyle name="Normal 51 14" xfId="47301"/>
    <cellStyle name="Normal 51 2" xfId="1735"/>
    <cellStyle name="Normal 51 2 10" xfId="32142"/>
    <cellStyle name="Normal 51 2 11" xfId="16914"/>
    <cellStyle name="Normal 51 2 2" xfId="1843"/>
    <cellStyle name="Normal 51 2 2 10" xfId="17018"/>
    <cellStyle name="Normal 51 2 2 2" xfId="2060"/>
    <cellStyle name="Normal 51 2 2 2 2" xfId="2481"/>
    <cellStyle name="Normal 51 2 2 2 2 2" xfId="3320"/>
    <cellStyle name="Normal 51 2 2 2 2 2 2" xfId="5010"/>
    <cellStyle name="Normal 51 2 2 2 2 2 2 2" xfId="15083"/>
    <cellStyle name="Normal 51 2 2 2 2 2 2 2 2" xfId="45405"/>
    <cellStyle name="Normal 51 2 2 2 2 2 2 2 3" xfId="30181"/>
    <cellStyle name="Normal 51 2 2 2 2 2 2 3" xfId="10063"/>
    <cellStyle name="Normal 51 2 2 2 2 2 2 3 2" xfId="40388"/>
    <cellStyle name="Normal 51 2 2 2 2 2 2 3 3" xfId="25164"/>
    <cellStyle name="Normal 51 2 2 2 2 2 2 4" xfId="35375"/>
    <cellStyle name="Normal 51 2 2 2 2 2 2 5" xfId="20151"/>
    <cellStyle name="Normal 51 2 2 2 2 2 3" xfId="6702"/>
    <cellStyle name="Normal 51 2 2 2 2 2 3 2" xfId="16754"/>
    <cellStyle name="Normal 51 2 2 2 2 2 3 2 2" xfId="47076"/>
    <cellStyle name="Normal 51 2 2 2 2 2 3 2 3" xfId="31852"/>
    <cellStyle name="Normal 51 2 2 2 2 2 3 3" xfId="11734"/>
    <cellStyle name="Normal 51 2 2 2 2 2 3 3 2" xfId="42059"/>
    <cellStyle name="Normal 51 2 2 2 2 2 3 3 3" xfId="26835"/>
    <cellStyle name="Normal 51 2 2 2 2 2 3 4" xfId="37046"/>
    <cellStyle name="Normal 51 2 2 2 2 2 3 5" xfId="21822"/>
    <cellStyle name="Normal 51 2 2 2 2 2 4" xfId="13412"/>
    <cellStyle name="Normal 51 2 2 2 2 2 4 2" xfId="43734"/>
    <cellStyle name="Normal 51 2 2 2 2 2 4 3" xfId="28510"/>
    <cellStyle name="Normal 51 2 2 2 2 2 5" xfId="8391"/>
    <cellStyle name="Normal 51 2 2 2 2 2 5 2" xfId="38717"/>
    <cellStyle name="Normal 51 2 2 2 2 2 5 3" xfId="23493"/>
    <cellStyle name="Normal 51 2 2 2 2 2 6" xfId="33705"/>
    <cellStyle name="Normal 51 2 2 2 2 2 7" xfId="18480"/>
    <cellStyle name="Normal 51 2 2 2 2 3" xfId="4173"/>
    <cellStyle name="Normal 51 2 2 2 2 3 2" xfId="14247"/>
    <cellStyle name="Normal 51 2 2 2 2 3 2 2" xfId="44569"/>
    <cellStyle name="Normal 51 2 2 2 2 3 2 3" xfId="29345"/>
    <cellStyle name="Normal 51 2 2 2 2 3 3" xfId="9227"/>
    <cellStyle name="Normal 51 2 2 2 2 3 3 2" xfId="39552"/>
    <cellStyle name="Normal 51 2 2 2 2 3 3 3" xfId="24328"/>
    <cellStyle name="Normal 51 2 2 2 2 3 4" xfId="34539"/>
    <cellStyle name="Normal 51 2 2 2 2 3 5" xfId="19315"/>
    <cellStyle name="Normal 51 2 2 2 2 4" xfId="5866"/>
    <cellStyle name="Normal 51 2 2 2 2 4 2" xfId="15918"/>
    <cellStyle name="Normal 51 2 2 2 2 4 2 2" xfId="46240"/>
    <cellStyle name="Normal 51 2 2 2 2 4 2 3" xfId="31016"/>
    <cellStyle name="Normal 51 2 2 2 2 4 3" xfId="10898"/>
    <cellStyle name="Normal 51 2 2 2 2 4 3 2" xfId="41223"/>
    <cellStyle name="Normal 51 2 2 2 2 4 3 3" xfId="25999"/>
    <cellStyle name="Normal 51 2 2 2 2 4 4" xfId="36210"/>
    <cellStyle name="Normal 51 2 2 2 2 4 5" xfId="20986"/>
    <cellStyle name="Normal 51 2 2 2 2 5" xfId="12576"/>
    <cellStyle name="Normal 51 2 2 2 2 5 2" xfId="42898"/>
    <cellStyle name="Normal 51 2 2 2 2 5 3" xfId="27674"/>
    <cellStyle name="Normal 51 2 2 2 2 6" xfId="7555"/>
    <cellStyle name="Normal 51 2 2 2 2 6 2" xfId="37881"/>
    <cellStyle name="Normal 51 2 2 2 2 6 3" xfId="22657"/>
    <cellStyle name="Normal 51 2 2 2 2 7" xfId="32869"/>
    <cellStyle name="Normal 51 2 2 2 2 8" xfId="17644"/>
    <cellStyle name="Normal 51 2 2 2 3" xfId="2902"/>
    <cellStyle name="Normal 51 2 2 2 3 2" xfId="4592"/>
    <cellStyle name="Normal 51 2 2 2 3 2 2" xfId="14665"/>
    <cellStyle name="Normal 51 2 2 2 3 2 2 2" xfId="44987"/>
    <cellStyle name="Normal 51 2 2 2 3 2 2 3" xfId="29763"/>
    <cellStyle name="Normal 51 2 2 2 3 2 3" xfId="9645"/>
    <cellStyle name="Normal 51 2 2 2 3 2 3 2" xfId="39970"/>
    <cellStyle name="Normal 51 2 2 2 3 2 3 3" xfId="24746"/>
    <cellStyle name="Normal 51 2 2 2 3 2 4" xfId="34957"/>
    <cellStyle name="Normal 51 2 2 2 3 2 5" xfId="19733"/>
    <cellStyle name="Normal 51 2 2 2 3 3" xfId="6284"/>
    <cellStyle name="Normal 51 2 2 2 3 3 2" xfId="16336"/>
    <cellStyle name="Normal 51 2 2 2 3 3 2 2" xfId="46658"/>
    <cellStyle name="Normal 51 2 2 2 3 3 2 3" xfId="31434"/>
    <cellStyle name="Normal 51 2 2 2 3 3 3" xfId="11316"/>
    <cellStyle name="Normal 51 2 2 2 3 3 3 2" xfId="41641"/>
    <cellStyle name="Normal 51 2 2 2 3 3 3 3" xfId="26417"/>
    <cellStyle name="Normal 51 2 2 2 3 3 4" xfId="36628"/>
    <cellStyle name="Normal 51 2 2 2 3 3 5" xfId="21404"/>
    <cellStyle name="Normal 51 2 2 2 3 4" xfId="12994"/>
    <cellStyle name="Normal 51 2 2 2 3 4 2" xfId="43316"/>
    <cellStyle name="Normal 51 2 2 2 3 4 3" xfId="28092"/>
    <cellStyle name="Normal 51 2 2 2 3 5" xfId="7973"/>
    <cellStyle name="Normal 51 2 2 2 3 5 2" xfId="38299"/>
    <cellStyle name="Normal 51 2 2 2 3 5 3" xfId="23075"/>
    <cellStyle name="Normal 51 2 2 2 3 6" xfId="33287"/>
    <cellStyle name="Normal 51 2 2 2 3 7" xfId="18062"/>
    <cellStyle name="Normal 51 2 2 2 4" xfId="3755"/>
    <cellStyle name="Normal 51 2 2 2 4 2" xfId="13829"/>
    <cellStyle name="Normal 51 2 2 2 4 2 2" xfId="44151"/>
    <cellStyle name="Normal 51 2 2 2 4 2 3" xfId="28927"/>
    <cellStyle name="Normal 51 2 2 2 4 3" xfId="8809"/>
    <cellStyle name="Normal 51 2 2 2 4 3 2" xfId="39134"/>
    <cellStyle name="Normal 51 2 2 2 4 3 3" xfId="23910"/>
    <cellStyle name="Normal 51 2 2 2 4 4" xfId="34121"/>
    <cellStyle name="Normal 51 2 2 2 4 5" xfId="18897"/>
    <cellStyle name="Normal 51 2 2 2 5" xfId="5448"/>
    <cellStyle name="Normal 51 2 2 2 5 2" xfId="15500"/>
    <cellStyle name="Normal 51 2 2 2 5 2 2" xfId="45822"/>
    <cellStyle name="Normal 51 2 2 2 5 2 3" xfId="30598"/>
    <cellStyle name="Normal 51 2 2 2 5 3" xfId="10480"/>
    <cellStyle name="Normal 51 2 2 2 5 3 2" xfId="40805"/>
    <cellStyle name="Normal 51 2 2 2 5 3 3" xfId="25581"/>
    <cellStyle name="Normal 51 2 2 2 5 4" xfId="35792"/>
    <cellStyle name="Normal 51 2 2 2 5 5" xfId="20568"/>
    <cellStyle name="Normal 51 2 2 2 6" xfId="12158"/>
    <cellStyle name="Normal 51 2 2 2 6 2" xfId="42480"/>
    <cellStyle name="Normal 51 2 2 2 6 3" xfId="27256"/>
    <cellStyle name="Normal 51 2 2 2 7" xfId="7137"/>
    <cellStyle name="Normal 51 2 2 2 7 2" xfId="37463"/>
    <cellStyle name="Normal 51 2 2 2 7 3" xfId="22239"/>
    <cellStyle name="Normal 51 2 2 2 8" xfId="32451"/>
    <cellStyle name="Normal 51 2 2 2 9" xfId="17226"/>
    <cellStyle name="Normal 51 2 2 3" xfId="2273"/>
    <cellStyle name="Normal 51 2 2 3 2" xfId="3112"/>
    <cellStyle name="Normal 51 2 2 3 2 2" xfId="4802"/>
    <cellStyle name="Normal 51 2 2 3 2 2 2" xfId="14875"/>
    <cellStyle name="Normal 51 2 2 3 2 2 2 2" xfId="45197"/>
    <cellStyle name="Normal 51 2 2 3 2 2 2 3" xfId="29973"/>
    <cellStyle name="Normal 51 2 2 3 2 2 3" xfId="9855"/>
    <cellStyle name="Normal 51 2 2 3 2 2 3 2" xfId="40180"/>
    <cellStyle name="Normal 51 2 2 3 2 2 3 3" xfId="24956"/>
    <cellStyle name="Normal 51 2 2 3 2 2 4" xfId="35167"/>
    <cellStyle name="Normal 51 2 2 3 2 2 5" xfId="19943"/>
    <cellStyle name="Normal 51 2 2 3 2 3" xfId="6494"/>
    <cellStyle name="Normal 51 2 2 3 2 3 2" xfId="16546"/>
    <cellStyle name="Normal 51 2 2 3 2 3 2 2" xfId="46868"/>
    <cellStyle name="Normal 51 2 2 3 2 3 2 3" xfId="31644"/>
    <cellStyle name="Normal 51 2 2 3 2 3 3" xfId="11526"/>
    <cellStyle name="Normal 51 2 2 3 2 3 3 2" xfId="41851"/>
    <cellStyle name="Normal 51 2 2 3 2 3 3 3" xfId="26627"/>
    <cellStyle name="Normal 51 2 2 3 2 3 4" xfId="36838"/>
    <cellStyle name="Normal 51 2 2 3 2 3 5" xfId="21614"/>
    <cellStyle name="Normal 51 2 2 3 2 4" xfId="13204"/>
    <cellStyle name="Normal 51 2 2 3 2 4 2" xfId="43526"/>
    <cellStyle name="Normal 51 2 2 3 2 4 3" xfId="28302"/>
    <cellStyle name="Normal 51 2 2 3 2 5" xfId="8183"/>
    <cellStyle name="Normal 51 2 2 3 2 5 2" xfId="38509"/>
    <cellStyle name="Normal 51 2 2 3 2 5 3" xfId="23285"/>
    <cellStyle name="Normal 51 2 2 3 2 6" xfId="33497"/>
    <cellStyle name="Normal 51 2 2 3 2 7" xfId="18272"/>
    <cellStyle name="Normal 51 2 2 3 3" xfId="3965"/>
    <cellStyle name="Normal 51 2 2 3 3 2" xfId="14039"/>
    <cellStyle name="Normal 51 2 2 3 3 2 2" xfId="44361"/>
    <cellStyle name="Normal 51 2 2 3 3 2 3" xfId="29137"/>
    <cellStyle name="Normal 51 2 2 3 3 3" xfId="9019"/>
    <cellStyle name="Normal 51 2 2 3 3 3 2" xfId="39344"/>
    <cellStyle name="Normal 51 2 2 3 3 3 3" xfId="24120"/>
    <cellStyle name="Normal 51 2 2 3 3 4" xfId="34331"/>
    <cellStyle name="Normal 51 2 2 3 3 5" xfId="19107"/>
    <cellStyle name="Normal 51 2 2 3 4" xfId="5658"/>
    <cellStyle name="Normal 51 2 2 3 4 2" xfId="15710"/>
    <cellStyle name="Normal 51 2 2 3 4 2 2" xfId="46032"/>
    <cellStyle name="Normal 51 2 2 3 4 2 3" xfId="30808"/>
    <cellStyle name="Normal 51 2 2 3 4 3" xfId="10690"/>
    <cellStyle name="Normal 51 2 2 3 4 3 2" xfId="41015"/>
    <cellStyle name="Normal 51 2 2 3 4 3 3" xfId="25791"/>
    <cellStyle name="Normal 51 2 2 3 4 4" xfId="36002"/>
    <cellStyle name="Normal 51 2 2 3 4 5" xfId="20778"/>
    <cellStyle name="Normal 51 2 2 3 5" xfId="12368"/>
    <cellStyle name="Normal 51 2 2 3 5 2" xfId="42690"/>
    <cellStyle name="Normal 51 2 2 3 5 3" xfId="27466"/>
    <cellStyle name="Normal 51 2 2 3 6" xfId="7347"/>
    <cellStyle name="Normal 51 2 2 3 6 2" xfId="37673"/>
    <cellStyle name="Normal 51 2 2 3 6 3" xfId="22449"/>
    <cellStyle name="Normal 51 2 2 3 7" xfId="32661"/>
    <cellStyle name="Normal 51 2 2 3 8" xfId="17436"/>
    <cellStyle name="Normal 51 2 2 4" xfId="2694"/>
    <cellStyle name="Normal 51 2 2 4 2" xfId="4384"/>
    <cellStyle name="Normal 51 2 2 4 2 2" xfId="14457"/>
    <cellStyle name="Normal 51 2 2 4 2 2 2" xfId="44779"/>
    <cellStyle name="Normal 51 2 2 4 2 2 3" xfId="29555"/>
    <cellStyle name="Normal 51 2 2 4 2 3" xfId="9437"/>
    <cellStyle name="Normal 51 2 2 4 2 3 2" xfId="39762"/>
    <cellStyle name="Normal 51 2 2 4 2 3 3" xfId="24538"/>
    <cellStyle name="Normal 51 2 2 4 2 4" xfId="34749"/>
    <cellStyle name="Normal 51 2 2 4 2 5" xfId="19525"/>
    <cellStyle name="Normal 51 2 2 4 3" xfId="6076"/>
    <cellStyle name="Normal 51 2 2 4 3 2" xfId="16128"/>
    <cellStyle name="Normal 51 2 2 4 3 2 2" xfId="46450"/>
    <cellStyle name="Normal 51 2 2 4 3 2 3" xfId="31226"/>
    <cellStyle name="Normal 51 2 2 4 3 3" xfId="11108"/>
    <cellStyle name="Normal 51 2 2 4 3 3 2" xfId="41433"/>
    <cellStyle name="Normal 51 2 2 4 3 3 3" xfId="26209"/>
    <cellStyle name="Normal 51 2 2 4 3 4" xfId="36420"/>
    <cellStyle name="Normal 51 2 2 4 3 5" xfId="21196"/>
    <cellStyle name="Normal 51 2 2 4 4" xfId="12786"/>
    <cellStyle name="Normal 51 2 2 4 4 2" xfId="43108"/>
    <cellStyle name="Normal 51 2 2 4 4 3" xfId="27884"/>
    <cellStyle name="Normal 51 2 2 4 5" xfId="7765"/>
    <cellStyle name="Normal 51 2 2 4 5 2" xfId="38091"/>
    <cellStyle name="Normal 51 2 2 4 5 3" xfId="22867"/>
    <cellStyle name="Normal 51 2 2 4 6" xfId="33079"/>
    <cellStyle name="Normal 51 2 2 4 7" xfId="17854"/>
    <cellStyle name="Normal 51 2 2 5" xfId="3547"/>
    <cellStyle name="Normal 51 2 2 5 2" xfId="13621"/>
    <cellStyle name="Normal 51 2 2 5 2 2" xfId="43943"/>
    <cellStyle name="Normal 51 2 2 5 2 3" xfId="28719"/>
    <cellStyle name="Normal 51 2 2 5 3" xfId="8601"/>
    <cellStyle name="Normal 51 2 2 5 3 2" xfId="38926"/>
    <cellStyle name="Normal 51 2 2 5 3 3" xfId="23702"/>
    <cellStyle name="Normal 51 2 2 5 4" xfId="33913"/>
    <cellStyle name="Normal 51 2 2 5 5" xfId="18689"/>
    <cellStyle name="Normal 51 2 2 6" xfId="5240"/>
    <cellStyle name="Normal 51 2 2 6 2" xfId="15292"/>
    <cellStyle name="Normal 51 2 2 6 2 2" xfId="45614"/>
    <cellStyle name="Normal 51 2 2 6 2 3" xfId="30390"/>
    <cellStyle name="Normal 51 2 2 6 3" xfId="10272"/>
    <cellStyle name="Normal 51 2 2 6 3 2" xfId="40597"/>
    <cellStyle name="Normal 51 2 2 6 3 3" xfId="25373"/>
    <cellStyle name="Normal 51 2 2 6 4" xfId="35584"/>
    <cellStyle name="Normal 51 2 2 6 5" xfId="20360"/>
    <cellStyle name="Normal 51 2 2 7" xfId="11950"/>
    <cellStyle name="Normal 51 2 2 7 2" xfId="42272"/>
    <cellStyle name="Normal 51 2 2 7 3" xfId="27048"/>
    <cellStyle name="Normal 51 2 2 8" xfId="6929"/>
    <cellStyle name="Normal 51 2 2 8 2" xfId="37255"/>
    <cellStyle name="Normal 51 2 2 8 3" xfId="22031"/>
    <cellStyle name="Normal 51 2 2 9" xfId="32243"/>
    <cellStyle name="Normal 51 2 3" xfId="1956"/>
    <cellStyle name="Normal 51 2 3 2" xfId="2377"/>
    <cellStyle name="Normal 51 2 3 2 2" xfId="3216"/>
    <cellStyle name="Normal 51 2 3 2 2 2" xfId="4906"/>
    <cellStyle name="Normal 51 2 3 2 2 2 2" xfId="14979"/>
    <cellStyle name="Normal 51 2 3 2 2 2 2 2" xfId="45301"/>
    <cellStyle name="Normal 51 2 3 2 2 2 2 3" xfId="30077"/>
    <cellStyle name="Normal 51 2 3 2 2 2 3" xfId="9959"/>
    <cellStyle name="Normal 51 2 3 2 2 2 3 2" xfId="40284"/>
    <cellStyle name="Normal 51 2 3 2 2 2 3 3" xfId="25060"/>
    <cellStyle name="Normal 51 2 3 2 2 2 4" xfId="35271"/>
    <cellStyle name="Normal 51 2 3 2 2 2 5" xfId="20047"/>
    <cellStyle name="Normal 51 2 3 2 2 3" xfId="6598"/>
    <cellStyle name="Normal 51 2 3 2 2 3 2" xfId="16650"/>
    <cellStyle name="Normal 51 2 3 2 2 3 2 2" xfId="46972"/>
    <cellStyle name="Normal 51 2 3 2 2 3 2 3" xfId="31748"/>
    <cellStyle name="Normal 51 2 3 2 2 3 3" xfId="11630"/>
    <cellStyle name="Normal 51 2 3 2 2 3 3 2" xfId="41955"/>
    <cellStyle name="Normal 51 2 3 2 2 3 3 3" xfId="26731"/>
    <cellStyle name="Normal 51 2 3 2 2 3 4" xfId="36942"/>
    <cellStyle name="Normal 51 2 3 2 2 3 5" xfId="21718"/>
    <cellStyle name="Normal 51 2 3 2 2 4" xfId="13308"/>
    <cellStyle name="Normal 51 2 3 2 2 4 2" xfId="43630"/>
    <cellStyle name="Normal 51 2 3 2 2 4 3" xfId="28406"/>
    <cellStyle name="Normal 51 2 3 2 2 5" xfId="8287"/>
    <cellStyle name="Normal 51 2 3 2 2 5 2" xfId="38613"/>
    <cellStyle name="Normal 51 2 3 2 2 5 3" xfId="23389"/>
    <cellStyle name="Normal 51 2 3 2 2 6" xfId="33601"/>
    <cellStyle name="Normal 51 2 3 2 2 7" xfId="18376"/>
    <cellStyle name="Normal 51 2 3 2 3" xfId="4069"/>
    <cellStyle name="Normal 51 2 3 2 3 2" xfId="14143"/>
    <cellStyle name="Normal 51 2 3 2 3 2 2" xfId="44465"/>
    <cellStyle name="Normal 51 2 3 2 3 2 3" xfId="29241"/>
    <cellStyle name="Normal 51 2 3 2 3 3" xfId="9123"/>
    <cellStyle name="Normal 51 2 3 2 3 3 2" xfId="39448"/>
    <cellStyle name="Normal 51 2 3 2 3 3 3" xfId="24224"/>
    <cellStyle name="Normal 51 2 3 2 3 4" xfId="34435"/>
    <cellStyle name="Normal 51 2 3 2 3 5" xfId="19211"/>
    <cellStyle name="Normal 51 2 3 2 4" xfId="5762"/>
    <cellStyle name="Normal 51 2 3 2 4 2" xfId="15814"/>
    <cellStyle name="Normal 51 2 3 2 4 2 2" xfId="46136"/>
    <cellStyle name="Normal 51 2 3 2 4 2 3" xfId="30912"/>
    <cellStyle name="Normal 51 2 3 2 4 3" xfId="10794"/>
    <cellStyle name="Normal 51 2 3 2 4 3 2" xfId="41119"/>
    <cellStyle name="Normal 51 2 3 2 4 3 3" xfId="25895"/>
    <cellStyle name="Normal 51 2 3 2 4 4" xfId="36106"/>
    <cellStyle name="Normal 51 2 3 2 4 5" xfId="20882"/>
    <cellStyle name="Normal 51 2 3 2 5" xfId="12472"/>
    <cellStyle name="Normal 51 2 3 2 5 2" xfId="42794"/>
    <cellStyle name="Normal 51 2 3 2 5 3" xfId="27570"/>
    <cellStyle name="Normal 51 2 3 2 6" xfId="7451"/>
    <cellStyle name="Normal 51 2 3 2 6 2" xfId="37777"/>
    <cellStyle name="Normal 51 2 3 2 6 3" xfId="22553"/>
    <cellStyle name="Normal 51 2 3 2 7" xfId="32765"/>
    <cellStyle name="Normal 51 2 3 2 8" xfId="17540"/>
    <cellStyle name="Normal 51 2 3 3" xfId="2798"/>
    <cellStyle name="Normal 51 2 3 3 2" xfId="4488"/>
    <cellStyle name="Normal 51 2 3 3 2 2" xfId="14561"/>
    <cellStyle name="Normal 51 2 3 3 2 2 2" xfId="44883"/>
    <cellStyle name="Normal 51 2 3 3 2 2 3" xfId="29659"/>
    <cellStyle name="Normal 51 2 3 3 2 3" xfId="9541"/>
    <cellStyle name="Normal 51 2 3 3 2 3 2" xfId="39866"/>
    <cellStyle name="Normal 51 2 3 3 2 3 3" xfId="24642"/>
    <cellStyle name="Normal 51 2 3 3 2 4" xfId="34853"/>
    <cellStyle name="Normal 51 2 3 3 2 5" xfId="19629"/>
    <cellStyle name="Normal 51 2 3 3 3" xfId="6180"/>
    <cellStyle name="Normal 51 2 3 3 3 2" xfId="16232"/>
    <cellStyle name="Normal 51 2 3 3 3 2 2" xfId="46554"/>
    <cellStyle name="Normal 51 2 3 3 3 2 3" xfId="31330"/>
    <cellStyle name="Normal 51 2 3 3 3 3" xfId="11212"/>
    <cellStyle name="Normal 51 2 3 3 3 3 2" xfId="41537"/>
    <cellStyle name="Normal 51 2 3 3 3 3 3" xfId="26313"/>
    <cellStyle name="Normal 51 2 3 3 3 4" xfId="36524"/>
    <cellStyle name="Normal 51 2 3 3 3 5" xfId="21300"/>
    <cellStyle name="Normal 51 2 3 3 4" xfId="12890"/>
    <cellStyle name="Normal 51 2 3 3 4 2" xfId="43212"/>
    <cellStyle name="Normal 51 2 3 3 4 3" xfId="27988"/>
    <cellStyle name="Normal 51 2 3 3 5" xfId="7869"/>
    <cellStyle name="Normal 51 2 3 3 5 2" xfId="38195"/>
    <cellStyle name="Normal 51 2 3 3 5 3" xfId="22971"/>
    <cellStyle name="Normal 51 2 3 3 6" xfId="33183"/>
    <cellStyle name="Normal 51 2 3 3 7" xfId="17958"/>
    <cellStyle name="Normal 51 2 3 4" xfId="3651"/>
    <cellStyle name="Normal 51 2 3 4 2" xfId="13725"/>
    <cellStyle name="Normal 51 2 3 4 2 2" xfId="44047"/>
    <cellStyle name="Normal 51 2 3 4 2 3" xfId="28823"/>
    <cellStyle name="Normal 51 2 3 4 3" xfId="8705"/>
    <cellStyle name="Normal 51 2 3 4 3 2" xfId="39030"/>
    <cellStyle name="Normal 51 2 3 4 3 3" xfId="23806"/>
    <cellStyle name="Normal 51 2 3 4 4" xfId="34017"/>
    <cellStyle name="Normal 51 2 3 4 5" xfId="18793"/>
    <cellStyle name="Normal 51 2 3 5" xfId="5344"/>
    <cellStyle name="Normal 51 2 3 5 2" xfId="15396"/>
    <cellStyle name="Normal 51 2 3 5 2 2" xfId="45718"/>
    <cellStyle name="Normal 51 2 3 5 2 3" xfId="30494"/>
    <cellStyle name="Normal 51 2 3 5 3" xfId="10376"/>
    <cellStyle name="Normal 51 2 3 5 3 2" xfId="40701"/>
    <cellStyle name="Normal 51 2 3 5 3 3" xfId="25477"/>
    <cellStyle name="Normal 51 2 3 5 4" xfId="35688"/>
    <cellStyle name="Normal 51 2 3 5 5" xfId="20464"/>
    <cellStyle name="Normal 51 2 3 6" xfId="12054"/>
    <cellStyle name="Normal 51 2 3 6 2" xfId="42376"/>
    <cellStyle name="Normal 51 2 3 6 3" xfId="27152"/>
    <cellStyle name="Normal 51 2 3 7" xfId="7033"/>
    <cellStyle name="Normal 51 2 3 7 2" xfId="37359"/>
    <cellStyle name="Normal 51 2 3 7 3" xfId="22135"/>
    <cellStyle name="Normal 51 2 3 8" xfId="32347"/>
    <cellStyle name="Normal 51 2 3 9" xfId="17122"/>
    <cellStyle name="Normal 51 2 4" xfId="2169"/>
    <cellStyle name="Normal 51 2 4 2" xfId="3008"/>
    <cellStyle name="Normal 51 2 4 2 2" xfId="4698"/>
    <cellStyle name="Normal 51 2 4 2 2 2" xfId="14771"/>
    <cellStyle name="Normal 51 2 4 2 2 2 2" xfId="45093"/>
    <cellStyle name="Normal 51 2 4 2 2 2 3" xfId="29869"/>
    <cellStyle name="Normal 51 2 4 2 2 3" xfId="9751"/>
    <cellStyle name="Normal 51 2 4 2 2 3 2" xfId="40076"/>
    <cellStyle name="Normal 51 2 4 2 2 3 3" xfId="24852"/>
    <cellStyle name="Normal 51 2 4 2 2 4" xfId="35063"/>
    <cellStyle name="Normal 51 2 4 2 2 5" xfId="19839"/>
    <cellStyle name="Normal 51 2 4 2 3" xfId="6390"/>
    <cellStyle name="Normal 51 2 4 2 3 2" xfId="16442"/>
    <cellStyle name="Normal 51 2 4 2 3 2 2" xfId="46764"/>
    <cellStyle name="Normal 51 2 4 2 3 2 3" xfId="31540"/>
    <cellStyle name="Normal 51 2 4 2 3 3" xfId="11422"/>
    <cellStyle name="Normal 51 2 4 2 3 3 2" xfId="41747"/>
    <cellStyle name="Normal 51 2 4 2 3 3 3" xfId="26523"/>
    <cellStyle name="Normal 51 2 4 2 3 4" xfId="36734"/>
    <cellStyle name="Normal 51 2 4 2 3 5" xfId="21510"/>
    <cellStyle name="Normal 51 2 4 2 4" xfId="13100"/>
    <cellStyle name="Normal 51 2 4 2 4 2" xfId="43422"/>
    <cellStyle name="Normal 51 2 4 2 4 3" xfId="28198"/>
    <cellStyle name="Normal 51 2 4 2 5" xfId="8079"/>
    <cellStyle name="Normal 51 2 4 2 5 2" xfId="38405"/>
    <cellStyle name="Normal 51 2 4 2 5 3" xfId="23181"/>
    <cellStyle name="Normal 51 2 4 2 6" xfId="33393"/>
    <cellStyle name="Normal 51 2 4 2 7" xfId="18168"/>
    <cellStyle name="Normal 51 2 4 3" xfId="3861"/>
    <cellStyle name="Normal 51 2 4 3 2" xfId="13935"/>
    <cellStyle name="Normal 51 2 4 3 2 2" xfId="44257"/>
    <cellStyle name="Normal 51 2 4 3 2 3" xfId="29033"/>
    <cellStyle name="Normal 51 2 4 3 3" xfId="8915"/>
    <cellStyle name="Normal 51 2 4 3 3 2" xfId="39240"/>
    <cellStyle name="Normal 51 2 4 3 3 3" xfId="24016"/>
    <cellStyle name="Normal 51 2 4 3 4" xfId="34227"/>
    <cellStyle name="Normal 51 2 4 3 5" xfId="19003"/>
    <cellStyle name="Normal 51 2 4 4" xfId="5554"/>
    <cellStyle name="Normal 51 2 4 4 2" xfId="15606"/>
    <cellStyle name="Normal 51 2 4 4 2 2" xfId="45928"/>
    <cellStyle name="Normal 51 2 4 4 2 3" xfId="30704"/>
    <cellStyle name="Normal 51 2 4 4 3" xfId="10586"/>
    <cellStyle name="Normal 51 2 4 4 3 2" xfId="40911"/>
    <cellStyle name="Normal 51 2 4 4 3 3" xfId="25687"/>
    <cellStyle name="Normal 51 2 4 4 4" xfId="35898"/>
    <cellStyle name="Normal 51 2 4 4 5" xfId="20674"/>
    <cellStyle name="Normal 51 2 4 5" xfId="12264"/>
    <cellStyle name="Normal 51 2 4 5 2" xfId="42586"/>
    <cellStyle name="Normal 51 2 4 5 3" xfId="27362"/>
    <cellStyle name="Normal 51 2 4 6" xfId="7243"/>
    <cellStyle name="Normal 51 2 4 6 2" xfId="37569"/>
    <cellStyle name="Normal 51 2 4 6 3" xfId="22345"/>
    <cellStyle name="Normal 51 2 4 7" xfId="32557"/>
    <cellStyle name="Normal 51 2 4 8" xfId="17332"/>
    <cellStyle name="Normal 51 2 5" xfId="2590"/>
    <cellStyle name="Normal 51 2 5 2" xfId="4280"/>
    <cellStyle name="Normal 51 2 5 2 2" xfId="14353"/>
    <cellStyle name="Normal 51 2 5 2 2 2" xfId="44675"/>
    <cellStyle name="Normal 51 2 5 2 2 3" xfId="29451"/>
    <cellStyle name="Normal 51 2 5 2 3" xfId="9333"/>
    <cellStyle name="Normal 51 2 5 2 3 2" xfId="39658"/>
    <cellStyle name="Normal 51 2 5 2 3 3" xfId="24434"/>
    <cellStyle name="Normal 51 2 5 2 4" xfId="34645"/>
    <cellStyle name="Normal 51 2 5 2 5" xfId="19421"/>
    <cellStyle name="Normal 51 2 5 3" xfId="5972"/>
    <cellStyle name="Normal 51 2 5 3 2" xfId="16024"/>
    <cellStyle name="Normal 51 2 5 3 2 2" xfId="46346"/>
    <cellStyle name="Normal 51 2 5 3 2 3" xfId="31122"/>
    <cellStyle name="Normal 51 2 5 3 3" xfId="11004"/>
    <cellStyle name="Normal 51 2 5 3 3 2" xfId="41329"/>
    <cellStyle name="Normal 51 2 5 3 3 3" xfId="26105"/>
    <cellStyle name="Normal 51 2 5 3 4" xfId="36316"/>
    <cellStyle name="Normal 51 2 5 3 5" xfId="21092"/>
    <cellStyle name="Normal 51 2 5 4" xfId="12682"/>
    <cellStyle name="Normal 51 2 5 4 2" xfId="43004"/>
    <cellStyle name="Normal 51 2 5 4 3" xfId="27780"/>
    <cellStyle name="Normal 51 2 5 5" xfId="7661"/>
    <cellStyle name="Normal 51 2 5 5 2" xfId="37987"/>
    <cellStyle name="Normal 51 2 5 5 3" xfId="22763"/>
    <cellStyle name="Normal 51 2 5 6" xfId="32975"/>
    <cellStyle name="Normal 51 2 5 7" xfId="17750"/>
    <cellStyle name="Normal 51 2 6" xfId="3443"/>
    <cellStyle name="Normal 51 2 6 2" xfId="13517"/>
    <cellStyle name="Normal 51 2 6 2 2" xfId="43839"/>
    <cellStyle name="Normal 51 2 6 2 3" xfId="28615"/>
    <cellStyle name="Normal 51 2 6 3" xfId="8497"/>
    <cellStyle name="Normal 51 2 6 3 2" xfId="38822"/>
    <cellStyle name="Normal 51 2 6 3 3" xfId="23598"/>
    <cellStyle name="Normal 51 2 6 4" xfId="33809"/>
    <cellStyle name="Normal 51 2 6 5" xfId="18585"/>
    <cellStyle name="Normal 51 2 7" xfId="5136"/>
    <cellStyle name="Normal 51 2 7 2" xfId="15188"/>
    <cellStyle name="Normal 51 2 7 2 2" xfId="45510"/>
    <cellStyle name="Normal 51 2 7 2 3" xfId="30286"/>
    <cellStyle name="Normal 51 2 7 3" xfId="10168"/>
    <cellStyle name="Normal 51 2 7 3 2" xfId="40493"/>
    <cellStyle name="Normal 51 2 7 3 3" xfId="25269"/>
    <cellStyle name="Normal 51 2 7 4" xfId="35480"/>
    <cellStyle name="Normal 51 2 7 5" xfId="20256"/>
    <cellStyle name="Normal 51 2 8" xfId="11846"/>
    <cellStyle name="Normal 51 2 8 2" xfId="42168"/>
    <cellStyle name="Normal 51 2 8 3" xfId="26944"/>
    <cellStyle name="Normal 51 2 9" xfId="6825"/>
    <cellStyle name="Normal 51 2 9 2" xfId="37151"/>
    <cellStyle name="Normal 51 2 9 3" xfId="21927"/>
    <cellStyle name="Normal 51 3" xfId="1789"/>
    <cellStyle name="Normal 51 3 10" xfId="16966"/>
    <cellStyle name="Normal 51 3 2" xfId="2008"/>
    <cellStyle name="Normal 51 3 2 2" xfId="2429"/>
    <cellStyle name="Normal 51 3 2 2 2" xfId="3268"/>
    <cellStyle name="Normal 51 3 2 2 2 2" xfId="4958"/>
    <cellStyle name="Normal 51 3 2 2 2 2 2" xfId="15031"/>
    <cellStyle name="Normal 51 3 2 2 2 2 2 2" xfId="45353"/>
    <cellStyle name="Normal 51 3 2 2 2 2 2 3" xfId="30129"/>
    <cellStyle name="Normal 51 3 2 2 2 2 3" xfId="10011"/>
    <cellStyle name="Normal 51 3 2 2 2 2 3 2" xfId="40336"/>
    <cellStyle name="Normal 51 3 2 2 2 2 3 3" xfId="25112"/>
    <cellStyle name="Normal 51 3 2 2 2 2 4" xfId="35323"/>
    <cellStyle name="Normal 51 3 2 2 2 2 5" xfId="20099"/>
    <cellStyle name="Normal 51 3 2 2 2 3" xfId="6650"/>
    <cellStyle name="Normal 51 3 2 2 2 3 2" xfId="16702"/>
    <cellStyle name="Normal 51 3 2 2 2 3 2 2" xfId="47024"/>
    <cellStyle name="Normal 51 3 2 2 2 3 2 3" xfId="31800"/>
    <cellStyle name="Normal 51 3 2 2 2 3 3" xfId="11682"/>
    <cellStyle name="Normal 51 3 2 2 2 3 3 2" xfId="42007"/>
    <cellStyle name="Normal 51 3 2 2 2 3 3 3" xfId="26783"/>
    <cellStyle name="Normal 51 3 2 2 2 3 4" xfId="36994"/>
    <cellStyle name="Normal 51 3 2 2 2 3 5" xfId="21770"/>
    <cellStyle name="Normal 51 3 2 2 2 4" xfId="13360"/>
    <cellStyle name="Normal 51 3 2 2 2 4 2" xfId="43682"/>
    <cellStyle name="Normal 51 3 2 2 2 4 3" xfId="28458"/>
    <cellStyle name="Normal 51 3 2 2 2 5" xfId="8339"/>
    <cellStyle name="Normal 51 3 2 2 2 5 2" xfId="38665"/>
    <cellStyle name="Normal 51 3 2 2 2 5 3" xfId="23441"/>
    <cellStyle name="Normal 51 3 2 2 2 6" xfId="33653"/>
    <cellStyle name="Normal 51 3 2 2 2 7" xfId="18428"/>
    <cellStyle name="Normal 51 3 2 2 3" xfId="4121"/>
    <cellStyle name="Normal 51 3 2 2 3 2" xfId="14195"/>
    <cellStyle name="Normal 51 3 2 2 3 2 2" xfId="44517"/>
    <cellStyle name="Normal 51 3 2 2 3 2 3" xfId="29293"/>
    <cellStyle name="Normal 51 3 2 2 3 3" xfId="9175"/>
    <cellStyle name="Normal 51 3 2 2 3 3 2" xfId="39500"/>
    <cellStyle name="Normal 51 3 2 2 3 3 3" xfId="24276"/>
    <cellStyle name="Normal 51 3 2 2 3 4" xfId="34487"/>
    <cellStyle name="Normal 51 3 2 2 3 5" xfId="19263"/>
    <cellStyle name="Normal 51 3 2 2 4" xfId="5814"/>
    <cellStyle name="Normal 51 3 2 2 4 2" xfId="15866"/>
    <cellStyle name="Normal 51 3 2 2 4 2 2" xfId="46188"/>
    <cellStyle name="Normal 51 3 2 2 4 2 3" xfId="30964"/>
    <cellStyle name="Normal 51 3 2 2 4 3" xfId="10846"/>
    <cellStyle name="Normal 51 3 2 2 4 3 2" xfId="41171"/>
    <cellStyle name="Normal 51 3 2 2 4 3 3" xfId="25947"/>
    <cellStyle name="Normal 51 3 2 2 4 4" xfId="36158"/>
    <cellStyle name="Normal 51 3 2 2 4 5" xfId="20934"/>
    <cellStyle name="Normal 51 3 2 2 5" xfId="12524"/>
    <cellStyle name="Normal 51 3 2 2 5 2" xfId="42846"/>
    <cellStyle name="Normal 51 3 2 2 5 3" xfId="27622"/>
    <cellStyle name="Normal 51 3 2 2 6" xfId="7503"/>
    <cellStyle name="Normal 51 3 2 2 6 2" xfId="37829"/>
    <cellStyle name="Normal 51 3 2 2 6 3" xfId="22605"/>
    <cellStyle name="Normal 51 3 2 2 7" xfId="32817"/>
    <cellStyle name="Normal 51 3 2 2 8" xfId="17592"/>
    <cellStyle name="Normal 51 3 2 3" xfId="2850"/>
    <cellStyle name="Normal 51 3 2 3 2" xfId="4540"/>
    <cellStyle name="Normal 51 3 2 3 2 2" xfId="14613"/>
    <cellStyle name="Normal 51 3 2 3 2 2 2" xfId="44935"/>
    <cellStyle name="Normal 51 3 2 3 2 2 3" xfId="29711"/>
    <cellStyle name="Normal 51 3 2 3 2 3" xfId="9593"/>
    <cellStyle name="Normal 51 3 2 3 2 3 2" xfId="39918"/>
    <cellStyle name="Normal 51 3 2 3 2 3 3" xfId="24694"/>
    <cellStyle name="Normal 51 3 2 3 2 4" xfId="34905"/>
    <cellStyle name="Normal 51 3 2 3 2 5" xfId="19681"/>
    <cellStyle name="Normal 51 3 2 3 3" xfId="6232"/>
    <cellStyle name="Normal 51 3 2 3 3 2" xfId="16284"/>
    <cellStyle name="Normal 51 3 2 3 3 2 2" xfId="46606"/>
    <cellStyle name="Normal 51 3 2 3 3 2 3" xfId="31382"/>
    <cellStyle name="Normal 51 3 2 3 3 3" xfId="11264"/>
    <cellStyle name="Normal 51 3 2 3 3 3 2" xfId="41589"/>
    <cellStyle name="Normal 51 3 2 3 3 3 3" xfId="26365"/>
    <cellStyle name="Normal 51 3 2 3 3 4" xfId="36576"/>
    <cellStyle name="Normal 51 3 2 3 3 5" xfId="21352"/>
    <cellStyle name="Normal 51 3 2 3 4" xfId="12942"/>
    <cellStyle name="Normal 51 3 2 3 4 2" xfId="43264"/>
    <cellStyle name="Normal 51 3 2 3 4 3" xfId="28040"/>
    <cellStyle name="Normal 51 3 2 3 5" xfId="7921"/>
    <cellStyle name="Normal 51 3 2 3 5 2" xfId="38247"/>
    <cellStyle name="Normal 51 3 2 3 5 3" xfId="23023"/>
    <cellStyle name="Normal 51 3 2 3 6" xfId="33235"/>
    <cellStyle name="Normal 51 3 2 3 7" xfId="18010"/>
    <cellStyle name="Normal 51 3 2 4" xfId="3703"/>
    <cellStyle name="Normal 51 3 2 4 2" xfId="13777"/>
    <cellStyle name="Normal 51 3 2 4 2 2" xfId="44099"/>
    <cellStyle name="Normal 51 3 2 4 2 3" xfId="28875"/>
    <cellStyle name="Normal 51 3 2 4 3" xfId="8757"/>
    <cellStyle name="Normal 51 3 2 4 3 2" xfId="39082"/>
    <cellStyle name="Normal 51 3 2 4 3 3" xfId="23858"/>
    <cellStyle name="Normal 51 3 2 4 4" xfId="34069"/>
    <cellStyle name="Normal 51 3 2 4 5" xfId="18845"/>
    <cellStyle name="Normal 51 3 2 5" xfId="5396"/>
    <cellStyle name="Normal 51 3 2 5 2" xfId="15448"/>
    <cellStyle name="Normal 51 3 2 5 2 2" xfId="45770"/>
    <cellStyle name="Normal 51 3 2 5 2 3" xfId="30546"/>
    <cellStyle name="Normal 51 3 2 5 3" xfId="10428"/>
    <cellStyle name="Normal 51 3 2 5 3 2" xfId="40753"/>
    <cellStyle name="Normal 51 3 2 5 3 3" xfId="25529"/>
    <cellStyle name="Normal 51 3 2 5 4" xfId="35740"/>
    <cellStyle name="Normal 51 3 2 5 5" xfId="20516"/>
    <cellStyle name="Normal 51 3 2 6" xfId="12106"/>
    <cellStyle name="Normal 51 3 2 6 2" xfId="42428"/>
    <cellStyle name="Normal 51 3 2 6 3" xfId="27204"/>
    <cellStyle name="Normal 51 3 2 7" xfId="7085"/>
    <cellStyle name="Normal 51 3 2 7 2" xfId="37411"/>
    <cellStyle name="Normal 51 3 2 7 3" xfId="22187"/>
    <cellStyle name="Normal 51 3 2 8" xfId="32399"/>
    <cellStyle name="Normal 51 3 2 9" xfId="17174"/>
    <cellStyle name="Normal 51 3 3" xfId="2221"/>
    <cellStyle name="Normal 51 3 3 2" xfId="3060"/>
    <cellStyle name="Normal 51 3 3 2 2" xfId="4750"/>
    <cellStyle name="Normal 51 3 3 2 2 2" xfId="14823"/>
    <cellStyle name="Normal 51 3 3 2 2 2 2" xfId="45145"/>
    <cellStyle name="Normal 51 3 3 2 2 2 3" xfId="29921"/>
    <cellStyle name="Normal 51 3 3 2 2 3" xfId="9803"/>
    <cellStyle name="Normal 51 3 3 2 2 3 2" xfId="40128"/>
    <cellStyle name="Normal 51 3 3 2 2 3 3" xfId="24904"/>
    <cellStyle name="Normal 51 3 3 2 2 4" xfId="35115"/>
    <cellStyle name="Normal 51 3 3 2 2 5" xfId="19891"/>
    <cellStyle name="Normal 51 3 3 2 3" xfId="6442"/>
    <cellStyle name="Normal 51 3 3 2 3 2" xfId="16494"/>
    <cellStyle name="Normal 51 3 3 2 3 2 2" xfId="46816"/>
    <cellStyle name="Normal 51 3 3 2 3 2 3" xfId="31592"/>
    <cellStyle name="Normal 51 3 3 2 3 3" xfId="11474"/>
    <cellStyle name="Normal 51 3 3 2 3 3 2" xfId="41799"/>
    <cellStyle name="Normal 51 3 3 2 3 3 3" xfId="26575"/>
    <cellStyle name="Normal 51 3 3 2 3 4" xfId="36786"/>
    <cellStyle name="Normal 51 3 3 2 3 5" xfId="21562"/>
    <cellStyle name="Normal 51 3 3 2 4" xfId="13152"/>
    <cellStyle name="Normal 51 3 3 2 4 2" xfId="43474"/>
    <cellStyle name="Normal 51 3 3 2 4 3" xfId="28250"/>
    <cellStyle name="Normal 51 3 3 2 5" xfId="8131"/>
    <cellStyle name="Normal 51 3 3 2 5 2" xfId="38457"/>
    <cellStyle name="Normal 51 3 3 2 5 3" xfId="23233"/>
    <cellStyle name="Normal 51 3 3 2 6" xfId="33445"/>
    <cellStyle name="Normal 51 3 3 2 7" xfId="18220"/>
    <cellStyle name="Normal 51 3 3 3" xfId="3913"/>
    <cellStyle name="Normal 51 3 3 3 2" xfId="13987"/>
    <cellStyle name="Normal 51 3 3 3 2 2" xfId="44309"/>
    <cellStyle name="Normal 51 3 3 3 2 3" xfId="29085"/>
    <cellStyle name="Normal 51 3 3 3 3" xfId="8967"/>
    <cellStyle name="Normal 51 3 3 3 3 2" xfId="39292"/>
    <cellStyle name="Normal 51 3 3 3 3 3" xfId="24068"/>
    <cellStyle name="Normal 51 3 3 3 4" xfId="34279"/>
    <cellStyle name="Normal 51 3 3 3 5" xfId="19055"/>
    <cellStyle name="Normal 51 3 3 4" xfId="5606"/>
    <cellStyle name="Normal 51 3 3 4 2" xfId="15658"/>
    <cellStyle name="Normal 51 3 3 4 2 2" xfId="45980"/>
    <cellStyle name="Normal 51 3 3 4 2 3" xfId="30756"/>
    <cellStyle name="Normal 51 3 3 4 3" xfId="10638"/>
    <cellStyle name="Normal 51 3 3 4 3 2" xfId="40963"/>
    <cellStyle name="Normal 51 3 3 4 3 3" xfId="25739"/>
    <cellStyle name="Normal 51 3 3 4 4" xfId="35950"/>
    <cellStyle name="Normal 51 3 3 4 5" xfId="20726"/>
    <cellStyle name="Normal 51 3 3 5" xfId="12316"/>
    <cellStyle name="Normal 51 3 3 5 2" xfId="42638"/>
    <cellStyle name="Normal 51 3 3 5 3" xfId="27414"/>
    <cellStyle name="Normal 51 3 3 6" xfId="7295"/>
    <cellStyle name="Normal 51 3 3 6 2" xfId="37621"/>
    <cellStyle name="Normal 51 3 3 6 3" xfId="22397"/>
    <cellStyle name="Normal 51 3 3 7" xfId="32609"/>
    <cellStyle name="Normal 51 3 3 8" xfId="17384"/>
    <cellStyle name="Normal 51 3 4" xfId="2642"/>
    <cellStyle name="Normal 51 3 4 2" xfId="4332"/>
    <cellStyle name="Normal 51 3 4 2 2" xfId="14405"/>
    <cellStyle name="Normal 51 3 4 2 2 2" xfId="44727"/>
    <cellStyle name="Normal 51 3 4 2 2 3" xfId="29503"/>
    <cellStyle name="Normal 51 3 4 2 3" xfId="9385"/>
    <cellStyle name="Normal 51 3 4 2 3 2" xfId="39710"/>
    <cellStyle name="Normal 51 3 4 2 3 3" xfId="24486"/>
    <cellStyle name="Normal 51 3 4 2 4" xfId="34697"/>
    <cellStyle name="Normal 51 3 4 2 5" xfId="19473"/>
    <cellStyle name="Normal 51 3 4 3" xfId="6024"/>
    <cellStyle name="Normal 51 3 4 3 2" xfId="16076"/>
    <cellStyle name="Normal 51 3 4 3 2 2" xfId="46398"/>
    <cellStyle name="Normal 51 3 4 3 2 3" xfId="31174"/>
    <cellStyle name="Normal 51 3 4 3 3" xfId="11056"/>
    <cellStyle name="Normal 51 3 4 3 3 2" xfId="41381"/>
    <cellStyle name="Normal 51 3 4 3 3 3" xfId="26157"/>
    <cellStyle name="Normal 51 3 4 3 4" xfId="36368"/>
    <cellStyle name="Normal 51 3 4 3 5" xfId="21144"/>
    <cellStyle name="Normal 51 3 4 4" xfId="12734"/>
    <cellStyle name="Normal 51 3 4 4 2" xfId="43056"/>
    <cellStyle name="Normal 51 3 4 4 3" xfId="27832"/>
    <cellStyle name="Normal 51 3 4 5" xfId="7713"/>
    <cellStyle name="Normal 51 3 4 5 2" xfId="38039"/>
    <cellStyle name="Normal 51 3 4 5 3" xfId="22815"/>
    <cellStyle name="Normal 51 3 4 6" xfId="33027"/>
    <cellStyle name="Normal 51 3 4 7" xfId="17802"/>
    <cellStyle name="Normal 51 3 5" xfId="3495"/>
    <cellStyle name="Normal 51 3 5 2" xfId="13569"/>
    <cellStyle name="Normal 51 3 5 2 2" xfId="43891"/>
    <cellStyle name="Normal 51 3 5 2 3" xfId="28667"/>
    <cellStyle name="Normal 51 3 5 3" xfId="8549"/>
    <cellStyle name="Normal 51 3 5 3 2" xfId="38874"/>
    <cellStyle name="Normal 51 3 5 3 3" xfId="23650"/>
    <cellStyle name="Normal 51 3 5 4" xfId="33861"/>
    <cellStyle name="Normal 51 3 5 5" xfId="18637"/>
    <cellStyle name="Normal 51 3 6" xfId="5188"/>
    <cellStyle name="Normal 51 3 6 2" xfId="15240"/>
    <cellStyle name="Normal 51 3 6 2 2" xfId="45562"/>
    <cellStyle name="Normal 51 3 6 2 3" xfId="30338"/>
    <cellStyle name="Normal 51 3 6 3" xfId="10220"/>
    <cellStyle name="Normal 51 3 6 3 2" xfId="40545"/>
    <cellStyle name="Normal 51 3 6 3 3" xfId="25321"/>
    <cellStyle name="Normal 51 3 6 4" xfId="35532"/>
    <cellStyle name="Normal 51 3 6 5" xfId="20308"/>
    <cellStyle name="Normal 51 3 7" xfId="11898"/>
    <cellStyle name="Normal 51 3 7 2" xfId="42220"/>
    <cellStyle name="Normal 51 3 7 3" xfId="26996"/>
    <cellStyle name="Normal 51 3 8" xfId="6877"/>
    <cellStyle name="Normal 51 3 8 2" xfId="37203"/>
    <cellStyle name="Normal 51 3 8 3" xfId="21979"/>
    <cellStyle name="Normal 51 3 9" xfId="32192"/>
    <cellStyle name="Normal 51 4" xfId="1902"/>
    <cellStyle name="Normal 51 4 2" xfId="2325"/>
    <cellStyle name="Normal 51 4 2 2" xfId="3164"/>
    <cellStyle name="Normal 51 4 2 2 2" xfId="4854"/>
    <cellStyle name="Normal 51 4 2 2 2 2" xfId="14927"/>
    <cellStyle name="Normal 51 4 2 2 2 2 2" xfId="45249"/>
    <cellStyle name="Normal 51 4 2 2 2 2 3" xfId="30025"/>
    <cellStyle name="Normal 51 4 2 2 2 3" xfId="9907"/>
    <cellStyle name="Normal 51 4 2 2 2 3 2" xfId="40232"/>
    <cellStyle name="Normal 51 4 2 2 2 3 3" xfId="25008"/>
    <cellStyle name="Normal 51 4 2 2 2 4" xfId="35219"/>
    <cellStyle name="Normal 51 4 2 2 2 5" xfId="19995"/>
    <cellStyle name="Normal 51 4 2 2 3" xfId="6546"/>
    <cellStyle name="Normal 51 4 2 2 3 2" xfId="16598"/>
    <cellStyle name="Normal 51 4 2 2 3 2 2" xfId="46920"/>
    <cellStyle name="Normal 51 4 2 2 3 2 3" xfId="31696"/>
    <cellStyle name="Normal 51 4 2 2 3 3" xfId="11578"/>
    <cellStyle name="Normal 51 4 2 2 3 3 2" xfId="41903"/>
    <cellStyle name="Normal 51 4 2 2 3 3 3" xfId="26679"/>
    <cellStyle name="Normal 51 4 2 2 3 4" xfId="36890"/>
    <cellStyle name="Normal 51 4 2 2 3 5" xfId="21666"/>
    <cellStyle name="Normal 51 4 2 2 4" xfId="13256"/>
    <cellStyle name="Normal 51 4 2 2 4 2" xfId="43578"/>
    <cellStyle name="Normal 51 4 2 2 4 3" xfId="28354"/>
    <cellStyle name="Normal 51 4 2 2 5" xfId="8235"/>
    <cellStyle name="Normal 51 4 2 2 5 2" xfId="38561"/>
    <cellStyle name="Normal 51 4 2 2 5 3" xfId="23337"/>
    <cellStyle name="Normal 51 4 2 2 6" xfId="33549"/>
    <cellStyle name="Normal 51 4 2 2 7" xfId="18324"/>
    <cellStyle name="Normal 51 4 2 3" xfId="4017"/>
    <cellStyle name="Normal 51 4 2 3 2" xfId="14091"/>
    <cellStyle name="Normal 51 4 2 3 2 2" xfId="44413"/>
    <cellStyle name="Normal 51 4 2 3 2 3" xfId="29189"/>
    <cellStyle name="Normal 51 4 2 3 3" xfId="9071"/>
    <cellStyle name="Normal 51 4 2 3 3 2" xfId="39396"/>
    <cellStyle name="Normal 51 4 2 3 3 3" xfId="24172"/>
    <cellStyle name="Normal 51 4 2 3 4" xfId="34383"/>
    <cellStyle name="Normal 51 4 2 3 5" xfId="19159"/>
    <cellStyle name="Normal 51 4 2 4" xfId="5710"/>
    <cellStyle name="Normal 51 4 2 4 2" xfId="15762"/>
    <cellStyle name="Normal 51 4 2 4 2 2" xfId="46084"/>
    <cellStyle name="Normal 51 4 2 4 2 3" xfId="30860"/>
    <cellStyle name="Normal 51 4 2 4 3" xfId="10742"/>
    <cellStyle name="Normal 51 4 2 4 3 2" xfId="41067"/>
    <cellStyle name="Normal 51 4 2 4 3 3" xfId="25843"/>
    <cellStyle name="Normal 51 4 2 4 4" xfId="36054"/>
    <cellStyle name="Normal 51 4 2 4 5" xfId="20830"/>
    <cellStyle name="Normal 51 4 2 5" xfId="12420"/>
    <cellStyle name="Normal 51 4 2 5 2" xfId="42742"/>
    <cellStyle name="Normal 51 4 2 5 3" xfId="27518"/>
    <cellStyle name="Normal 51 4 2 6" xfId="7399"/>
    <cellStyle name="Normal 51 4 2 6 2" xfId="37725"/>
    <cellStyle name="Normal 51 4 2 6 3" xfId="22501"/>
    <cellStyle name="Normal 51 4 2 7" xfId="32713"/>
    <cellStyle name="Normal 51 4 2 8" xfId="17488"/>
    <cellStyle name="Normal 51 4 3" xfId="2746"/>
    <cellStyle name="Normal 51 4 3 2" xfId="4436"/>
    <cellStyle name="Normal 51 4 3 2 2" xfId="14509"/>
    <cellStyle name="Normal 51 4 3 2 2 2" xfId="44831"/>
    <cellStyle name="Normal 51 4 3 2 2 3" xfId="29607"/>
    <cellStyle name="Normal 51 4 3 2 3" xfId="9489"/>
    <cellStyle name="Normal 51 4 3 2 3 2" xfId="39814"/>
    <cellStyle name="Normal 51 4 3 2 3 3" xfId="24590"/>
    <cellStyle name="Normal 51 4 3 2 4" xfId="34801"/>
    <cellStyle name="Normal 51 4 3 2 5" xfId="19577"/>
    <cellStyle name="Normal 51 4 3 3" xfId="6128"/>
    <cellStyle name="Normal 51 4 3 3 2" xfId="16180"/>
    <cellStyle name="Normal 51 4 3 3 2 2" xfId="46502"/>
    <cellStyle name="Normal 51 4 3 3 2 3" xfId="31278"/>
    <cellStyle name="Normal 51 4 3 3 3" xfId="11160"/>
    <cellStyle name="Normal 51 4 3 3 3 2" xfId="41485"/>
    <cellStyle name="Normal 51 4 3 3 3 3" xfId="26261"/>
    <cellStyle name="Normal 51 4 3 3 4" xfId="36472"/>
    <cellStyle name="Normal 51 4 3 3 5" xfId="21248"/>
    <cellStyle name="Normal 51 4 3 4" xfId="12838"/>
    <cellStyle name="Normal 51 4 3 4 2" xfId="43160"/>
    <cellStyle name="Normal 51 4 3 4 3" xfId="27936"/>
    <cellStyle name="Normal 51 4 3 5" xfId="7817"/>
    <cellStyle name="Normal 51 4 3 5 2" xfId="38143"/>
    <cellStyle name="Normal 51 4 3 5 3" xfId="22919"/>
    <cellStyle name="Normal 51 4 3 6" xfId="33131"/>
    <cellStyle name="Normal 51 4 3 7" xfId="17906"/>
    <cellStyle name="Normal 51 4 4" xfId="3599"/>
    <cellStyle name="Normal 51 4 4 2" xfId="13673"/>
    <cellStyle name="Normal 51 4 4 2 2" xfId="43995"/>
    <cellStyle name="Normal 51 4 4 2 3" xfId="28771"/>
    <cellStyle name="Normal 51 4 4 3" xfId="8653"/>
    <cellStyle name="Normal 51 4 4 3 2" xfId="38978"/>
    <cellStyle name="Normal 51 4 4 3 3" xfId="23754"/>
    <cellStyle name="Normal 51 4 4 4" xfId="33965"/>
    <cellStyle name="Normal 51 4 4 5" xfId="18741"/>
    <cellStyle name="Normal 51 4 5" xfId="5292"/>
    <cellStyle name="Normal 51 4 5 2" xfId="15344"/>
    <cellStyle name="Normal 51 4 5 2 2" xfId="45666"/>
    <cellStyle name="Normal 51 4 5 2 3" xfId="30442"/>
    <cellStyle name="Normal 51 4 5 3" xfId="10324"/>
    <cellStyle name="Normal 51 4 5 3 2" xfId="40649"/>
    <cellStyle name="Normal 51 4 5 3 3" xfId="25425"/>
    <cellStyle name="Normal 51 4 5 4" xfId="35636"/>
    <cellStyle name="Normal 51 4 5 5" xfId="20412"/>
    <cellStyle name="Normal 51 4 6" xfId="12002"/>
    <cellStyle name="Normal 51 4 6 2" xfId="42324"/>
    <cellStyle name="Normal 51 4 6 3" xfId="27100"/>
    <cellStyle name="Normal 51 4 7" xfId="6981"/>
    <cellStyle name="Normal 51 4 7 2" xfId="37307"/>
    <cellStyle name="Normal 51 4 7 3" xfId="22083"/>
    <cellStyle name="Normal 51 4 8" xfId="32295"/>
    <cellStyle name="Normal 51 4 9" xfId="17070"/>
    <cellStyle name="Normal 51 5" xfId="2115"/>
    <cellStyle name="Normal 51 5 2" xfId="2956"/>
    <cellStyle name="Normal 51 5 2 2" xfId="4646"/>
    <cellStyle name="Normal 51 5 2 2 2" xfId="14719"/>
    <cellStyle name="Normal 51 5 2 2 2 2" xfId="45041"/>
    <cellStyle name="Normal 51 5 2 2 2 3" xfId="29817"/>
    <cellStyle name="Normal 51 5 2 2 3" xfId="9699"/>
    <cellStyle name="Normal 51 5 2 2 3 2" xfId="40024"/>
    <cellStyle name="Normal 51 5 2 2 3 3" xfId="24800"/>
    <cellStyle name="Normal 51 5 2 2 4" xfId="35011"/>
    <cellStyle name="Normal 51 5 2 2 5" xfId="19787"/>
    <cellStyle name="Normal 51 5 2 3" xfId="6338"/>
    <cellStyle name="Normal 51 5 2 3 2" xfId="16390"/>
    <cellStyle name="Normal 51 5 2 3 2 2" xfId="46712"/>
    <cellStyle name="Normal 51 5 2 3 2 3" xfId="31488"/>
    <cellStyle name="Normal 51 5 2 3 3" xfId="11370"/>
    <cellStyle name="Normal 51 5 2 3 3 2" xfId="41695"/>
    <cellStyle name="Normal 51 5 2 3 3 3" xfId="26471"/>
    <cellStyle name="Normal 51 5 2 3 4" xfId="36682"/>
    <cellStyle name="Normal 51 5 2 3 5" xfId="21458"/>
    <cellStyle name="Normal 51 5 2 4" xfId="13048"/>
    <cellStyle name="Normal 51 5 2 4 2" xfId="43370"/>
    <cellStyle name="Normal 51 5 2 4 3" xfId="28146"/>
    <cellStyle name="Normal 51 5 2 5" xfId="8027"/>
    <cellStyle name="Normal 51 5 2 5 2" xfId="38353"/>
    <cellStyle name="Normal 51 5 2 5 3" xfId="23129"/>
    <cellStyle name="Normal 51 5 2 6" xfId="33341"/>
    <cellStyle name="Normal 51 5 2 7" xfId="18116"/>
    <cellStyle name="Normal 51 5 3" xfId="3809"/>
    <cellStyle name="Normal 51 5 3 2" xfId="13883"/>
    <cellStyle name="Normal 51 5 3 2 2" xfId="44205"/>
    <cellStyle name="Normal 51 5 3 2 3" xfId="28981"/>
    <cellStyle name="Normal 51 5 3 3" xfId="8863"/>
    <cellStyle name="Normal 51 5 3 3 2" xfId="39188"/>
    <cellStyle name="Normal 51 5 3 3 3" xfId="23964"/>
    <cellStyle name="Normal 51 5 3 4" xfId="34175"/>
    <cellStyle name="Normal 51 5 3 5" xfId="18951"/>
    <cellStyle name="Normal 51 5 4" xfId="5502"/>
    <cellStyle name="Normal 51 5 4 2" xfId="15554"/>
    <cellStyle name="Normal 51 5 4 2 2" xfId="45876"/>
    <cellStyle name="Normal 51 5 4 2 3" xfId="30652"/>
    <cellStyle name="Normal 51 5 4 3" xfId="10534"/>
    <cellStyle name="Normal 51 5 4 3 2" xfId="40859"/>
    <cellStyle name="Normal 51 5 4 3 3" xfId="25635"/>
    <cellStyle name="Normal 51 5 4 4" xfId="35846"/>
    <cellStyle name="Normal 51 5 4 5" xfId="20622"/>
    <cellStyle name="Normal 51 5 5" xfId="12212"/>
    <cellStyle name="Normal 51 5 5 2" xfId="42534"/>
    <cellStyle name="Normal 51 5 5 3" xfId="27310"/>
    <cellStyle name="Normal 51 5 6" xfId="7191"/>
    <cellStyle name="Normal 51 5 6 2" xfId="37517"/>
    <cellStyle name="Normal 51 5 6 3" xfId="22293"/>
    <cellStyle name="Normal 51 5 7" xfId="32505"/>
    <cellStyle name="Normal 51 5 8" xfId="17280"/>
    <cellStyle name="Normal 51 6" xfId="2536"/>
    <cellStyle name="Normal 51 6 2" xfId="4228"/>
    <cellStyle name="Normal 51 6 2 2" xfId="14301"/>
    <cellStyle name="Normal 51 6 2 2 2" xfId="44623"/>
    <cellStyle name="Normal 51 6 2 2 3" xfId="29399"/>
    <cellStyle name="Normal 51 6 2 3" xfId="9281"/>
    <cellStyle name="Normal 51 6 2 3 2" xfId="39606"/>
    <cellStyle name="Normal 51 6 2 3 3" xfId="24382"/>
    <cellStyle name="Normal 51 6 2 4" xfId="34593"/>
    <cellStyle name="Normal 51 6 2 5" xfId="19369"/>
    <cellStyle name="Normal 51 6 3" xfId="5920"/>
    <cellStyle name="Normal 51 6 3 2" xfId="15972"/>
    <cellStyle name="Normal 51 6 3 2 2" xfId="46294"/>
    <cellStyle name="Normal 51 6 3 2 3" xfId="31070"/>
    <cellStyle name="Normal 51 6 3 3" xfId="10952"/>
    <cellStyle name="Normal 51 6 3 3 2" xfId="41277"/>
    <cellStyle name="Normal 51 6 3 3 3" xfId="26053"/>
    <cellStyle name="Normal 51 6 3 4" xfId="36264"/>
    <cellStyle name="Normal 51 6 3 5" xfId="21040"/>
    <cellStyle name="Normal 51 6 4" xfId="12630"/>
    <cellStyle name="Normal 51 6 4 2" xfId="42952"/>
    <cellStyle name="Normal 51 6 4 3" xfId="27728"/>
    <cellStyle name="Normal 51 6 5" xfId="7609"/>
    <cellStyle name="Normal 51 6 5 2" xfId="37935"/>
    <cellStyle name="Normal 51 6 5 3" xfId="22711"/>
    <cellStyle name="Normal 51 6 6" xfId="32923"/>
    <cellStyle name="Normal 51 6 7" xfId="17698"/>
    <cellStyle name="Normal 51 7" xfId="3387"/>
    <cellStyle name="Normal 51 7 2" xfId="13465"/>
    <cellStyle name="Normal 51 7 2 2" xfId="43787"/>
    <cellStyle name="Normal 51 7 2 3" xfId="28563"/>
    <cellStyle name="Normal 51 7 3" xfId="8445"/>
    <cellStyle name="Normal 51 7 3 2" xfId="38770"/>
    <cellStyle name="Normal 51 7 3 3" xfId="23546"/>
    <cellStyle name="Normal 51 7 4" xfId="33757"/>
    <cellStyle name="Normal 51 7 5" xfId="18533"/>
    <cellStyle name="Normal 51 8" xfId="5081"/>
    <cellStyle name="Normal 51 8 2" xfId="15136"/>
    <cellStyle name="Normal 51 8 2 2" xfId="45458"/>
    <cellStyle name="Normal 51 8 2 3" xfId="30234"/>
    <cellStyle name="Normal 51 8 3" xfId="10116"/>
    <cellStyle name="Normal 51 8 3 2" xfId="40441"/>
    <cellStyle name="Normal 51 8 3 3" xfId="25217"/>
    <cellStyle name="Normal 51 8 4" xfId="35428"/>
    <cellStyle name="Normal 51 8 5" xfId="20204"/>
    <cellStyle name="Normal 51 9" xfId="11792"/>
    <cellStyle name="Normal 51 9 2" xfId="42116"/>
    <cellStyle name="Normal 51 9 3" xfId="26892"/>
    <cellStyle name="Normal 52" xfId="1451"/>
    <cellStyle name="Normal 52 10" xfId="6772"/>
    <cellStyle name="Normal 52 10 2" xfId="37100"/>
    <cellStyle name="Normal 52 10 3" xfId="21876"/>
    <cellStyle name="Normal 52 11" xfId="32091"/>
    <cellStyle name="Normal 52 12" xfId="16861"/>
    <cellStyle name="Normal 52 13" xfId="47117"/>
    <cellStyle name="Normal 52 14" xfId="47302"/>
    <cellStyle name="Normal 52 2" xfId="1736"/>
    <cellStyle name="Normal 52 2 10" xfId="32143"/>
    <cellStyle name="Normal 52 2 11" xfId="16915"/>
    <cellStyle name="Normal 52 2 2" xfId="1844"/>
    <cellStyle name="Normal 52 2 2 10" xfId="17019"/>
    <cellStyle name="Normal 52 2 2 2" xfId="2061"/>
    <cellStyle name="Normal 52 2 2 2 2" xfId="2482"/>
    <cellStyle name="Normal 52 2 2 2 2 2" xfId="3321"/>
    <cellStyle name="Normal 52 2 2 2 2 2 2" xfId="5011"/>
    <cellStyle name="Normal 52 2 2 2 2 2 2 2" xfId="15084"/>
    <cellStyle name="Normal 52 2 2 2 2 2 2 2 2" xfId="45406"/>
    <cellStyle name="Normal 52 2 2 2 2 2 2 2 3" xfId="30182"/>
    <cellStyle name="Normal 52 2 2 2 2 2 2 3" xfId="10064"/>
    <cellStyle name="Normal 52 2 2 2 2 2 2 3 2" xfId="40389"/>
    <cellStyle name="Normal 52 2 2 2 2 2 2 3 3" xfId="25165"/>
    <cellStyle name="Normal 52 2 2 2 2 2 2 4" xfId="35376"/>
    <cellStyle name="Normal 52 2 2 2 2 2 2 5" xfId="20152"/>
    <cellStyle name="Normal 52 2 2 2 2 2 3" xfId="6703"/>
    <cellStyle name="Normal 52 2 2 2 2 2 3 2" xfId="16755"/>
    <cellStyle name="Normal 52 2 2 2 2 2 3 2 2" xfId="47077"/>
    <cellStyle name="Normal 52 2 2 2 2 2 3 2 3" xfId="31853"/>
    <cellStyle name="Normal 52 2 2 2 2 2 3 3" xfId="11735"/>
    <cellStyle name="Normal 52 2 2 2 2 2 3 3 2" xfId="42060"/>
    <cellStyle name="Normal 52 2 2 2 2 2 3 3 3" xfId="26836"/>
    <cellStyle name="Normal 52 2 2 2 2 2 3 4" xfId="37047"/>
    <cellStyle name="Normal 52 2 2 2 2 2 3 5" xfId="21823"/>
    <cellStyle name="Normal 52 2 2 2 2 2 4" xfId="13413"/>
    <cellStyle name="Normal 52 2 2 2 2 2 4 2" xfId="43735"/>
    <cellStyle name="Normal 52 2 2 2 2 2 4 3" xfId="28511"/>
    <cellStyle name="Normal 52 2 2 2 2 2 5" xfId="8392"/>
    <cellStyle name="Normal 52 2 2 2 2 2 5 2" xfId="38718"/>
    <cellStyle name="Normal 52 2 2 2 2 2 5 3" xfId="23494"/>
    <cellStyle name="Normal 52 2 2 2 2 2 6" xfId="33706"/>
    <cellStyle name="Normal 52 2 2 2 2 2 7" xfId="18481"/>
    <cellStyle name="Normal 52 2 2 2 2 3" xfId="4174"/>
    <cellStyle name="Normal 52 2 2 2 2 3 2" xfId="14248"/>
    <cellStyle name="Normal 52 2 2 2 2 3 2 2" xfId="44570"/>
    <cellStyle name="Normal 52 2 2 2 2 3 2 3" xfId="29346"/>
    <cellStyle name="Normal 52 2 2 2 2 3 3" xfId="9228"/>
    <cellStyle name="Normal 52 2 2 2 2 3 3 2" xfId="39553"/>
    <cellStyle name="Normal 52 2 2 2 2 3 3 3" xfId="24329"/>
    <cellStyle name="Normal 52 2 2 2 2 3 4" xfId="34540"/>
    <cellStyle name="Normal 52 2 2 2 2 3 5" xfId="19316"/>
    <cellStyle name="Normal 52 2 2 2 2 4" xfId="5867"/>
    <cellStyle name="Normal 52 2 2 2 2 4 2" xfId="15919"/>
    <cellStyle name="Normal 52 2 2 2 2 4 2 2" xfId="46241"/>
    <cellStyle name="Normal 52 2 2 2 2 4 2 3" xfId="31017"/>
    <cellStyle name="Normal 52 2 2 2 2 4 3" xfId="10899"/>
    <cellStyle name="Normal 52 2 2 2 2 4 3 2" xfId="41224"/>
    <cellStyle name="Normal 52 2 2 2 2 4 3 3" xfId="26000"/>
    <cellStyle name="Normal 52 2 2 2 2 4 4" xfId="36211"/>
    <cellStyle name="Normal 52 2 2 2 2 4 5" xfId="20987"/>
    <cellStyle name="Normal 52 2 2 2 2 5" xfId="12577"/>
    <cellStyle name="Normal 52 2 2 2 2 5 2" xfId="42899"/>
    <cellStyle name="Normal 52 2 2 2 2 5 3" xfId="27675"/>
    <cellStyle name="Normal 52 2 2 2 2 6" xfId="7556"/>
    <cellStyle name="Normal 52 2 2 2 2 6 2" xfId="37882"/>
    <cellStyle name="Normal 52 2 2 2 2 6 3" xfId="22658"/>
    <cellStyle name="Normal 52 2 2 2 2 7" xfId="32870"/>
    <cellStyle name="Normal 52 2 2 2 2 8" xfId="17645"/>
    <cellStyle name="Normal 52 2 2 2 3" xfId="2903"/>
    <cellStyle name="Normal 52 2 2 2 3 2" xfId="4593"/>
    <cellStyle name="Normal 52 2 2 2 3 2 2" xfId="14666"/>
    <cellStyle name="Normal 52 2 2 2 3 2 2 2" xfId="44988"/>
    <cellStyle name="Normal 52 2 2 2 3 2 2 3" xfId="29764"/>
    <cellStyle name="Normal 52 2 2 2 3 2 3" xfId="9646"/>
    <cellStyle name="Normal 52 2 2 2 3 2 3 2" xfId="39971"/>
    <cellStyle name="Normal 52 2 2 2 3 2 3 3" xfId="24747"/>
    <cellStyle name="Normal 52 2 2 2 3 2 4" xfId="34958"/>
    <cellStyle name="Normal 52 2 2 2 3 2 5" xfId="19734"/>
    <cellStyle name="Normal 52 2 2 2 3 3" xfId="6285"/>
    <cellStyle name="Normal 52 2 2 2 3 3 2" xfId="16337"/>
    <cellStyle name="Normal 52 2 2 2 3 3 2 2" xfId="46659"/>
    <cellStyle name="Normal 52 2 2 2 3 3 2 3" xfId="31435"/>
    <cellStyle name="Normal 52 2 2 2 3 3 3" xfId="11317"/>
    <cellStyle name="Normal 52 2 2 2 3 3 3 2" xfId="41642"/>
    <cellStyle name="Normal 52 2 2 2 3 3 3 3" xfId="26418"/>
    <cellStyle name="Normal 52 2 2 2 3 3 4" xfId="36629"/>
    <cellStyle name="Normal 52 2 2 2 3 3 5" xfId="21405"/>
    <cellStyle name="Normal 52 2 2 2 3 4" xfId="12995"/>
    <cellStyle name="Normal 52 2 2 2 3 4 2" xfId="43317"/>
    <cellStyle name="Normal 52 2 2 2 3 4 3" xfId="28093"/>
    <cellStyle name="Normal 52 2 2 2 3 5" xfId="7974"/>
    <cellStyle name="Normal 52 2 2 2 3 5 2" xfId="38300"/>
    <cellStyle name="Normal 52 2 2 2 3 5 3" xfId="23076"/>
    <cellStyle name="Normal 52 2 2 2 3 6" xfId="33288"/>
    <cellStyle name="Normal 52 2 2 2 3 7" xfId="18063"/>
    <cellStyle name="Normal 52 2 2 2 4" xfId="3756"/>
    <cellStyle name="Normal 52 2 2 2 4 2" xfId="13830"/>
    <cellStyle name="Normal 52 2 2 2 4 2 2" xfId="44152"/>
    <cellStyle name="Normal 52 2 2 2 4 2 3" xfId="28928"/>
    <cellStyle name="Normal 52 2 2 2 4 3" xfId="8810"/>
    <cellStyle name="Normal 52 2 2 2 4 3 2" xfId="39135"/>
    <cellStyle name="Normal 52 2 2 2 4 3 3" xfId="23911"/>
    <cellStyle name="Normal 52 2 2 2 4 4" xfId="34122"/>
    <cellStyle name="Normal 52 2 2 2 4 5" xfId="18898"/>
    <cellStyle name="Normal 52 2 2 2 5" xfId="5449"/>
    <cellStyle name="Normal 52 2 2 2 5 2" xfId="15501"/>
    <cellStyle name="Normal 52 2 2 2 5 2 2" xfId="45823"/>
    <cellStyle name="Normal 52 2 2 2 5 2 3" xfId="30599"/>
    <cellStyle name="Normal 52 2 2 2 5 3" xfId="10481"/>
    <cellStyle name="Normal 52 2 2 2 5 3 2" xfId="40806"/>
    <cellStyle name="Normal 52 2 2 2 5 3 3" xfId="25582"/>
    <cellStyle name="Normal 52 2 2 2 5 4" xfId="35793"/>
    <cellStyle name="Normal 52 2 2 2 5 5" xfId="20569"/>
    <cellStyle name="Normal 52 2 2 2 6" xfId="12159"/>
    <cellStyle name="Normal 52 2 2 2 6 2" xfId="42481"/>
    <cellStyle name="Normal 52 2 2 2 6 3" xfId="27257"/>
    <cellStyle name="Normal 52 2 2 2 7" xfId="7138"/>
    <cellStyle name="Normal 52 2 2 2 7 2" xfId="37464"/>
    <cellStyle name="Normal 52 2 2 2 7 3" xfId="22240"/>
    <cellStyle name="Normal 52 2 2 2 8" xfId="32452"/>
    <cellStyle name="Normal 52 2 2 2 9" xfId="17227"/>
    <cellStyle name="Normal 52 2 2 3" xfId="2274"/>
    <cellStyle name="Normal 52 2 2 3 2" xfId="3113"/>
    <cellStyle name="Normal 52 2 2 3 2 2" xfId="4803"/>
    <cellStyle name="Normal 52 2 2 3 2 2 2" xfId="14876"/>
    <cellStyle name="Normal 52 2 2 3 2 2 2 2" xfId="45198"/>
    <cellStyle name="Normal 52 2 2 3 2 2 2 3" xfId="29974"/>
    <cellStyle name="Normal 52 2 2 3 2 2 3" xfId="9856"/>
    <cellStyle name="Normal 52 2 2 3 2 2 3 2" xfId="40181"/>
    <cellStyle name="Normal 52 2 2 3 2 2 3 3" xfId="24957"/>
    <cellStyle name="Normal 52 2 2 3 2 2 4" xfId="35168"/>
    <cellStyle name="Normal 52 2 2 3 2 2 5" xfId="19944"/>
    <cellStyle name="Normal 52 2 2 3 2 3" xfId="6495"/>
    <cellStyle name="Normal 52 2 2 3 2 3 2" xfId="16547"/>
    <cellStyle name="Normal 52 2 2 3 2 3 2 2" xfId="46869"/>
    <cellStyle name="Normal 52 2 2 3 2 3 2 3" xfId="31645"/>
    <cellStyle name="Normal 52 2 2 3 2 3 3" xfId="11527"/>
    <cellStyle name="Normal 52 2 2 3 2 3 3 2" xfId="41852"/>
    <cellStyle name="Normal 52 2 2 3 2 3 3 3" xfId="26628"/>
    <cellStyle name="Normal 52 2 2 3 2 3 4" xfId="36839"/>
    <cellStyle name="Normal 52 2 2 3 2 3 5" xfId="21615"/>
    <cellStyle name="Normal 52 2 2 3 2 4" xfId="13205"/>
    <cellStyle name="Normal 52 2 2 3 2 4 2" xfId="43527"/>
    <cellStyle name="Normal 52 2 2 3 2 4 3" xfId="28303"/>
    <cellStyle name="Normal 52 2 2 3 2 5" xfId="8184"/>
    <cellStyle name="Normal 52 2 2 3 2 5 2" xfId="38510"/>
    <cellStyle name="Normal 52 2 2 3 2 5 3" xfId="23286"/>
    <cellStyle name="Normal 52 2 2 3 2 6" xfId="33498"/>
    <cellStyle name="Normal 52 2 2 3 2 7" xfId="18273"/>
    <cellStyle name="Normal 52 2 2 3 3" xfId="3966"/>
    <cellStyle name="Normal 52 2 2 3 3 2" xfId="14040"/>
    <cellStyle name="Normal 52 2 2 3 3 2 2" xfId="44362"/>
    <cellStyle name="Normal 52 2 2 3 3 2 3" xfId="29138"/>
    <cellStyle name="Normal 52 2 2 3 3 3" xfId="9020"/>
    <cellStyle name="Normal 52 2 2 3 3 3 2" xfId="39345"/>
    <cellStyle name="Normal 52 2 2 3 3 3 3" xfId="24121"/>
    <cellStyle name="Normal 52 2 2 3 3 4" xfId="34332"/>
    <cellStyle name="Normal 52 2 2 3 3 5" xfId="19108"/>
    <cellStyle name="Normal 52 2 2 3 4" xfId="5659"/>
    <cellStyle name="Normal 52 2 2 3 4 2" xfId="15711"/>
    <cellStyle name="Normal 52 2 2 3 4 2 2" xfId="46033"/>
    <cellStyle name="Normal 52 2 2 3 4 2 3" xfId="30809"/>
    <cellStyle name="Normal 52 2 2 3 4 3" xfId="10691"/>
    <cellStyle name="Normal 52 2 2 3 4 3 2" xfId="41016"/>
    <cellStyle name="Normal 52 2 2 3 4 3 3" xfId="25792"/>
    <cellStyle name="Normal 52 2 2 3 4 4" xfId="36003"/>
    <cellStyle name="Normal 52 2 2 3 4 5" xfId="20779"/>
    <cellStyle name="Normal 52 2 2 3 5" xfId="12369"/>
    <cellStyle name="Normal 52 2 2 3 5 2" xfId="42691"/>
    <cellStyle name="Normal 52 2 2 3 5 3" xfId="27467"/>
    <cellStyle name="Normal 52 2 2 3 6" xfId="7348"/>
    <cellStyle name="Normal 52 2 2 3 6 2" xfId="37674"/>
    <cellStyle name="Normal 52 2 2 3 6 3" xfId="22450"/>
    <cellStyle name="Normal 52 2 2 3 7" xfId="32662"/>
    <cellStyle name="Normal 52 2 2 3 8" xfId="17437"/>
    <cellStyle name="Normal 52 2 2 4" xfId="2695"/>
    <cellStyle name="Normal 52 2 2 4 2" xfId="4385"/>
    <cellStyle name="Normal 52 2 2 4 2 2" xfId="14458"/>
    <cellStyle name="Normal 52 2 2 4 2 2 2" xfId="44780"/>
    <cellStyle name="Normal 52 2 2 4 2 2 3" xfId="29556"/>
    <cellStyle name="Normal 52 2 2 4 2 3" xfId="9438"/>
    <cellStyle name="Normal 52 2 2 4 2 3 2" xfId="39763"/>
    <cellStyle name="Normal 52 2 2 4 2 3 3" xfId="24539"/>
    <cellStyle name="Normal 52 2 2 4 2 4" xfId="34750"/>
    <cellStyle name="Normal 52 2 2 4 2 5" xfId="19526"/>
    <cellStyle name="Normal 52 2 2 4 3" xfId="6077"/>
    <cellStyle name="Normal 52 2 2 4 3 2" xfId="16129"/>
    <cellStyle name="Normal 52 2 2 4 3 2 2" xfId="46451"/>
    <cellStyle name="Normal 52 2 2 4 3 2 3" xfId="31227"/>
    <cellStyle name="Normal 52 2 2 4 3 3" xfId="11109"/>
    <cellStyle name="Normal 52 2 2 4 3 3 2" xfId="41434"/>
    <cellStyle name="Normal 52 2 2 4 3 3 3" xfId="26210"/>
    <cellStyle name="Normal 52 2 2 4 3 4" xfId="36421"/>
    <cellStyle name="Normal 52 2 2 4 3 5" xfId="21197"/>
    <cellStyle name="Normal 52 2 2 4 4" xfId="12787"/>
    <cellStyle name="Normal 52 2 2 4 4 2" xfId="43109"/>
    <cellStyle name="Normal 52 2 2 4 4 3" xfId="27885"/>
    <cellStyle name="Normal 52 2 2 4 5" xfId="7766"/>
    <cellStyle name="Normal 52 2 2 4 5 2" xfId="38092"/>
    <cellStyle name="Normal 52 2 2 4 5 3" xfId="22868"/>
    <cellStyle name="Normal 52 2 2 4 6" xfId="33080"/>
    <cellStyle name="Normal 52 2 2 4 7" xfId="17855"/>
    <cellStyle name="Normal 52 2 2 5" xfId="3548"/>
    <cellStyle name="Normal 52 2 2 5 2" xfId="13622"/>
    <cellStyle name="Normal 52 2 2 5 2 2" xfId="43944"/>
    <cellStyle name="Normal 52 2 2 5 2 3" xfId="28720"/>
    <cellStyle name="Normal 52 2 2 5 3" xfId="8602"/>
    <cellStyle name="Normal 52 2 2 5 3 2" xfId="38927"/>
    <cellStyle name="Normal 52 2 2 5 3 3" xfId="23703"/>
    <cellStyle name="Normal 52 2 2 5 4" xfId="33914"/>
    <cellStyle name="Normal 52 2 2 5 5" xfId="18690"/>
    <cellStyle name="Normal 52 2 2 6" xfId="5241"/>
    <cellStyle name="Normal 52 2 2 6 2" xfId="15293"/>
    <cellStyle name="Normal 52 2 2 6 2 2" xfId="45615"/>
    <cellStyle name="Normal 52 2 2 6 2 3" xfId="30391"/>
    <cellStyle name="Normal 52 2 2 6 3" xfId="10273"/>
    <cellStyle name="Normal 52 2 2 6 3 2" xfId="40598"/>
    <cellStyle name="Normal 52 2 2 6 3 3" xfId="25374"/>
    <cellStyle name="Normal 52 2 2 6 4" xfId="35585"/>
    <cellStyle name="Normal 52 2 2 6 5" xfId="20361"/>
    <cellStyle name="Normal 52 2 2 7" xfId="11951"/>
    <cellStyle name="Normal 52 2 2 7 2" xfId="42273"/>
    <cellStyle name="Normal 52 2 2 7 3" xfId="27049"/>
    <cellStyle name="Normal 52 2 2 8" xfId="6930"/>
    <cellStyle name="Normal 52 2 2 8 2" xfId="37256"/>
    <cellStyle name="Normal 52 2 2 8 3" xfId="22032"/>
    <cellStyle name="Normal 52 2 2 9" xfId="32244"/>
    <cellStyle name="Normal 52 2 3" xfId="1957"/>
    <cellStyle name="Normal 52 2 3 2" xfId="2378"/>
    <cellStyle name="Normal 52 2 3 2 2" xfId="3217"/>
    <cellStyle name="Normal 52 2 3 2 2 2" xfId="4907"/>
    <cellStyle name="Normal 52 2 3 2 2 2 2" xfId="14980"/>
    <cellStyle name="Normal 52 2 3 2 2 2 2 2" xfId="45302"/>
    <cellStyle name="Normal 52 2 3 2 2 2 2 3" xfId="30078"/>
    <cellStyle name="Normal 52 2 3 2 2 2 3" xfId="9960"/>
    <cellStyle name="Normal 52 2 3 2 2 2 3 2" xfId="40285"/>
    <cellStyle name="Normal 52 2 3 2 2 2 3 3" xfId="25061"/>
    <cellStyle name="Normal 52 2 3 2 2 2 4" xfId="35272"/>
    <cellStyle name="Normal 52 2 3 2 2 2 5" xfId="20048"/>
    <cellStyle name="Normal 52 2 3 2 2 3" xfId="6599"/>
    <cellStyle name="Normal 52 2 3 2 2 3 2" xfId="16651"/>
    <cellStyle name="Normal 52 2 3 2 2 3 2 2" xfId="46973"/>
    <cellStyle name="Normal 52 2 3 2 2 3 2 3" xfId="31749"/>
    <cellStyle name="Normal 52 2 3 2 2 3 3" xfId="11631"/>
    <cellStyle name="Normal 52 2 3 2 2 3 3 2" xfId="41956"/>
    <cellStyle name="Normal 52 2 3 2 2 3 3 3" xfId="26732"/>
    <cellStyle name="Normal 52 2 3 2 2 3 4" xfId="36943"/>
    <cellStyle name="Normal 52 2 3 2 2 3 5" xfId="21719"/>
    <cellStyle name="Normal 52 2 3 2 2 4" xfId="13309"/>
    <cellStyle name="Normal 52 2 3 2 2 4 2" xfId="43631"/>
    <cellStyle name="Normal 52 2 3 2 2 4 3" xfId="28407"/>
    <cellStyle name="Normal 52 2 3 2 2 5" xfId="8288"/>
    <cellStyle name="Normal 52 2 3 2 2 5 2" xfId="38614"/>
    <cellStyle name="Normal 52 2 3 2 2 5 3" xfId="23390"/>
    <cellStyle name="Normal 52 2 3 2 2 6" xfId="33602"/>
    <cellStyle name="Normal 52 2 3 2 2 7" xfId="18377"/>
    <cellStyle name="Normal 52 2 3 2 3" xfId="4070"/>
    <cellStyle name="Normal 52 2 3 2 3 2" xfId="14144"/>
    <cellStyle name="Normal 52 2 3 2 3 2 2" xfId="44466"/>
    <cellStyle name="Normal 52 2 3 2 3 2 3" xfId="29242"/>
    <cellStyle name="Normal 52 2 3 2 3 3" xfId="9124"/>
    <cellStyle name="Normal 52 2 3 2 3 3 2" xfId="39449"/>
    <cellStyle name="Normal 52 2 3 2 3 3 3" xfId="24225"/>
    <cellStyle name="Normal 52 2 3 2 3 4" xfId="34436"/>
    <cellStyle name="Normal 52 2 3 2 3 5" xfId="19212"/>
    <cellStyle name="Normal 52 2 3 2 4" xfId="5763"/>
    <cellStyle name="Normal 52 2 3 2 4 2" xfId="15815"/>
    <cellStyle name="Normal 52 2 3 2 4 2 2" xfId="46137"/>
    <cellStyle name="Normal 52 2 3 2 4 2 3" xfId="30913"/>
    <cellStyle name="Normal 52 2 3 2 4 3" xfId="10795"/>
    <cellStyle name="Normal 52 2 3 2 4 3 2" xfId="41120"/>
    <cellStyle name="Normal 52 2 3 2 4 3 3" xfId="25896"/>
    <cellStyle name="Normal 52 2 3 2 4 4" xfId="36107"/>
    <cellStyle name="Normal 52 2 3 2 4 5" xfId="20883"/>
    <cellStyle name="Normal 52 2 3 2 5" xfId="12473"/>
    <cellStyle name="Normal 52 2 3 2 5 2" xfId="42795"/>
    <cellStyle name="Normal 52 2 3 2 5 3" xfId="27571"/>
    <cellStyle name="Normal 52 2 3 2 6" xfId="7452"/>
    <cellStyle name="Normal 52 2 3 2 6 2" xfId="37778"/>
    <cellStyle name="Normal 52 2 3 2 6 3" xfId="22554"/>
    <cellStyle name="Normal 52 2 3 2 7" xfId="32766"/>
    <cellStyle name="Normal 52 2 3 2 8" xfId="17541"/>
    <cellStyle name="Normal 52 2 3 3" xfId="2799"/>
    <cellStyle name="Normal 52 2 3 3 2" xfId="4489"/>
    <cellStyle name="Normal 52 2 3 3 2 2" xfId="14562"/>
    <cellStyle name="Normal 52 2 3 3 2 2 2" xfId="44884"/>
    <cellStyle name="Normal 52 2 3 3 2 2 3" xfId="29660"/>
    <cellStyle name="Normal 52 2 3 3 2 3" xfId="9542"/>
    <cellStyle name="Normal 52 2 3 3 2 3 2" xfId="39867"/>
    <cellStyle name="Normal 52 2 3 3 2 3 3" xfId="24643"/>
    <cellStyle name="Normal 52 2 3 3 2 4" xfId="34854"/>
    <cellStyle name="Normal 52 2 3 3 2 5" xfId="19630"/>
    <cellStyle name="Normal 52 2 3 3 3" xfId="6181"/>
    <cellStyle name="Normal 52 2 3 3 3 2" xfId="16233"/>
    <cellStyle name="Normal 52 2 3 3 3 2 2" xfId="46555"/>
    <cellStyle name="Normal 52 2 3 3 3 2 3" xfId="31331"/>
    <cellStyle name="Normal 52 2 3 3 3 3" xfId="11213"/>
    <cellStyle name="Normal 52 2 3 3 3 3 2" xfId="41538"/>
    <cellStyle name="Normal 52 2 3 3 3 3 3" xfId="26314"/>
    <cellStyle name="Normal 52 2 3 3 3 4" xfId="36525"/>
    <cellStyle name="Normal 52 2 3 3 3 5" xfId="21301"/>
    <cellStyle name="Normal 52 2 3 3 4" xfId="12891"/>
    <cellStyle name="Normal 52 2 3 3 4 2" xfId="43213"/>
    <cellStyle name="Normal 52 2 3 3 4 3" xfId="27989"/>
    <cellStyle name="Normal 52 2 3 3 5" xfId="7870"/>
    <cellStyle name="Normal 52 2 3 3 5 2" xfId="38196"/>
    <cellStyle name="Normal 52 2 3 3 5 3" xfId="22972"/>
    <cellStyle name="Normal 52 2 3 3 6" xfId="33184"/>
    <cellStyle name="Normal 52 2 3 3 7" xfId="17959"/>
    <cellStyle name="Normal 52 2 3 4" xfId="3652"/>
    <cellStyle name="Normal 52 2 3 4 2" xfId="13726"/>
    <cellStyle name="Normal 52 2 3 4 2 2" xfId="44048"/>
    <cellStyle name="Normal 52 2 3 4 2 3" xfId="28824"/>
    <cellStyle name="Normal 52 2 3 4 3" xfId="8706"/>
    <cellStyle name="Normal 52 2 3 4 3 2" xfId="39031"/>
    <cellStyle name="Normal 52 2 3 4 3 3" xfId="23807"/>
    <cellStyle name="Normal 52 2 3 4 4" xfId="34018"/>
    <cellStyle name="Normal 52 2 3 4 5" xfId="18794"/>
    <cellStyle name="Normal 52 2 3 5" xfId="5345"/>
    <cellStyle name="Normal 52 2 3 5 2" xfId="15397"/>
    <cellStyle name="Normal 52 2 3 5 2 2" xfId="45719"/>
    <cellStyle name="Normal 52 2 3 5 2 3" xfId="30495"/>
    <cellStyle name="Normal 52 2 3 5 3" xfId="10377"/>
    <cellStyle name="Normal 52 2 3 5 3 2" xfId="40702"/>
    <cellStyle name="Normal 52 2 3 5 3 3" xfId="25478"/>
    <cellStyle name="Normal 52 2 3 5 4" xfId="35689"/>
    <cellStyle name="Normal 52 2 3 5 5" xfId="20465"/>
    <cellStyle name="Normal 52 2 3 6" xfId="12055"/>
    <cellStyle name="Normal 52 2 3 6 2" xfId="42377"/>
    <cellStyle name="Normal 52 2 3 6 3" xfId="27153"/>
    <cellStyle name="Normal 52 2 3 7" xfId="7034"/>
    <cellStyle name="Normal 52 2 3 7 2" xfId="37360"/>
    <cellStyle name="Normal 52 2 3 7 3" xfId="22136"/>
    <cellStyle name="Normal 52 2 3 8" xfId="32348"/>
    <cellStyle name="Normal 52 2 3 9" xfId="17123"/>
    <cellStyle name="Normal 52 2 4" xfId="2170"/>
    <cellStyle name="Normal 52 2 4 2" xfId="3009"/>
    <cellStyle name="Normal 52 2 4 2 2" xfId="4699"/>
    <cellStyle name="Normal 52 2 4 2 2 2" xfId="14772"/>
    <cellStyle name="Normal 52 2 4 2 2 2 2" xfId="45094"/>
    <cellStyle name="Normal 52 2 4 2 2 2 3" xfId="29870"/>
    <cellStyle name="Normal 52 2 4 2 2 3" xfId="9752"/>
    <cellStyle name="Normal 52 2 4 2 2 3 2" xfId="40077"/>
    <cellStyle name="Normal 52 2 4 2 2 3 3" xfId="24853"/>
    <cellStyle name="Normal 52 2 4 2 2 4" xfId="35064"/>
    <cellStyle name="Normal 52 2 4 2 2 5" xfId="19840"/>
    <cellStyle name="Normal 52 2 4 2 3" xfId="6391"/>
    <cellStyle name="Normal 52 2 4 2 3 2" xfId="16443"/>
    <cellStyle name="Normal 52 2 4 2 3 2 2" xfId="46765"/>
    <cellStyle name="Normal 52 2 4 2 3 2 3" xfId="31541"/>
    <cellStyle name="Normal 52 2 4 2 3 3" xfId="11423"/>
    <cellStyle name="Normal 52 2 4 2 3 3 2" xfId="41748"/>
    <cellStyle name="Normal 52 2 4 2 3 3 3" xfId="26524"/>
    <cellStyle name="Normal 52 2 4 2 3 4" xfId="36735"/>
    <cellStyle name="Normal 52 2 4 2 3 5" xfId="21511"/>
    <cellStyle name="Normal 52 2 4 2 4" xfId="13101"/>
    <cellStyle name="Normal 52 2 4 2 4 2" xfId="43423"/>
    <cellStyle name="Normal 52 2 4 2 4 3" xfId="28199"/>
    <cellStyle name="Normal 52 2 4 2 5" xfId="8080"/>
    <cellStyle name="Normal 52 2 4 2 5 2" xfId="38406"/>
    <cellStyle name="Normal 52 2 4 2 5 3" xfId="23182"/>
    <cellStyle name="Normal 52 2 4 2 6" xfId="33394"/>
    <cellStyle name="Normal 52 2 4 2 7" xfId="18169"/>
    <cellStyle name="Normal 52 2 4 3" xfId="3862"/>
    <cellStyle name="Normal 52 2 4 3 2" xfId="13936"/>
    <cellStyle name="Normal 52 2 4 3 2 2" xfId="44258"/>
    <cellStyle name="Normal 52 2 4 3 2 3" xfId="29034"/>
    <cellStyle name="Normal 52 2 4 3 3" xfId="8916"/>
    <cellStyle name="Normal 52 2 4 3 3 2" xfId="39241"/>
    <cellStyle name="Normal 52 2 4 3 3 3" xfId="24017"/>
    <cellStyle name="Normal 52 2 4 3 4" xfId="34228"/>
    <cellStyle name="Normal 52 2 4 3 5" xfId="19004"/>
    <cellStyle name="Normal 52 2 4 4" xfId="5555"/>
    <cellStyle name="Normal 52 2 4 4 2" xfId="15607"/>
    <cellStyle name="Normal 52 2 4 4 2 2" xfId="45929"/>
    <cellStyle name="Normal 52 2 4 4 2 3" xfId="30705"/>
    <cellStyle name="Normal 52 2 4 4 3" xfId="10587"/>
    <cellStyle name="Normal 52 2 4 4 3 2" xfId="40912"/>
    <cellStyle name="Normal 52 2 4 4 3 3" xfId="25688"/>
    <cellStyle name="Normal 52 2 4 4 4" xfId="35899"/>
    <cellStyle name="Normal 52 2 4 4 5" xfId="20675"/>
    <cellStyle name="Normal 52 2 4 5" xfId="12265"/>
    <cellStyle name="Normal 52 2 4 5 2" xfId="42587"/>
    <cellStyle name="Normal 52 2 4 5 3" xfId="27363"/>
    <cellStyle name="Normal 52 2 4 6" xfId="7244"/>
    <cellStyle name="Normal 52 2 4 6 2" xfId="37570"/>
    <cellStyle name="Normal 52 2 4 6 3" xfId="22346"/>
    <cellStyle name="Normal 52 2 4 7" xfId="32558"/>
    <cellStyle name="Normal 52 2 4 8" xfId="17333"/>
    <cellStyle name="Normal 52 2 5" xfId="2591"/>
    <cellStyle name="Normal 52 2 5 2" xfId="4281"/>
    <cellStyle name="Normal 52 2 5 2 2" xfId="14354"/>
    <cellStyle name="Normal 52 2 5 2 2 2" xfId="44676"/>
    <cellStyle name="Normal 52 2 5 2 2 3" xfId="29452"/>
    <cellStyle name="Normal 52 2 5 2 3" xfId="9334"/>
    <cellStyle name="Normal 52 2 5 2 3 2" xfId="39659"/>
    <cellStyle name="Normal 52 2 5 2 3 3" xfId="24435"/>
    <cellStyle name="Normal 52 2 5 2 4" xfId="34646"/>
    <cellStyle name="Normal 52 2 5 2 5" xfId="19422"/>
    <cellStyle name="Normal 52 2 5 3" xfId="5973"/>
    <cellStyle name="Normal 52 2 5 3 2" xfId="16025"/>
    <cellStyle name="Normal 52 2 5 3 2 2" xfId="46347"/>
    <cellStyle name="Normal 52 2 5 3 2 3" xfId="31123"/>
    <cellStyle name="Normal 52 2 5 3 3" xfId="11005"/>
    <cellStyle name="Normal 52 2 5 3 3 2" xfId="41330"/>
    <cellStyle name="Normal 52 2 5 3 3 3" xfId="26106"/>
    <cellStyle name="Normal 52 2 5 3 4" xfId="36317"/>
    <cellStyle name="Normal 52 2 5 3 5" xfId="21093"/>
    <cellStyle name="Normal 52 2 5 4" xfId="12683"/>
    <cellStyle name="Normal 52 2 5 4 2" xfId="43005"/>
    <cellStyle name="Normal 52 2 5 4 3" xfId="27781"/>
    <cellStyle name="Normal 52 2 5 5" xfId="7662"/>
    <cellStyle name="Normal 52 2 5 5 2" xfId="37988"/>
    <cellStyle name="Normal 52 2 5 5 3" xfId="22764"/>
    <cellStyle name="Normal 52 2 5 6" xfId="32976"/>
    <cellStyle name="Normal 52 2 5 7" xfId="17751"/>
    <cellStyle name="Normal 52 2 6" xfId="3444"/>
    <cellStyle name="Normal 52 2 6 2" xfId="13518"/>
    <cellStyle name="Normal 52 2 6 2 2" xfId="43840"/>
    <cellStyle name="Normal 52 2 6 2 3" xfId="28616"/>
    <cellStyle name="Normal 52 2 6 3" xfId="8498"/>
    <cellStyle name="Normal 52 2 6 3 2" xfId="38823"/>
    <cellStyle name="Normal 52 2 6 3 3" xfId="23599"/>
    <cellStyle name="Normal 52 2 6 4" xfId="33810"/>
    <cellStyle name="Normal 52 2 6 5" xfId="18586"/>
    <cellStyle name="Normal 52 2 7" xfId="5137"/>
    <cellStyle name="Normal 52 2 7 2" xfId="15189"/>
    <cellStyle name="Normal 52 2 7 2 2" xfId="45511"/>
    <cellStyle name="Normal 52 2 7 2 3" xfId="30287"/>
    <cellStyle name="Normal 52 2 7 3" xfId="10169"/>
    <cellStyle name="Normal 52 2 7 3 2" xfId="40494"/>
    <cellStyle name="Normal 52 2 7 3 3" xfId="25270"/>
    <cellStyle name="Normal 52 2 7 4" xfId="35481"/>
    <cellStyle name="Normal 52 2 7 5" xfId="20257"/>
    <cellStyle name="Normal 52 2 8" xfId="11847"/>
    <cellStyle name="Normal 52 2 8 2" xfId="42169"/>
    <cellStyle name="Normal 52 2 8 3" xfId="26945"/>
    <cellStyle name="Normal 52 2 9" xfId="6826"/>
    <cellStyle name="Normal 52 2 9 2" xfId="37152"/>
    <cellStyle name="Normal 52 2 9 3" xfId="21928"/>
    <cellStyle name="Normal 52 3" xfId="1790"/>
    <cellStyle name="Normal 52 3 10" xfId="16967"/>
    <cellStyle name="Normal 52 3 2" xfId="2009"/>
    <cellStyle name="Normal 52 3 2 2" xfId="2430"/>
    <cellStyle name="Normal 52 3 2 2 2" xfId="3269"/>
    <cellStyle name="Normal 52 3 2 2 2 2" xfId="4959"/>
    <cellStyle name="Normal 52 3 2 2 2 2 2" xfId="15032"/>
    <cellStyle name="Normal 52 3 2 2 2 2 2 2" xfId="45354"/>
    <cellStyle name="Normal 52 3 2 2 2 2 2 3" xfId="30130"/>
    <cellStyle name="Normal 52 3 2 2 2 2 3" xfId="10012"/>
    <cellStyle name="Normal 52 3 2 2 2 2 3 2" xfId="40337"/>
    <cellStyle name="Normal 52 3 2 2 2 2 3 3" xfId="25113"/>
    <cellStyle name="Normal 52 3 2 2 2 2 4" xfId="35324"/>
    <cellStyle name="Normal 52 3 2 2 2 2 5" xfId="20100"/>
    <cellStyle name="Normal 52 3 2 2 2 3" xfId="6651"/>
    <cellStyle name="Normal 52 3 2 2 2 3 2" xfId="16703"/>
    <cellStyle name="Normal 52 3 2 2 2 3 2 2" xfId="47025"/>
    <cellStyle name="Normal 52 3 2 2 2 3 2 3" xfId="31801"/>
    <cellStyle name="Normal 52 3 2 2 2 3 3" xfId="11683"/>
    <cellStyle name="Normal 52 3 2 2 2 3 3 2" xfId="42008"/>
    <cellStyle name="Normal 52 3 2 2 2 3 3 3" xfId="26784"/>
    <cellStyle name="Normal 52 3 2 2 2 3 4" xfId="36995"/>
    <cellStyle name="Normal 52 3 2 2 2 3 5" xfId="21771"/>
    <cellStyle name="Normal 52 3 2 2 2 4" xfId="13361"/>
    <cellStyle name="Normal 52 3 2 2 2 4 2" xfId="43683"/>
    <cellStyle name="Normal 52 3 2 2 2 4 3" xfId="28459"/>
    <cellStyle name="Normal 52 3 2 2 2 5" xfId="8340"/>
    <cellStyle name="Normal 52 3 2 2 2 5 2" xfId="38666"/>
    <cellStyle name="Normal 52 3 2 2 2 5 3" xfId="23442"/>
    <cellStyle name="Normal 52 3 2 2 2 6" xfId="33654"/>
    <cellStyle name="Normal 52 3 2 2 2 7" xfId="18429"/>
    <cellStyle name="Normal 52 3 2 2 3" xfId="4122"/>
    <cellStyle name="Normal 52 3 2 2 3 2" xfId="14196"/>
    <cellStyle name="Normal 52 3 2 2 3 2 2" xfId="44518"/>
    <cellStyle name="Normal 52 3 2 2 3 2 3" xfId="29294"/>
    <cellStyle name="Normal 52 3 2 2 3 3" xfId="9176"/>
    <cellStyle name="Normal 52 3 2 2 3 3 2" xfId="39501"/>
    <cellStyle name="Normal 52 3 2 2 3 3 3" xfId="24277"/>
    <cellStyle name="Normal 52 3 2 2 3 4" xfId="34488"/>
    <cellStyle name="Normal 52 3 2 2 3 5" xfId="19264"/>
    <cellStyle name="Normal 52 3 2 2 4" xfId="5815"/>
    <cellStyle name="Normal 52 3 2 2 4 2" xfId="15867"/>
    <cellStyle name="Normal 52 3 2 2 4 2 2" xfId="46189"/>
    <cellStyle name="Normal 52 3 2 2 4 2 3" xfId="30965"/>
    <cellStyle name="Normal 52 3 2 2 4 3" xfId="10847"/>
    <cellStyle name="Normal 52 3 2 2 4 3 2" xfId="41172"/>
    <cellStyle name="Normal 52 3 2 2 4 3 3" xfId="25948"/>
    <cellStyle name="Normal 52 3 2 2 4 4" xfId="36159"/>
    <cellStyle name="Normal 52 3 2 2 4 5" xfId="20935"/>
    <cellStyle name="Normal 52 3 2 2 5" xfId="12525"/>
    <cellStyle name="Normal 52 3 2 2 5 2" xfId="42847"/>
    <cellStyle name="Normal 52 3 2 2 5 3" xfId="27623"/>
    <cellStyle name="Normal 52 3 2 2 6" xfId="7504"/>
    <cellStyle name="Normal 52 3 2 2 6 2" xfId="37830"/>
    <cellStyle name="Normal 52 3 2 2 6 3" xfId="22606"/>
    <cellStyle name="Normal 52 3 2 2 7" xfId="32818"/>
    <cellStyle name="Normal 52 3 2 2 8" xfId="17593"/>
    <cellStyle name="Normal 52 3 2 3" xfId="2851"/>
    <cellStyle name="Normal 52 3 2 3 2" xfId="4541"/>
    <cellStyle name="Normal 52 3 2 3 2 2" xfId="14614"/>
    <cellStyle name="Normal 52 3 2 3 2 2 2" xfId="44936"/>
    <cellStyle name="Normal 52 3 2 3 2 2 3" xfId="29712"/>
    <cellStyle name="Normal 52 3 2 3 2 3" xfId="9594"/>
    <cellStyle name="Normal 52 3 2 3 2 3 2" xfId="39919"/>
    <cellStyle name="Normal 52 3 2 3 2 3 3" xfId="24695"/>
    <cellStyle name="Normal 52 3 2 3 2 4" xfId="34906"/>
    <cellStyle name="Normal 52 3 2 3 2 5" xfId="19682"/>
    <cellStyle name="Normal 52 3 2 3 3" xfId="6233"/>
    <cellStyle name="Normal 52 3 2 3 3 2" xfId="16285"/>
    <cellStyle name="Normal 52 3 2 3 3 2 2" xfId="46607"/>
    <cellStyle name="Normal 52 3 2 3 3 2 3" xfId="31383"/>
    <cellStyle name="Normal 52 3 2 3 3 3" xfId="11265"/>
    <cellStyle name="Normal 52 3 2 3 3 3 2" xfId="41590"/>
    <cellStyle name="Normal 52 3 2 3 3 3 3" xfId="26366"/>
    <cellStyle name="Normal 52 3 2 3 3 4" xfId="36577"/>
    <cellStyle name="Normal 52 3 2 3 3 5" xfId="21353"/>
    <cellStyle name="Normal 52 3 2 3 4" xfId="12943"/>
    <cellStyle name="Normal 52 3 2 3 4 2" xfId="43265"/>
    <cellStyle name="Normal 52 3 2 3 4 3" xfId="28041"/>
    <cellStyle name="Normal 52 3 2 3 5" xfId="7922"/>
    <cellStyle name="Normal 52 3 2 3 5 2" xfId="38248"/>
    <cellStyle name="Normal 52 3 2 3 5 3" xfId="23024"/>
    <cellStyle name="Normal 52 3 2 3 6" xfId="33236"/>
    <cellStyle name="Normal 52 3 2 3 7" xfId="18011"/>
    <cellStyle name="Normal 52 3 2 4" xfId="3704"/>
    <cellStyle name="Normal 52 3 2 4 2" xfId="13778"/>
    <cellStyle name="Normal 52 3 2 4 2 2" xfId="44100"/>
    <cellStyle name="Normal 52 3 2 4 2 3" xfId="28876"/>
    <cellStyle name="Normal 52 3 2 4 3" xfId="8758"/>
    <cellStyle name="Normal 52 3 2 4 3 2" xfId="39083"/>
    <cellStyle name="Normal 52 3 2 4 3 3" xfId="23859"/>
    <cellStyle name="Normal 52 3 2 4 4" xfId="34070"/>
    <cellStyle name="Normal 52 3 2 4 5" xfId="18846"/>
    <cellStyle name="Normal 52 3 2 5" xfId="5397"/>
    <cellStyle name="Normal 52 3 2 5 2" xfId="15449"/>
    <cellStyle name="Normal 52 3 2 5 2 2" xfId="45771"/>
    <cellStyle name="Normal 52 3 2 5 2 3" xfId="30547"/>
    <cellStyle name="Normal 52 3 2 5 3" xfId="10429"/>
    <cellStyle name="Normal 52 3 2 5 3 2" xfId="40754"/>
    <cellStyle name="Normal 52 3 2 5 3 3" xfId="25530"/>
    <cellStyle name="Normal 52 3 2 5 4" xfId="35741"/>
    <cellStyle name="Normal 52 3 2 5 5" xfId="20517"/>
    <cellStyle name="Normal 52 3 2 6" xfId="12107"/>
    <cellStyle name="Normal 52 3 2 6 2" xfId="42429"/>
    <cellStyle name="Normal 52 3 2 6 3" xfId="27205"/>
    <cellStyle name="Normal 52 3 2 7" xfId="7086"/>
    <cellStyle name="Normal 52 3 2 7 2" xfId="37412"/>
    <cellStyle name="Normal 52 3 2 7 3" xfId="22188"/>
    <cellStyle name="Normal 52 3 2 8" xfId="32400"/>
    <cellStyle name="Normal 52 3 2 9" xfId="17175"/>
    <cellStyle name="Normal 52 3 3" xfId="2222"/>
    <cellStyle name="Normal 52 3 3 2" xfId="3061"/>
    <cellStyle name="Normal 52 3 3 2 2" xfId="4751"/>
    <cellStyle name="Normal 52 3 3 2 2 2" xfId="14824"/>
    <cellStyle name="Normal 52 3 3 2 2 2 2" xfId="45146"/>
    <cellStyle name="Normal 52 3 3 2 2 2 3" xfId="29922"/>
    <cellStyle name="Normal 52 3 3 2 2 3" xfId="9804"/>
    <cellStyle name="Normal 52 3 3 2 2 3 2" xfId="40129"/>
    <cellStyle name="Normal 52 3 3 2 2 3 3" xfId="24905"/>
    <cellStyle name="Normal 52 3 3 2 2 4" xfId="35116"/>
    <cellStyle name="Normal 52 3 3 2 2 5" xfId="19892"/>
    <cellStyle name="Normal 52 3 3 2 3" xfId="6443"/>
    <cellStyle name="Normal 52 3 3 2 3 2" xfId="16495"/>
    <cellStyle name="Normal 52 3 3 2 3 2 2" xfId="46817"/>
    <cellStyle name="Normal 52 3 3 2 3 2 3" xfId="31593"/>
    <cellStyle name="Normal 52 3 3 2 3 3" xfId="11475"/>
    <cellStyle name="Normal 52 3 3 2 3 3 2" xfId="41800"/>
    <cellStyle name="Normal 52 3 3 2 3 3 3" xfId="26576"/>
    <cellStyle name="Normal 52 3 3 2 3 4" xfId="36787"/>
    <cellStyle name="Normal 52 3 3 2 3 5" xfId="21563"/>
    <cellStyle name="Normal 52 3 3 2 4" xfId="13153"/>
    <cellStyle name="Normal 52 3 3 2 4 2" xfId="43475"/>
    <cellStyle name="Normal 52 3 3 2 4 3" xfId="28251"/>
    <cellStyle name="Normal 52 3 3 2 5" xfId="8132"/>
    <cellStyle name="Normal 52 3 3 2 5 2" xfId="38458"/>
    <cellStyle name="Normal 52 3 3 2 5 3" xfId="23234"/>
    <cellStyle name="Normal 52 3 3 2 6" xfId="33446"/>
    <cellStyle name="Normal 52 3 3 2 7" xfId="18221"/>
    <cellStyle name="Normal 52 3 3 3" xfId="3914"/>
    <cellStyle name="Normal 52 3 3 3 2" xfId="13988"/>
    <cellStyle name="Normal 52 3 3 3 2 2" xfId="44310"/>
    <cellStyle name="Normal 52 3 3 3 2 3" xfId="29086"/>
    <cellStyle name="Normal 52 3 3 3 3" xfId="8968"/>
    <cellStyle name="Normal 52 3 3 3 3 2" xfId="39293"/>
    <cellStyle name="Normal 52 3 3 3 3 3" xfId="24069"/>
    <cellStyle name="Normal 52 3 3 3 4" xfId="34280"/>
    <cellStyle name="Normal 52 3 3 3 5" xfId="19056"/>
    <cellStyle name="Normal 52 3 3 4" xfId="5607"/>
    <cellStyle name="Normal 52 3 3 4 2" xfId="15659"/>
    <cellStyle name="Normal 52 3 3 4 2 2" xfId="45981"/>
    <cellStyle name="Normal 52 3 3 4 2 3" xfId="30757"/>
    <cellStyle name="Normal 52 3 3 4 3" xfId="10639"/>
    <cellStyle name="Normal 52 3 3 4 3 2" xfId="40964"/>
    <cellStyle name="Normal 52 3 3 4 3 3" xfId="25740"/>
    <cellStyle name="Normal 52 3 3 4 4" xfId="35951"/>
    <cellStyle name="Normal 52 3 3 4 5" xfId="20727"/>
    <cellStyle name="Normal 52 3 3 5" xfId="12317"/>
    <cellStyle name="Normal 52 3 3 5 2" xfId="42639"/>
    <cellStyle name="Normal 52 3 3 5 3" xfId="27415"/>
    <cellStyle name="Normal 52 3 3 6" xfId="7296"/>
    <cellStyle name="Normal 52 3 3 6 2" xfId="37622"/>
    <cellStyle name="Normal 52 3 3 6 3" xfId="22398"/>
    <cellStyle name="Normal 52 3 3 7" xfId="32610"/>
    <cellStyle name="Normal 52 3 3 8" xfId="17385"/>
    <cellStyle name="Normal 52 3 4" xfId="2643"/>
    <cellStyle name="Normal 52 3 4 2" xfId="4333"/>
    <cellStyle name="Normal 52 3 4 2 2" xfId="14406"/>
    <cellStyle name="Normal 52 3 4 2 2 2" xfId="44728"/>
    <cellStyle name="Normal 52 3 4 2 2 3" xfId="29504"/>
    <cellStyle name="Normal 52 3 4 2 3" xfId="9386"/>
    <cellStyle name="Normal 52 3 4 2 3 2" xfId="39711"/>
    <cellStyle name="Normal 52 3 4 2 3 3" xfId="24487"/>
    <cellStyle name="Normal 52 3 4 2 4" xfId="34698"/>
    <cellStyle name="Normal 52 3 4 2 5" xfId="19474"/>
    <cellStyle name="Normal 52 3 4 3" xfId="6025"/>
    <cellStyle name="Normal 52 3 4 3 2" xfId="16077"/>
    <cellStyle name="Normal 52 3 4 3 2 2" xfId="46399"/>
    <cellStyle name="Normal 52 3 4 3 2 3" xfId="31175"/>
    <cellStyle name="Normal 52 3 4 3 3" xfId="11057"/>
    <cellStyle name="Normal 52 3 4 3 3 2" xfId="41382"/>
    <cellStyle name="Normal 52 3 4 3 3 3" xfId="26158"/>
    <cellStyle name="Normal 52 3 4 3 4" xfId="36369"/>
    <cellStyle name="Normal 52 3 4 3 5" xfId="21145"/>
    <cellStyle name="Normal 52 3 4 4" xfId="12735"/>
    <cellStyle name="Normal 52 3 4 4 2" xfId="43057"/>
    <cellStyle name="Normal 52 3 4 4 3" xfId="27833"/>
    <cellStyle name="Normal 52 3 4 5" xfId="7714"/>
    <cellStyle name="Normal 52 3 4 5 2" xfId="38040"/>
    <cellStyle name="Normal 52 3 4 5 3" xfId="22816"/>
    <cellStyle name="Normal 52 3 4 6" xfId="33028"/>
    <cellStyle name="Normal 52 3 4 7" xfId="17803"/>
    <cellStyle name="Normal 52 3 5" xfId="3496"/>
    <cellStyle name="Normal 52 3 5 2" xfId="13570"/>
    <cellStyle name="Normal 52 3 5 2 2" xfId="43892"/>
    <cellStyle name="Normal 52 3 5 2 3" xfId="28668"/>
    <cellStyle name="Normal 52 3 5 3" xfId="8550"/>
    <cellStyle name="Normal 52 3 5 3 2" xfId="38875"/>
    <cellStyle name="Normal 52 3 5 3 3" xfId="23651"/>
    <cellStyle name="Normal 52 3 5 4" xfId="33862"/>
    <cellStyle name="Normal 52 3 5 5" xfId="18638"/>
    <cellStyle name="Normal 52 3 6" xfId="5189"/>
    <cellStyle name="Normal 52 3 6 2" xfId="15241"/>
    <cellStyle name="Normal 52 3 6 2 2" xfId="45563"/>
    <cellStyle name="Normal 52 3 6 2 3" xfId="30339"/>
    <cellStyle name="Normal 52 3 6 3" xfId="10221"/>
    <cellStyle name="Normal 52 3 6 3 2" xfId="40546"/>
    <cellStyle name="Normal 52 3 6 3 3" xfId="25322"/>
    <cellStyle name="Normal 52 3 6 4" xfId="35533"/>
    <cellStyle name="Normal 52 3 6 5" xfId="20309"/>
    <cellStyle name="Normal 52 3 7" xfId="11899"/>
    <cellStyle name="Normal 52 3 7 2" xfId="42221"/>
    <cellStyle name="Normal 52 3 7 3" xfId="26997"/>
    <cellStyle name="Normal 52 3 8" xfId="6878"/>
    <cellStyle name="Normal 52 3 8 2" xfId="37204"/>
    <cellStyle name="Normal 52 3 8 3" xfId="21980"/>
    <cellStyle name="Normal 52 3 9" xfId="32193"/>
    <cellStyle name="Normal 52 4" xfId="1903"/>
    <cellStyle name="Normal 52 4 2" xfId="2326"/>
    <cellStyle name="Normal 52 4 2 2" xfId="3165"/>
    <cellStyle name="Normal 52 4 2 2 2" xfId="4855"/>
    <cellStyle name="Normal 52 4 2 2 2 2" xfId="14928"/>
    <cellStyle name="Normal 52 4 2 2 2 2 2" xfId="45250"/>
    <cellStyle name="Normal 52 4 2 2 2 2 3" xfId="30026"/>
    <cellStyle name="Normal 52 4 2 2 2 3" xfId="9908"/>
    <cellStyle name="Normal 52 4 2 2 2 3 2" xfId="40233"/>
    <cellStyle name="Normal 52 4 2 2 2 3 3" xfId="25009"/>
    <cellStyle name="Normal 52 4 2 2 2 4" xfId="35220"/>
    <cellStyle name="Normal 52 4 2 2 2 5" xfId="19996"/>
    <cellStyle name="Normal 52 4 2 2 3" xfId="6547"/>
    <cellStyle name="Normal 52 4 2 2 3 2" xfId="16599"/>
    <cellStyle name="Normal 52 4 2 2 3 2 2" xfId="46921"/>
    <cellStyle name="Normal 52 4 2 2 3 2 3" xfId="31697"/>
    <cellStyle name="Normal 52 4 2 2 3 3" xfId="11579"/>
    <cellStyle name="Normal 52 4 2 2 3 3 2" xfId="41904"/>
    <cellStyle name="Normal 52 4 2 2 3 3 3" xfId="26680"/>
    <cellStyle name="Normal 52 4 2 2 3 4" xfId="36891"/>
    <cellStyle name="Normal 52 4 2 2 3 5" xfId="21667"/>
    <cellStyle name="Normal 52 4 2 2 4" xfId="13257"/>
    <cellStyle name="Normal 52 4 2 2 4 2" xfId="43579"/>
    <cellStyle name="Normal 52 4 2 2 4 3" xfId="28355"/>
    <cellStyle name="Normal 52 4 2 2 5" xfId="8236"/>
    <cellStyle name="Normal 52 4 2 2 5 2" xfId="38562"/>
    <cellStyle name="Normal 52 4 2 2 5 3" xfId="23338"/>
    <cellStyle name="Normal 52 4 2 2 6" xfId="33550"/>
    <cellStyle name="Normal 52 4 2 2 7" xfId="18325"/>
    <cellStyle name="Normal 52 4 2 3" xfId="4018"/>
    <cellStyle name="Normal 52 4 2 3 2" xfId="14092"/>
    <cellStyle name="Normal 52 4 2 3 2 2" xfId="44414"/>
    <cellStyle name="Normal 52 4 2 3 2 3" xfId="29190"/>
    <cellStyle name="Normal 52 4 2 3 3" xfId="9072"/>
    <cellStyle name="Normal 52 4 2 3 3 2" xfId="39397"/>
    <cellStyle name="Normal 52 4 2 3 3 3" xfId="24173"/>
    <cellStyle name="Normal 52 4 2 3 4" xfId="34384"/>
    <cellStyle name="Normal 52 4 2 3 5" xfId="19160"/>
    <cellStyle name="Normal 52 4 2 4" xfId="5711"/>
    <cellStyle name="Normal 52 4 2 4 2" xfId="15763"/>
    <cellStyle name="Normal 52 4 2 4 2 2" xfId="46085"/>
    <cellStyle name="Normal 52 4 2 4 2 3" xfId="30861"/>
    <cellStyle name="Normal 52 4 2 4 3" xfId="10743"/>
    <cellStyle name="Normal 52 4 2 4 3 2" xfId="41068"/>
    <cellStyle name="Normal 52 4 2 4 3 3" xfId="25844"/>
    <cellStyle name="Normal 52 4 2 4 4" xfId="36055"/>
    <cellStyle name="Normal 52 4 2 4 5" xfId="20831"/>
    <cellStyle name="Normal 52 4 2 5" xfId="12421"/>
    <cellStyle name="Normal 52 4 2 5 2" xfId="42743"/>
    <cellStyle name="Normal 52 4 2 5 3" xfId="27519"/>
    <cellStyle name="Normal 52 4 2 6" xfId="7400"/>
    <cellStyle name="Normal 52 4 2 6 2" xfId="37726"/>
    <cellStyle name="Normal 52 4 2 6 3" xfId="22502"/>
    <cellStyle name="Normal 52 4 2 7" xfId="32714"/>
    <cellStyle name="Normal 52 4 2 8" xfId="17489"/>
    <cellStyle name="Normal 52 4 3" xfId="2747"/>
    <cellStyle name="Normal 52 4 3 2" xfId="4437"/>
    <cellStyle name="Normal 52 4 3 2 2" xfId="14510"/>
    <cellStyle name="Normal 52 4 3 2 2 2" xfId="44832"/>
    <cellStyle name="Normal 52 4 3 2 2 3" xfId="29608"/>
    <cellStyle name="Normal 52 4 3 2 3" xfId="9490"/>
    <cellStyle name="Normal 52 4 3 2 3 2" xfId="39815"/>
    <cellStyle name="Normal 52 4 3 2 3 3" xfId="24591"/>
    <cellStyle name="Normal 52 4 3 2 4" xfId="34802"/>
    <cellStyle name="Normal 52 4 3 2 5" xfId="19578"/>
    <cellStyle name="Normal 52 4 3 3" xfId="6129"/>
    <cellStyle name="Normal 52 4 3 3 2" xfId="16181"/>
    <cellStyle name="Normal 52 4 3 3 2 2" xfId="46503"/>
    <cellStyle name="Normal 52 4 3 3 2 3" xfId="31279"/>
    <cellStyle name="Normal 52 4 3 3 3" xfId="11161"/>
    <cellStyle name="Normal 52 4 3 3 3 2" xfId="41486"/>
    <cellStyle name="Normal 52 4 3 3 3 3" xfId="26262"/>
    <cellStyle name="Normal 52 4 3 3 4" xfId="36473"/>
    <cellStyle name="Normal 52 4 3 3 5" xfId="21249"/>
    <cellStyle name="Normal 52 4 3 4" xfId="12839"/>
    <cellStyle name="Normal 52 4 3 4 2" xfId="43161"/>
    <cellStyle name="Normal 52 4 3 4 3" xfId="27937"/>
    <cellStyle name="Normal 52 4 3 5" xfId="7818"/>
    <cellStyle name="Normal 52 4 3 5 2" xfId="38144"/>
    <cellStyle name="Normal 52 4 3 5 3" xfId="22920"/>
    <cellStyle name="Normal 52 4 3 6" xfId="33132"/>
    <cellStyle name="Normal 52 4 3 7" xfId="17907"/>
    <cellStyle name="Normal 52 4 4" xfId="3600"/>
    <cellStyle name="Normal 52 4 4 2" xfId="13674"/>
    <cellStyle name="Normal 52 4 4 2 2" xfId="43996"/>
    <cellStyle name="Normal 52 4 4 2 3" xfId="28772"/>
    <cellStyle name="Normal 52 4 4 3" xfId="8654"/>
    <cellStyle name="Normal 52 4 4 3 2" xfId="38979"/>
    <cellStyle name="Normal 52 4 4 3 3" xfId="23755"/>
    <cellStyle name="Normal 52 4 4 4" xfId="33966"/>
    <cellStyle name="Normal 52 4 4 5" xfId="18742"/>
    <cellStyle name="Normal 52 4 5" xfId="5293"/>
    <cellStyle name="Normal 52 4 5 2" xfId="15345"/>
    <cellStyle name="Normal 52 4 5 2 2" xfId="45667"/>
    <cellStyle name="Normal 52 4 5 2 3" xfId="30443"/>
    <cellStyle name="Normal 52 4 5 3" xfId="10325"/>
    <cellStyle name="Normal 52 4 5 3 2" xfId="40650"/>
    <cellStyle name="Normal 52 4 5 3 3" xfId="25426"/>
    <cellStyle name="Normal 52 4 5 4" xfId="35637"/>
    <cellStyle name="Normal 52 4 5 5" xfId="20413"/>
    <cellStyle name="Normal 52 4 6" xfId="12003"/>
    <cellStyle name="Normal 52 4 6 2" xfId="42325"/>
    <cellStyle name="Normal 52 4 6 3" xfId="27101"/>
    <cellStyle name="Normal 52 4 7" xfId="6982"/>
    <cellStyle name="Normal 52 4 7 2" xfId="37308"/>
    <cellStyle name="Normal 52 4 7 3" xfId="22084"/>
    <cellStyle name="Normal 52 4 8" xfId="32296"/>
    <cellStyle name="Normal 52 4 9" xfId="17071"/>
    <cellStyle name="Normal 52 5" xfId="2116"/>
    <cellStyle name="Normal 52 5 2" xfId="2957"/>
    <cellStyle name="Normal 52 5 2 2" xfId="4647"/>
    <cellStyle name="Normal 52 5 2 2 2" xfId="14720"/>
    <cellStyle name="Normal 52 5 2 2 2 2" xfId="45042"/>
    <cellStyle name="Normal 52 5 2 2 2 3" xfId="29818"/>
    <cellStyle name="Normal 52 5 2 2 3" xfId="9700"/>
    <cellStyle name="Normal 52 5 2 2 3 2" xfId="40025"/>
    <cellStyle name="Normal 52 5 2 2 3 3" xfId="24801"/>
    <cellStyle name="Normal 52 5 2 2 4" xfId="35012"/>
    <cellStyle name="Normal 52 5 2 2 5" xfId="19788"/>
    <cellStyle name="Normal 52 5 2 3" xfId="6339"/>
    <cellStyle name="Normal 52 5 2 3 2" xfId="16391"/>
    <cellStyle name="Normal 52 5 2 3 2 2" xfId="46713"/>
    <cellStyle name="Normal 52 5 2 3 2 3" xfId="31489"/>
    <cellStyle name="Normal 52 5 2 3 3" xfId="11371"/>
    <cellStyle name="Normal 52 5 2 3 3 2" xfId="41696"/>
    <cellStyle name="Normal 52 5 2 3 3 3" xfId="26472"/>
    <cellStyle name="Normal 52 5 2 3 4" xfId="36683"/>
    <cellStyle name="Normal 52 5 2 3 5" xfId="21459"/>
    <cellStyle name="Normal 52 5 2 4" xfId="13049"/>
    <cellStyle name="Normal 52 5 2 4 2" xfId="43371"/>
    <cellStyle name="Normal 52 5 2 4 3" xfId="28147"/>
    <cellStyle name="Normal 52 5 2 5" xfId="8028"/>
    <cellStyle name="Normal 52 5 2 5 2" xfId="38354"/>
    <cellStyle name="Normal 52 5 2 5 3" xfId="23130"/>
    <cellStyle name="Normal 52 5 2 6" xfId="33342"/>
    <cellStyle name="Normal 52 5 2 7" xfId="18117"/>
    <cellStyle name="Normal 52 5 3" xfId="3810"/>
    <cellStyle name="Normal 52 5 3 2" xfId="13884"/>
    <cellStyle name="Normal 52 5 3 2 2" xfId="44206"/>
    <cellStyle name="Normal 52 5 3 2 3" xfId="28982"/>
    <cellStyle name="Normal 52 5 3 3" xfId="8864"/>
    <cellStyle name="Normal 52 5 3 3 2" xfId="39189"/>
    <cellStyle name="Normal 52 5 3 3 3" xfId="23965"/>
    <cellStyle name="Normal 52 5 3 4" xfId="34176"/>
    <cellStyle name="Normal 52 5 3 5" xfId="18952"/>
    <cellStyle name="Normal 52 5 4" xfId="5503"/>
    <cellStyle name="Normal 52 5 4 2" xfId="15555"/>
    <cellStyle name="Normal 52 5 4 2 2" xfId="45877"/>
    <cellStyle name="Normal 52 5 4 2 3" xfId="30653"/>
    <cellStyle name="Normal 52 5 4 3" xfId="10535"/>
    <cellStyle name="Normal 52 5 4 3 2" xfId="40860"/>
    <cellStyle name="Normal 52 5 4 3 3" xfId="25636"/>
    <cellStyle name="Normal 52 5 4 4" xfId="35847"/>
    <cellStyle name="Normal 52 5 4 5" xfId="20623"/>
    <cellStyle name="Normal 52 5 5" xfId="12213"/>
    <cellStyle name="Normal 52 5 5 2" xfId="42535"/>
    <cellStyle name="Normal 52 5 5 3" xfId="27311"/>
    <cellStyle name="Normal 52 5 6" xfId="7192"/>
    <cellStyle name="Normal 52 5 6 2" xfId="37518"/>
    <cellStyle name="Normal 52 5 6 3" xfId="22294"/>
    <cellStyle name="Normal 52 5 7" xfId="32506"/>
    <cellStyle name="Normal 52 5 8" xfId="17281"/>
    <cellStyle name="Normal 52 6" xfId="2537"/>
    <cellStyle name="Normal 52 6 2" xfId="4229"/>
    <cellStyle name="Normal 52 6 2 2" xfId="14302"/>
    <cellStyle name="Normal 52 6 2 2 2" xfId="44624"/>
    <cellStyle name="Normal 52 6 2 2 3" xfId="29400"/>
    <cellStyle name="Normal 52 6 2 3" xfId="9282"/>
    <cellStyle name="Normal 52 6 2 3 2" xfId="39607"/>
    <cellStyle name="Normal 52 6 2 3 3" xfId="24383"/>
    <cellStyle name="Normal 52 6 2 4" xfId="34594"/>
    <cellStyle name="Normal 52 6 2 5" xfId="19370"/>
    <cellStyle name="Normal 52 6 3" xfId="5921"/>
    <cellStyle name="Normal 52 6 3 2" xfId="15973"/>
    <cellStyle name="Normal 52 6 3 2 2" xfId="46295"/>
    <cellStyle name="Normal 52 6 3 2 3" xfId="31071"/>
    <cellStyle name="Normal 52 6 3 3" xfId="10953"/>
    <cellStyle name="Normal 52 6 3 3 2" xfId="41278"/>
    <cellStyle name="Normal 52 6 3 3 3" xfId="26054"/>
    <cellStyle name="Normal 52 6 3 4" xfId="36265"/>
    <cellStyle name="Normal 52 6 3 5" xfId="21041"/>
    <cellStyle name="Normal 52 6 4" xfId="12631"/>
    <cellStyle name="Normal 52 6 4 2" xfId="42953"/>
    <cellStyle name="Normal 52 6 4 3" xfId="27729"/>
    <cellStyle name="Normal 52 6 5" xfId="7610"/>
    <cellStyle name="Normal 52 6 5 2" xfId="37936"/>
    <cellStyle name="Normal 52 6 5 3" xfId="22712"/>
    <cellStyle name="Normal 52 6 6" xfId="32924"/>
    <cellStyle name="Normal 52 6 7" xfId="17699"/>
    <cellStyle name="Normal 52 7" xfId="3388"/>
    <cellStyle name="Normal 52 7 2" xfId="13466"/>
    <cellStyle name="Normal 52 7 2 2" xfId="43788"/>
    <cellStyle name="Normal 52 7 2 3" xfId="28564"/>
    <cellStyle name="Normal 52 7 3" xfId="8446"/>
    <cellStyle name="Normal 52 7 3 2" xfId="38771"/>
    <cellStyle name="Normal 52 7 3 3" xfId="23547"/>
    <cellStyle name="Normal 52 7 4" xfId="33758"/>
    <cellStyle name="Normal 52 7 5" xfId="18534"/>
    <cellStyle name="Normal 52 8" xfId="5082"/>
    <cellStyle name="Normal 52 8 2" xfId="15137"/>
    <cellStyle name="Normal 52 8 2 2" xfId="45459"/>
    <cellStyle name="Normal 52 8 2 3" xfId="30235"/>
    <cellStyle name="Normal 52 8 3" xfId="10117"/>
    <cellStyle name="Normal 52 8 3 2" xfId="40442"/>
    <cellStyle name="Normal 52 8 3 3" xfId="25218"/>
    <cellStyle name="Normal 52 8 4" xfId="35429"/>
    <cellStyle name="Normal 52 8 5" xfId="20205"/>
    <cellStyle name="Normal 52 9" xfId="11793"/>
    <cellStyle name="Normal 52 9 2" xfId="42117"/>
    <cellStyle name="Normal 52 9 3" xfId="26893"/>
    <cellStyle name="Normal 53" xfId="1452"/>
    <cellStyle name="Normal 53 10" xfId="6773"/>
    <cellStyle name="Normal 53 10 2" xfId="37101"/>
    <cellStyle name="Normal 53 10 3" xfId="21877"/>
    <cellStyle name="Normal 53 11" xfId="32092"/>
    <cellStyle name="Normal 53 12" xfId="16862"/>
    <cellStyle name="Normal 53 13" xfId="47303"/>
    <cellStyle name="Normal 53 2" xfId="1737"/>
    <cellStyle name="Normal 53 2 10" xfId="32144"/>
    <cellStyle name="Normal 53 2 11" xfId="16916"/>
    <cellStyle name="Normal 53 2 2" xfId="1845"/>
    <cellStyle name="Normal 53 2 2 10" xfId="17020"/>
    <cellStyle name="Normal 53 2 2 2" xfId="2062"/>
    <cellStyle name="Normal 53 2 2 2 2" xfId="2483"/>
    <cellStyle name="Normal 53 2 2 2 2 2" xfId="3322"/>
    <cellStyle name="Normal 53 2 2 2 2 2 2" xfId="5012"/>
    <cellStyle name="Normal 53 2 2 2 2 2 2 2" xfId="15085"/>
    <cellStyle name="Normal 53 2 2 2 2 2 2 2 2" xfId="45407"/>
    <cellStyle name="Normal 53 2 2 2 2 2 2 2 3" xfId="30183"/>
    <cellStyle name="Normal 53 2 2 2 2 2 2 3" xfId="10065"/>
    <cellStyle name="Normal 53 2 2 2 2 2 2 3 2" xfId="40390"/>
    <cellStyle name="Normal 53 2 2 2 2 2 2 3 3" xfId="25166"/>
    <cellStyle name="Normal 53 2 2 2 2 2 2 4" xfId="35377"/>
    <cellStyle name="Normal 53 2 2 2 2 2 2 5" xfId="20153"/>
    <cellStyle name="Normal 53 2 2 2 2 2 3" xfId="6704"/>
    <cellStyle name="Normal 53 2 2 2 2 2 3 2" xfId="16756"/>
    <cellStyle name="Normal 53 2 2 2 2 2 3 2 2" xfId="47078"/>
    <cellStyle name="Normal 53 2 2 2 2 2 3 2 3" xfId="31854"/>
    <cellStyle name="Normal 53 2 2 2 2 2 3 3" xfId="11736"/>
    <cellStyle name="Normal 53 2 2 2 2 2 3 3 2" xfId="42061"/>
    <cellStyle name="Normal 53 2 2 2 2 2 3 3 3" xfId="26837"/>
    <cellStyle name="Normal 53 2 2 2 2 2 3 4" xfId="37048"/>
    <cellStyle name="Normal 53 2 2 2 2 2 3 5" xfId="21824"/>
    <cellStyle name="Normal 53 2 2 2 2 2 4" xfId="13414"/>
    <cellStyle name="Normal 53 2 2 2 2 2 4 2" xfId="43736"/>
    <cellStyle name="Normal 53 2 2 2 2 2 4 3" xfId="28512"/>
    <cellStyle name="Normal 53 2 2 2 2 2 5" xfId="8393"/>
    <cellStyle name="Normal 53 2 2 2 2 2 5 2" xfId="38719"/>
    <cellStyle name="Normal 53 2 2 2 2 2 5 3" xfId="23495"/>
    <cellStyle name="Normal 53 2 2 2 2 2 6" xfId="33707"/>
    <cellStyle name="Normal 53 2 2 2 2 2 7" xfId="18482"/>
    <cellStyle name="Normal 53 2 2 2 2 3" xfId="4175"/>
    <cellStyle name="Normal 53 2 2 2 2 3 2" xfId="14249"/>
    <cellStyle name="Normal 53 2 2 2 2 3 2 2" xfId="44571"/>
    <cellStyle name="Normal 53 2 2 2 2 3 2 3" xfId="29347"/>
    <cellStyle name="Normal 53 2 2 2 2 3 3" xfId="9229"/>
    <cellStyle name="Normal 53 2 2 2 2 3 3 2" xfId="39554"/>
    <cellStyle name="Normal 53 2 2 2 2 3 3 3" xfId="24330"/>
    <cellStyle name="Normal 53 2 2 2 2 3 4" xfId="34541"/>
    <cellStyle name="Normal 53 2 2 2 2 3 5" xfId="19317"/>
    <cellStyle name="Normal 53 2 2 2 2 4" xfId="5868"/>
    <cellStyle name="Normal 53 2 2 2 2 4 2" xfId="15920"/>
    <cellStyle name="Normal 53 2 2 2 2 4 2 2" xfId="46242"/>
    <cellStyle name="Normal 53 2 2 2 2 4 2 3" xfId="31018"/>
    <cellStyle name="Normal 53 2 2 2 2 4 3" xfId="10900"/>
    <cellStyle name="Normal 53 2 2 2 2 4 3 2" xfId="41225"/>
    <cellStyle name="Normal 53 2 2 2 2 4 3 3" xfId="26001"/>
    <cellStyle name="Normal 53 2 2 2 2 4 4" xfId="36212"/>
    <cellStyle name="Normal 53 2 2 2 2 4 5" xfId="20988"/>
    <cellStyle name="Normal 53 2 2 2 2 5" xfId="12578"/>
    <cellStyle name="Normal 53 2 2 2 2 5 2" xfId="42900"/>
    <cellStyle name="Normal 53 2 2 2 2 5 3" xfId="27676"/>
    <cellStyle name="Normal 53 2 2 2 2 6" xfId="7557"/>
    <cellStyle name="Normal 53 2 2 2 2 6 2" xfId="37883"/>
    <cellStyle name="Normal 53 2 2 2 2 6 3" xfId="22659"/>
    <cellStyle name="Normal 53 2 2 2 2 7" xfId="32871"/>
    <cellStyle name="Normal 53 2 2 2 2 8" xfId="17646"/>
    <cellStyle name="Normal 53 2 2 2 3" xfId="2904"/>
    <cellStyle name="Normal 53 2 2 2 3 2" xfId="4594"/>
    <cellStyle name="Normal 53 2 2 2 3 2 2" xfId="14667"/>
    <cellStyle name="Normal 53 2 2 2 3 2 2 2" xfId="44989"/>
    <cellStyle name="Normal 53 2 2 2 3 2 2 3" xfId="29765"/>
    <cellStyle name="Normal 53 2 2 2 3 2 3" xfId="9647"/>
    <cellStyle name="Normal 53 2 2 2 3 2 3 2" xfId="39972"/>
    <cellStyle name="Normal 53 2 2 2 3 2 3 3" xfId="24748"/>
    <cellStyle name="Normal 53 2 2 2 3 2 4" xfId="34959"/>
    <cellStyle name="Normal 53 2 2 2 3 2 5" xfId="19735"/>
    <cellStyle name="Normal 53 2 2 2 3 3" xfId="6286"/>
    <cellStyle name="Normal 53 2 2 2 3 3 2" xfId="16338"/>
    <cellStyle name="Normal 53 2 2 2 3 3 2 2" xfId="46660"/>
    <cellStyle name="Normal 53 2 2 2 3 3 2 3" xfId="31436"/>
    <cellStyle name="Normal 53 2 2 2 3 3 3" xfId="11318"/>
    <cellStyle name="Normal 53 2 2 2 3 3 3 2" xfId="41643"/>
    <cellStyle name="Normal 53 2 2 2 3 3 3 3" xfId="26419"/>
    <cellStyle name="Normal 53 2 2 2 3 3 4" xfId="36630"/>
    <cellStyle name="Normal 53 2 2 2 3 3 5" xfId="21406"/>
    <cellStyle name="Normal 53 2 2 2 3 4" xfId="12996"/>
    <cellStyle name="Normal 53 2 2 2 3 4 2" xfId="43318"/>
    <cellStyle name="Normal 53 2 2 2 3 4 3" xfId="28094"/>
    <cellStyle name="Normal 53 2 2 2 3 5" xfId="7975"/>
    <cellStyle name="Normal 53 2 2 2 3 5 2" xfId="38301"/>
    <cellStyle name="Normal 53 2 2 2 3 5 3" xfId="23077"/>
    <cellStyle name="Normal 53 2 2 2 3 6" xfId="33289"/>
    <cellStyle name="Normal 53 2 2 2 3 7" xfId="18064"/>
    <cellStyle name="Normal 53 2 2 2 4" xfId="3757"/>
    <cellStyle name="Normal 53 2 2 2 4 2" xfId="13831"/>
    <cellStyle name="Normal 53 2 2 2 4 2 2" xfId="44153"/>
    <cellStyle name="Normal 53 2 2 2 4 2 3" xfId="28929"/>
    <cellStyle name="Normal 53 2 2 2 4 3" xfId="8811"/>
    <cellStyle name="Normal 53 2 2 2 4 3 2" xfId="39136"/>
    <cellStyle name="Normal 53 2 2 2 4 3 3" xfId="23912"/>
    <cellStyle name="Normal 53 2 2 2 4 4" xfId="34123"/>
    <cellStyle name="Normal 53 2 2 2 4 5" xfId="18899"/>
    <cellStyle name="Normal 53 2 2 2 5" xfId="5450"/>
    <cellStyle name="Normal 53 2 2 2 5 2" xfId="15502"/>
    <cellStyle name="Normal 53 2 2 2 5 2 2" xfId="45824"/>
    <cellStyle name="Normal 53 2 2 2 5 2 3" xfId="30600"/>
    <cellStyle name="Normal 53 2 2 2 5 3" xfId="10482"/>
    <cellStyle name="Normal 53 2 2 2 5 3 2" xfId="40807"/>
    <cellStyle name="Normal 53 2 2 2 5 3 3" xfId="25583"/>
    <cellStyle name="Normal 53 2 2 2 5 4" xfId="35794"/>
    <cellStyle name="Normal 53 2 2 2 5 5" xfId="20570"/>
    <cellStyle name="Normal 53 2 2 2 6" xfId="12160"/>
    <cellStyle name="Normal 53 2 2 2 6 2" xfId="42482"/>
    <cellStyle name="Normal 53 2 2 2 6 3" xfId="27258"/>
    <cellStyle name="Normal 53 2 2 2 7" xfId="7139"/>
    <cellStyle name="Normal 53 2 2 2 7 2" xfId="37465"/>
    <cellStyle name="Normal 53 2 2 2 7 3" xfId="22241"/>
    <cellStyle name="Normal 53 2 2 2 8" xfId="32453"/>
    <cellStyle name="Normal 53 2 2 2 9" xfId="17228"/>
    <cellStyle name="Normal 53 2 2 3" xfId="2275"/>
    <cellStyle name="Normal 53 2 2 3 2" xfId="3114"/>
    <cellStyle name="Normal 53 2 2 3 2 2" xfId="4804"/>
    <cellStyle name="Normal 53 2 2 3 2 2 2" xfId="14877"/>
    <cellStyle name="Normal 53 2 2 3 2 2 2 2" xfId="45199"/>
    <cellStyle name="Normal 53 2 2 3 2 2 2 3" xfId="29975"/>
    <cellStyle name="Normal 53 2 2 3 2 2 3" xfId="9857"/>
    <cellStyle name="Normal 53 2 2 3 2 2 3 2" xfId="40182"/>
    <cellStyle name="Normal 53 2 2 3 2 2 3 3" xfId="24958"/>
    <cellStyle name="Normal 53 2 2 3 2 2 4" xfId="35169"/>
    <cellStyle name="Normal 53 2 2 3 2 2 5" xfId="19945"/>
    <cellStyle name="Normal 53 2 2 3 2 3" xfId="6496"/>
    <cellStyle name="Normal 53 2 2 3 2 3 2" xfId="16548"/>
    <cellStyle name="Normal 53 2 2 3 2 3 2 2" xfId="46870"/>
    <cellStyle name="Normal 53 2 2 3 2 3 2 3" xfId="31646"/>
    <cellStyle name="Normal 53 2 2 3 2 3 3" xfId="11528"/>
    <cellStyle name="Normal 53 2 2 3 2 3 3 2" xfId="41853"/>
    <cellStyle name="Normal 53 2 2 3 2 3 3 3" xfId="26629"/>
    <cellStyle name="Normal 53 2 2 3 2 3 4" xfId="36840"/>
    <cellStyle name="Normal 53 2 2 3 2 3 5" xfId="21616"/>
    <cellStyle name="Normal 53 2 2 3 2 4" xfId="13206"/>
    <cellStyle name="Normal 53 2 2 3 2 4 2" xfId="43528"/>
    <cellStyle name="Normal 53 2 2 3 2 4 3" xfId="28304"/>
    <cellStyle name="Normal 53 2 2 3 2 5" xfId="8185"/>
    <cellStyle name="Normal 53 2 2 3 2 5 2" xfId="38511"/>
    <cellStyle name="Normal 53 2 2 3 2 5 3" xfId="23287"/>
    <cellStyle name="Normal 53 2 2 3 2 6" xfId="33499"/>
    <cellStyle name="Normal 53 2 2 3 2 7" xfId="18274"/>
    <cellStyle name="Normal 53 2 2 3 3" xfId="3967"/>
    <cellStyle name="Normal 53 2 2 3 3 2" xfId="14041"/>
    <cellStyle name="Normal 53 2 2 3 3 2 2" xfId="44363"/>
    <cellStyle name="Normal 53 2 2 3 3 2 3" xfId="29139"/>
    <cellStyle name="Normal 53 2 2 3 3 3" xfId="9021"/>
    <cellStyle name="Normal 53 2 2 3 3 3 2" xfId="39346"/>
    <cellStyle name="Normal 53 2 2 3 3 3 3" xfId="24122"/>
    <cellStyle name="Normal 53 2 2 3 3 4" xfId="34333"/>
    <cellStyle name="Normal 53 2 2 3 3 5" xfId="19109"/>
    <cellStyle name="Normal 53 2 2 3 4" xfId="5660"/>
    <cellStyle name="Normal 53 2 2 3 4 2" xfId="15712"/>
    <cellStyle name="Normal 53 2 2 3 4 2 2" xfId="46034"/>
    <cellStyle name="Normal 53 2 2 3 4 2 3" xfId="30810"/>
    <cellStyle name="Normal 53 2 2 3 4 3" xfId="10692"/>
    <cellStyle name="Normal 53 2 2 3 4 3 2" xfId="41017"/>
    <cellStyle name="Normal 53 2 2 3 4 3 3" xfId="25793"/>
    <cellStyle name="Normal 53 2 2 3 4 4" xfId="36004"/>
    <cellStyle name="Normal 53 2 2 3 4 5" xfId="20780"/>
    <cellStyle name="Normal 53 2 2 3 5" xfId="12370"/>
    <cellStyle name="Normal 53 2 2 3 5 2" xfId="42692"/>
    <cellStyle name="Normal 53 2 2 3 5 3" xfId="27468"/>
    <cellStyle name="Normal 53 2 2 3 6" xfId="7349"/>
    <cellStyle name="Normal 53 2 2 3 6 2" xfId="37675"/>
    <cellStyle name="Normal 53 2 2 3 6 3" xfId="22451"/>
    <cellStyle name="Normal 53 2 2 3 7" xfId="32663"/>
    <cellStyle name="Normal 53 2 2 3 8" xfId="17438"/>
    <cellStyle name="Normal 53 2 2 4" xfId="2696"/>
    <cellStyle name="Normal 53 2 2 4 2" xfId="4386"/>
    <cellStyle name="Normal 53 2 2 4 2 2" xfId="14459"/>
    <cellStyle name="Normal 53 2 2 4 2 2 2" xfId="44781"/>
    <cellStyle name="Normal 53 2 2 4 2 2 3" xfId="29557"/>
    <cellStyle name="Normal 53 2 2 4 2 3" xfId="9439"/>
    <cellStyle name="Normal 53 2 2 4 2 3 2" xfId="39764"/>
    <cellStyle name="Normal 53 2 2 4 2 3 3" xfId="24540"/>
    <cellStyle name="Normal 53 2 2 4 2 4" xfId="34751"/>
    <cellStyle name="Normal 53 2 2 4 2 5" xfId="19527"/>
    <cellStyle name="Normal 53 2 2 4 3" xfId="6078"/>
    <cellStyle name="Normal 53 2 2 4 3 2" xfId="16130"/>
    <cellStyle name="Normal 53 2 2 4 3 2 2" xfId="46452"/>
    <cellStyle name="Normal 53 2 2 4 3 2 3" xfId="31228"/>
    <cellStyle name="Normal 53 2 2 4 3 3" xfId="11110"/>
    <cellStyle name="Normal 53 2 2 4 3 3 2" xfId="41435"/>
    <cellStyle name="Normal 53 2 2 4 3 3 3" xfId="26211"/>
    <cellStyle name="Normal 53 2 2 4 3 4" xfId="36422"/>
    <cellStyle name="Normal 53 2 2 4 3 5" xfId="21198"/>
    <cellStyle name="Normal 53 2 2 4 4" xfId="12788"/>
    <cellStyle name="Normal 53 2 2 4 4 2" xfId="43110"/>
    <cellStyle name="Normal 53 2 2 4 4 3" xfId="27886"/>
    <cellStyle name="Normal 53 2 2 4 5" xfId="7767"/>
    <cellStyle name="Normal 53 2 2 4 5 2" xfId="38093"/>
    <cellStyle name="Normal 53 2 2 4 5 3" xfId="22869"/>
    <cellStyle name="Normal 53 2 2 4 6" xfId="33081"/>
    <cellStyle name="Normal 53 2 2 4 7" xfId="17856"/>
    <cellStyle name="Normal 53 2 2 5" xfId="3549"/>
    <cellStyle name="Normal 53 2 2 5 2" xfId="13623"/>
    <cellStyle name="Normal 53 2 2 5 2 2" xfId="43945"/>
    <cellStyle name="Normal 53 2 2 5 2 3" xfId="28721"/>
    <cellStyle name="Normal 53 2 2 5 3" xfId="8603"/>
    <cellStyle name="Normal 53 2 2 5 3 2" xfId="38928"/>
    <cellStyle name="Normal 53 2 2 5 3 3" xfId="23704"/>
    <cellStyle name="Normal 53 2 2 5 4" xfId="33915"/>
    <cellStyle name="Normal 53 2 2 5 5" xfId="18691"/>
    <cellStyle name="Normal 53 2 2 6" xfId="5242"/>
    <cellStyle name="Normal 53 2 2 6 2" xfId="15294"/>
    <cellStyle name="Normal 53 2 2 6 2 2" xfId="45616"/>
    <cellStyle name="Normal 53 2 2 6 2 3" xfId="30392"/>
    <cellStyle name="Normal 53 2 2 6 3" xfId="10274"/>
    <cellStyle name="Normal 53 2 2 6 3 2" xfId="40599"/>
    <cellStyle name="Normal 53 2 2 6 3 3" xfId="25375"/>
    <cellStyle name="Normal 53 2 2 6 4" xfId="35586"/>
    <cellStyle name="Normal 53 2 2 6 5" xfId="20362"/>
    <cellStyle name="Normal 53 2 2 7" xfId="11952"/>
    <cellStyle name="Normal 53 2 2 7 2" xfId="42274"/>
    <cellStyle name="Normal 53 2 2 7 3" xfId="27050"/>
    <cellStyle name="Normal 53 2 2 8" xfId="6931"/>
    <cellStyle name="Normal 53 2 2 8 2" xfId="37257"/>
    <cellStyle name="Normal 53 2 2 8 3" xfId="22033"/>
    <cellStyle name="Normal 53 2 2 9" xfId="32245"/>
    <cellStyle name="Normal 53 2 3" xfId="1958"/>
    <cellStyle name="Normal 53 2 3 2" xfId="2379"/>
    <cellStyle name="Normal 53 2 3 2 2" xfId="3218"/>
    <cellStyle name="Normal 53 2 3 2 2 2" xfId="4908"/>
    <cellStyle name="Normal 53 2 3 2 2 2 2" xfId="14981"/>
    <cellStyle name="Normal 53 2 3 2 2 2 2 2" xfId="45303"/>
    <cellStyle name="Normal 53 2 3 2 2 2 2 3" xfId="30079"/>
    <cellStyle name="Normal 53 2 3 2 2 2 3" xfId="9961"/>
    <cellStyle name="Normal 53 2 3 2 2 2 3 2" xfId="40286"/>
    <cellStyle name="Normal 53 2 3 2 2 2 3 3" xfId="25062"/>
    <cellStyle name="Normal 53 2 3 2 2 2 4" xfId="35273"/>
    <cellStyle name="Normal 53 2 3 2 2 2 5" xfId="20049"/>
    <cellStyle name="Normal 53 2 3 2 2 3" xfId="6600"/>
    <cellStyle name="Normal 53 2 3 2 2 3 2" xfId="16652"/>
    <cellStyle name="Normal 53 2 3 2 2 3 2 2" xfId="46974"/>
    <cellStyle name="Normal 53 2 3 2 2 3 2 3" xfId="31750"/>
    <cellStyle name="Normal 53 2 3 2 2 3 3" xfId="11632"/>
    <cellStyle name="Normal 53 2 3 2 2 3 3 2" xfId="41957"/>
    <cellStyle name="Normal 53 2 3 2 2 3 3 3" xfId="26733"/>
    <cellStyle name="Normal 53 2 3 2 2 3 4" xfId="36944"/>
    <cellStyle name="Normal 53 2 3 2 2 3 5" xfId="21720"/>
    <cellStyle name="Normal 53 2 3 2 2 4" xfId="13310"/>
    <cellStyle name="Normal 53 2 3 2 2 4 2" xfId="43632"/>
    <cellStyle name="Normal 53 2 3 2 2 4 3" xfId="28408"/>
    <cellStyle name="Normal 53 2 3 2 2 5" xfId="8289"/>
    <cellStyle name="Normal 53 2 3 2 2 5 2" xfId="38615"/>
    <cellStyle name="Normal 53 2 3 2 2 5 3" xfId="23391"/>
    <cellStyle name="Normal 53 2 3 2 2 6" xfId="33603"/>
    <cellStyle name="Normal 53 2 3 2 2 7" xfId="18378"/>
    <cellStyle name="Normal 53 2 3 2 3" xfId="4071"/>
    <cellStyle name="Normal 53 2 3 2 3 2" xfId="14145"/>
    <cellStyle name="Normal 53 2 3 2 3 2 2" xfId="44467"/>
    <cellStyle name="Normal 53 2 3 2 3 2 3" xfId="29243"/>
    <cellStyle name="Normal 53 2 3 2 3 3" xfId="9125"/>
    <cellStyle name="Normal 53 2 3 2 3 3 2" xfId="39450"/>
    <cellStyle name="Normal 53 2 3 2 3 3 3" xfId="24226"/>
    <cellStyle name="Normal 53 2 3 2 3 4" xfId="34437"/>
    <cellStyle name="Normal 53 2 3 2 3 5" xfId="19213"/>
    <cellStyle name="Normal 53 2 3 2 4" xfId="5764"/>
    <cellStyle name="Normal 53 2 3 2 4 2" xfId="15816"/>
    <cellStyle name="Normal 53 2 3 2 4 2 2" xfId="46138"/>
    <cellStyle name="Normal 53 2 3 2 4 2 3" xfId="30914"/>
    <cellStyle name="Normal 53 2 3 2 4 3" xfId="10796"/>
    <cellStyle name="Normal 53 2 3 2 4 3 2" xfId="41121"/>
    <cellStyle name="Normal 53 2 3 2 4 3 3" xfId="25897"/>
    <cellStyle name="Normal 53 2 3 2 4 4" xfId="36108"/>
    <cellStyle name="Normal 53 2 3 2 4 5" xfId="20884"/>
    <cellStyle name="Normal 53 2 3 2 5" xfId="12474"/>
    <cellStyle name="Normal 53 2 3 2 5 2" xfId="42796"/>
    <cellStyle name="Normal 53 2 3 2 5 3" xfId="27572"/>
    <cellStyle name="Normal 53 2 3 2 6" xfId="7453"/>
    <cellStyle name="Normal 53 2 3 2 6 2" xfId="37779"/>
    <cellStyle name="Normal 53 2 3 2 6 3" xfId="22555"/>
    <cellStyle name="Normal 53 2 3 2 7" xfId="32767"/>
    <cellStyle name="Normal 53 2 3 2 8" xfId="17542"/>
    <cellStyle name="Normal 53 2 3 3" xfId="2800"/>
    <cellStyle name="Normal 53 2 3 3 2" xfId="4490"/>
    <cellStyle name="Normal 53 2 3 3 2 2" xfId="14563"/>
    <cellStyle name="Normal 53 2 3 3 2 2 2" xfId="44885"/>
    <cellStyle name="Normal 53 2 3 3 2 2 3" xfId="29661"/>
    <cellStyle name="Normal 53 2 3 3 2 3" xfId="9543"/>
    <cellStyle name="Normal 53 2 3 3 2 3 2" xfId="39868"/>
    <cellStyle name="Normal 53 2 3 3 2 3 3" xfId="24644"/>
    <cellStyle name="Normal 53 2 3 3 2 4" xfId="34855"/>
    <cellStyle name="Normal 53 2 3 3 2 5" xfId="19631"/>
    <cellStyle name="Normal 53 2 3 3 3" xfId="6182"/>
    <cellStyle name="Normal 53 2 3 3 3 2" xfId="16234"/>
    <cellStyle name="Normal 53 2 3 3 3 2 2" xfId="46556"/>
    <cellStyle name="Normal 53 2 3 3 3 2 3" xfId="31332"/>
    <cellStyle name="Normal 53 2 3 3 3 3" xfId="11214"/>
    <cellStyle name="Normal 53 2 3 3 3 3 2" xfId="41539"/>
    <cellStyle name="Normal 53 2 3 3 3 3 3" xfId="26315"/>
    <cellStyle name="Normal 53 2 3 3 3 4" xfId="36526"/>
    <cellStyle name="Normal 53 2 3 3 3 5" xfId="21302"/>
    <cellStyle name="Normal 53 2 3 3 4" xfId="12892"/>
    <cellStyle name="Normal 53 2 3 3 4 2" xfId="43214"/>
    <cellStyle name="Normal 53 2 3 3 4 3" xfId="27990"/>
    <cellStyle name="Normal 53 2 3 3 5" xfId="7871"/>
    <cellStyle name="Normal 53 2 3 3 5 2" xfId="38197"/>
    <cellStyle name="Normal 53 2 3 3 5 3" xfId="22973"/>
    <cellStyle name="Normal 53 2 3 3 6" xfId="33185"/>
    <cellStyle name="Normal 53 2 3 3 7" xfId="17960"/>
    <cellStyle name="Normal 53 2 3 4" xfId="3653"/>
    <cellStyle name="Normal 53 2 3 4 2" xfId="13727"/>
    <cellStyle name="Normal 53 2 3 4 2 2" xfId="44049"/>
    <cellStyle name="Normal 53 2 3 4 2 3" xfId="28825"/>
    <cellStyle name="Normal 53 2 3 4 3" xfId="8707"/>
    <cellStyle name="Normal 53 2 3 4 3 2" xfId="39032"/>
    <cellStyle name="Normal 53 2 3 4 3 3" xfId="23808"/>
    <cellStyle name="Normal 53 2 3 4 4" xfId="34019"/>
    <cellStyle name="Normal 53 2 3 4 5" xfId="18795"/>
    <cellStyle name="Normal 53 2 3 5" xfId="5346"/>
    <cellStyle name="Normal 53 2 3 5 2" xfId="15398"/>
    <cellStyle name="Normal 53 2 3 5 2 2" xfId="45720"/>
    <cellStyle name="Normal 53 2 3 5 2 3" xfId="30496"/>
    <cellStyle name="Normal 53 2 3 5 3" xfId="10378"/>
    <cellStyle name="Normal 53 2 3 5 3 2" xfId="40703"/>
    <cellStyle name="Normal 53 2 3 5 3 3" xfId="25479"/>
    <cellStyle name="Normal 53 2 3 5 4" xfId="35690"/>
    <cellStyle name="Normal 53 2 3 5 5" xfId="20466"/>
    <cellStyle name="Normal 53 2 3 6" xfId="12056"/>
    <cellStyle name="Normal 53 2 3 6 2" xfId="42378"/>
    <cellStyle name="Normal 53 2 3 6 3" xfId="27154"/>
    <cellStyle name="Normal 53 2 3 7" xfId="7035"/>
    <cellStyle name="Normal 53 2 3 7 2" xfId="37361"/>
    <cellStyle name="Normal 53 2 3 7 3" xfId="22137"/>
    <cellStyle name="Normal 53 2 3 8" xfId="32349"/>
    <cellStyle name="Normal 53 2 3 9" xfId="17124"/>
    <cellStyle name="Normal 53 2 4" xfId="2171"/>
    <cellStyle name="Normal 53 2 4 2" xfId="3010"/>
    <cellStyle name="Normal 53 2 4 2 2" xfId="4700"/>
    <cellStyle name="Normal 53 2 4 2 2 2" xfId="14773"/>
    <cellStyle name="Normal 53 2 4 2 2 2 2" xfId="45095"/>
    <cellStyle name="Normal 53 2 4 2 2 2 3" xfId="29871"/>
    <cellStyle name="Normal 53 2 4 2 2 3" xfId="9753"/>
    <cellStyle name="Normal 53 2 4 2 2 3 2" xfId="40078"/>
    <cellStyle name="Normal 53 2 4 2 2 3 3" xfId="24854"/>
    <cellStyle name="Normal 53 2 4 2 2 4" xfId="35065"/>
    <cellStyle name="Normal 53 2 4 2 2 5" xfId="19841"/>
    <cellStyle name="Normal 53 2 4 2 3" xfId="6392"/>
    <cellStyle name="Normal 53 2 4 2 3 2" xfId="16444"/>
    <cellStyle name="Normal 53 2 4 2 3 2 2" xfId="46766"/>
    <cellStyle name="Normal 53 2 4 2 3 2 3" xfId="31542"/>
    <cellStyle name="Normal 53 2 4 2 3 3" xfId="11424"/>
    <cellStyle name="Normal 53 2 4 2 3 3 2" xfId="41749"/>
    <cellStyle name="Normal 53 2 4 2 3 3 3" xfId="26525"/>
    <cellStyle name="Normal 53 2 4 2 3 4" xfId="36736"/>
    <cellStyle name="Normal 53 2 4 2 3 5" xfId="21512"/>
    <cellStyle name="Normal 53 2 4 2 4" xfId="13102"/>
    <cellStyle name="Normal 53 2 4 2 4 2" xfId="43424"/>
    <cellStyle name="Normal 53 2 4 2 4 3" xfId="28200"/>
    <cellStyle name="Normal 53 2 4 2 5" xfId="8081"/>
    <cellStyle name="Normal 53 2 4 2 5 2" xfId="38407"/>
    <cellStyle name="Normal 53 2 4 2 5 3" xfId="23183"/>
    <cellStyle name="Normal 53 2 4 2 6" xfId="33395"/>
    <cellStyle name="Normal 53 2 4 2 7" xfId="18170"/>
    <cellStyle name="Normal 53 2 4 3" xfId="3863"/>
    <cellStyle name="Normal 53 2 4 3 2" xfId="13937"/>
    <cellStyle name="Normal 53 2 4 3 2 2" xfId="44259"/>
    <cellStyle name="Normal 53 2 4 3 2 3" xfId="29035"/>
    <cellStyle name="Normal 53 2 4 3 3" xfId="8917"/>
    <cellStyle name="Normal 53 2 4 3 3 2" xfId="39242"/>
    <cellStyle name="Normal 53 2 4 3 3 3" xfId="24018"/>
    <cellStyle name="Normal 53 2 4 3 4" xfId="34229"/>
    <cellStyle name="Normal 53 2 4 3 5" xfId="19005"/>
    <cellStyle name="Normal 53 2 4 4" xfId="5556"/>
    <cellStyle name="Normal 53 2 4 4 2" xfId="15608"/>
    <cellStyle name="Normal 53 2 4 4 2 2" xfId="45930"/>
    <cellStyle name="Normal 53 2 4 4 2 3" xfId="30706"/>
    <cellStyle name="Normal 53 2 4 4 3" xfId="10588"/>
    <cellStyle name="Normal 53 2 4 4 3 2" xfId="40913"/>
    <cellStyle name="Normal 53 2 4 4 3 3" xfId="25689"/>
    <cellStyle name="Normal 53 2 4 4 4" xfId="35900"/>
    <cellStyle name="Normal 53 2 4 4 5" xfId="20676"/>
    <cellStyle name="Normal 53 2 4 5" xfId="12266"/>
    <cellStyle name="Normal 53 2 4 5 2" xfId="42588"/>
    <cellStyle name="Normal 53 2 4 5 3" xfId="27364"/>
    <cellStyle name="Normal 53 2 4 6" xfId="7245"/>
    <cellStyle name="Normal 53 2 4 6 2" xfId="37571"/>
    <cellStyle name="Normal 53 2 4 6 3" xfId="22347"/>
    <cellStyle name="Normal 53 2 4 7" xfId="32559"/>
    <cellStyle name="Normal 53 2 4 8" xfId="17334"/>
    <cellStyle name="Normal 53 2 5" xfId="2592"/>
    <cellStyle name="Normal 53 2 5 2" xfId="4282"/>
    <cellStyle name="Normal 53 2 5 2 2" xfId="14355"/>
    <cellStyle name="Normal 53 2 5 2 2 2" xfId="44677"/>
    <cellStyle name="Normal 53 2 5 2 2 3" xfId="29453"/>
    <cellStyle name="Normal 53 2 5 2 3" xfId="9335"/>
    <cellStyle name="Normal 53 2 5 2 3 2" xfId="39660"/>
    <cellStyle name="Normal 53 2 5 2 3 3" xfId="24436"/>
    <cellStyle name="Normal 53 2 5 2 4" xfId="34647"/>
    <cellStyle name="Normal 53 2 5 2 5" xfId="19423"/>
    <cellStyle name="Normal 53 2 5 3" xfId="5974"/>
    <cellStyle name="Normal 53 2 5 3 2" xfId="16026"/>
    <cellStyle name="Normal 53 2 5 3 2 2" xfId="46348"/>
    <cellStyle name="Normal 53 2 5 3 2 3" xfId="31124"/>
    <cellStyle name="Normal 53 2 5 3 3" xfId="11006"/>
    <cellStyle name="Normal 53 2 5 3 3 2" xfId="41331"/>
    <cellStyle name="Normal 53 2 5 3 3 3" xfId="26107"/>
    <cellStyle name="Normal 53 2 5 3 4" xfId="36318"/>
    <cellStyle name="Normal 53 2 5 3 5" xfId="21094"/>
    <cellStyle name="Normal 53 2 5 4" xfId="12684"/>
    <cellStyle name="Normal 53 2 5 4 2" xfId="43006"/>
    <cellStyle name="Normal 53 2 5 4 3" xfId="27782"/>
    <cellStyle name="Normal 53 2 5 5" xfId="7663"/>
    <cellStyle name="Normal 53 2 5 5 2" xfId="37989"/>
    <cellStyle name="Normal 53 2 5 5 3" xfId="22765"/>
    <cellStyle name="Normal 53 2 5 6" xfId="32977"/>
    <cellStyle name="Normal 53 2 5 7" xfId="17752"/>
    <cellStyle name="Normal 53 2 6" xfId="3445"/>
    <cellStyle name="Normal 53 2 6 2" xfId="13519"/>
    <cellStyle name="Normal 53 2 6 2 2" xfId="43841"/>
    <cellStyle name="Normal 53 2 6 2 3" xfId="28617"/>
    <cellStyle name="Normal 53 2 6 3" xfId="8499"/>
    <cellStyle name="Normal 53 2 6 3 2" xfId="38824"/>
    <cellStyle name="Normal 53 2 6 3 3" xfId="23600"/>
    <cellStyle name="Normal 53 2 6 4" xfId="33811"/>
    <cellStyle name="Normal 53 2 6 5" xfId="18587"/>
    <cellStyle name="Normal 53 2 7" xfId="5138"/>
    <cellStyle name="Normal 53 2 7 2" xfId="15190"/>
    <cellStyle name="Normal 53 2 7 2 2" xfId="45512"/>
    <cellStyle name="Normal 53 2 7 2 3" xfId="30288"/>
    <cellStyle name="Normal 53 2 7 3" xfId="10170"/>
    <cellStyle name="Normal 53 2 7 3 2" xfId="40495"/>
    <cellStyle name="Normal 53 2 7 3 3" xfId="25271"/>
    <cellStyle name="Normal 53 2 7 4" xfId="35482"/>
    <cellStyle name="Normal 53 2 7 5" xfId="20258"/>
    <cellStyle name="Normal 53 2 8" xfId="11848"/>
    <cellStyle name="Normal 53 2 8 2" xfId="42170"/>
    <cellStyle name="Normal 53 2 8 3" xfId="26946"/>
    <cellStyle name="Normal 53 2 9" xfId="6827"/>
    <cellStyle name="Normal 53 2 9 2" xfId="37153"/>
    <cellStyle name="Normal 53 2 9 3" xfId="21929"/>
    <cellStyle name="Normal 53 3" xfId="1791"/>
    <cellStyle name="Normal 53 3 10" xfId="16968"/>
    <cellStyle name="Normal 53 3 2" xfId="2010"/>
    <cellStyle name="Normal 53 3 2 2" xfId="2431"/>
    <cellStyle name="Normal 53 3 2 2 2" xfId="3270"/>
    <cellStyle name="Normal 53 3 2 2 2 2" xfId="4960"/>
    <cellStyle name="Normal 53 3 2 2 2 2 2" xfId="15033"/>
    <cellStyle name="Normal 53 3 2 2 2 2 2 2" xfId="45355"/>
    <cellStyle name="Normal 53 3 2 2 2 2 2 3" xfId="30131"/>
    <cellStyle name="Normal 53 3 2 2 2 2 3" xfId="10013"/>
    <cellStyle name="Normal 53 3 2 2 2 2 3 2" xfId="40338"/>
    <cellStyle name="Normal 53 3 2 2 2 2 3 3" xfId="25114"/>
    <cellStyle name="Normal 53 3 2 2 2 2 4" xfId="35325"/>
    <cellStyle name="Normal 53 3 2 2 2 2 5" xfId="20101"/>
    <cellStyle name="Normal 53 3 2 2 2 3" xfId="6652"/>
    <cellStyle name="Normal 53 3 2 2 2 3 2" xfId="16704"/>
    <cellStyle name="Normal 53 3 2 2 2 3 2 2" xfId="47026"/>
    <cellStyle name="Normal 53 3 2 2 2 3 2 3" xfId="31802"/>
    <cellStyle name="Normal 53 3 2 2 2 3 3" xfId="11684"/>
    <cellStyle name="Normal 53 3 2 2 2 3 3 2" xfId="42009"/>
    <cellStyle name="Normal 53 3 2 2 2 3 3 3" xfId="26785"/>
    <cellStyle name="Normal 53 3 2 2 2 3 4" xfId="36996"/>
    <cellStyle name="Normal 53 3 2 2 2 3 5" xfId="21772"/>
    <cellStyle name="Normal 53 3 2 2 2 4" xfId="13362"/>
    <cellStyle name="Normal 53 3 2 2 2 4 2" xfId="43684"/>
    <cellStyle name="Normal 53 3 2 2 2 4 3" xfId="28460"/>
    <cellStyle name="Normal 53 3 2 2 2 5" xfId="8341"/>
    <cellStyle name="Normal 53 3 2 2 2 5 2" xfId="38667"/>
    <cellStyle name="Normal 53 3 2 2 2 5 3" xfId="23443"/>
    <cellStyle name="Normal 53 3 2 2 2 6" xfId="33655"/>
    <cellStyle name="Normal 53 3 2 2 2 7" xfId="18430"/>
    <cellStyle name="Normal 53 3 2 2 3" xfId="4123"/>
    <cellStyle name="Normal 53 3 2 2 3 2" xfId="14197"/>
    <cellStyle name="Normal 53 3 2 2 3 2 2" xfId="44519"/>
    <cellStyle name="Normal 53 3 2 2 3 2 3" xfId="29295"/>
    <cellStyle name="Normal 53 3 2 2 3 3" xfId="9177"/>
    <cellStyle name="Normal 53 3 2 2 3 3 2" xfId="39502"/>
    <cellStyle name="Normal 53 3 2 2 3 3 3" xfId="24278"/>
    <cellStyle name="Normal 53 3 2 2 3 4" xfId="34489"/>
    <cellStyle name="Normal 53 3 2 2 3 5" xfId="19265"/>
    <cellStyle name="Normal 53 3 2 2 4" xfId="5816"/>
    <cellStyle name="Normal 53 3 2 2 4 2" xfId="15868"/>
    <cellStyle name="Normal 53 3 2 2 4 2 2" xfId="46190"/>
    <cellStyle name="Normal 53 3 2 2 4 2 3" xfId="30966"/>
    <cellStyle name="Normal 53 3 2 2 4 3" xfId="10848"/>
    <cellStyle name="Normal 53 3 2 2 4 3 2" xfId="41173"/>
    <cellStyle name="Normal 53 3 2 2 4 3 3" xfId="25949"/>
    <cellStyle name="Normal 53 3 2 2 4 4" xfId="36160"/>
    <cellStyle name="Normal 53 3 2 2 4 5" xfId="20936"/>
    <cellStyle name="Normal 53 3 2 2 5" xfId="12526"/>
    <cellStyle name="Normal 53 3 2 2 5 2" xfId="42848"/>
    <cellStyle name="Normal 53 3 2 2 5 3" xfId="27624"/>
    <cellStyle name="Normal 53 3 2 2 6" xfId="7505"/>
    <cellStyle name="Normal 53 3 2 2 6 2" xfId="37831"/>
    <cellStyle name="Normal 53 3 2 2 6 3" xfId="22607"/>
    <cellStyle name="Normal 53 3 2 2 7" xfId="32819"/>
    <cellStyle name="Normal 53 3 2 2 8" xfId="17594"/>
    <cellStyle name="Normal 53 3 2 3" xfId="2852"/>
    <cellStyle name="Normal 53 3 2 3 2" xfId="4542"/>
    <cellStyle name="Normal 53 3 2 3 2 2" xfId="14615"/>
    <cellStyle name="Normal 53 3 2 3 2 2 2" xfId="44937"/>
    <cellStyle name="Normal 53 3 2 3 2 2 3" xfId="29713"/>
    <cellStyle name="Normal 53 3 2 3 2 3" xfId="9595"/>
    <cellStyle name="Normal 53 3 2 3 2 3 2" xfId="39920"/>
    <cellStyle name="Normal 53 3 2 3 2 3 3" xfId="24696"/>
    <cellStyle name="Normal 53 3 2 3 2 4" xfId="34907"/>
    <cellStyle name="Normal 53 3 2 3 2 5" xfId="19683"/>
    <cellStyle name="Normal 53 3 2 3 3" xfId="6234"/>
    <cellStyle name="Normal 53 3 2 3 3 2" xfId="16286"/>
    <cellStyle name="Normal 53 3 2 3 3 2 2" xfId="46608"/>
    <cellStyle name="Normal 53 3 2 3 3 2 3" xfId="31384"/>
    <cellStyle name="Normal 53 3 2 3 3 3" xfId="11266"/>
    <cellStyle name="Normal 53 3 2 3 3 3 2" xfId="41591"/>
    <cellStyle name="Normal 53 3 2 3 3 3 3" xfId="26367"/>
    <cellStyle name="Normal 53 3 2 3 3 4" xfId="36578"/>
    <cellStyle name="Normal 53 3 2 3 3 5" xfId="21354"/>
    <cellStyle name="Normal 53 3 2 3 4" xfId="12944"/>
    <cellStyle name="Normal 53 3 2 3 4 2" xfId="43266"/>
    <cellStyle name="Normal 53 3 2 3 4 3" xfId="28042"/>
    <cellStyle name="Normal 53 3 2 3 5" xfId="7923"/>
    <cellStyle name="Normal 53 3 2 3 5 2" xfId="38249"/>
    <cellStyle name="Normal 53 3 2 3 5 3" xfId="23025"/>
    <cellStyle name="Normal 53 3 2 3 6" xfId="33237"/>
    <cellStyle name="Normal 53 3 2 3 7" xfId="18012"/>
    <cellStyle name="Normal 53 3 2 4" xfId="3705"/>
    <cellStyle name="Normal 53 3 2 4 2" xfId="13779"/>
    <cellStyle name="Normal 53 3 2 4 2 2" xfId="44101"/>
    <cellStyle name="Normal 53 3 2 4 2 3" xfId="28877"/>
    <cellStyle name="Normal 53 3 2 4 3" xfId="8759"/>
    <cellStyle name="Normal 53 3 2 4 3 2" xfId="39084"/>
    <cellStyle name="Normal 53 3 2 4 3 3" xfId="23860"/>
    <cellStyle name="Normal 53 3 2 4 4" xfId="34071"/>
    <cellStyle name="Normal 53 3 2 4 5" xfId="18847"/>
    <cellStyle name="Normal 53 3 2 5" xfId="5398"/>
    <cellStyle name="Normal 53 3 2 5 2" xfId="15450"/>
    <cellStyle name="Normal 53 3 2 5 2 2" xfId="45772"/>
    <cellStyle name="Normal 53 3 2 5 2 3" xfId="30548"/>
    <cellStyle name="Normal 53 3 2 5 3" xfId="10430"/>
    <cellStyle name="Normal 53 3 2 5 3 2" xfId="40755"/>
    <cellStyle name="Normal 53 3 2 5 3 3" xfId="25531"/>
    <cellStyle name="Normal 53 3 2 5 4" xfId="35742"/>
    <cellStyle name="Normal 53 3 2 5 5" xfId="20518"/>
    <cellStyle name="Normal 53 3 2 6" xfId="12108"/>
    <cellStyle name="Normal 53 3 2 6 2" xfId="42430"/>
    <cellStyle name="Normal 53 3 2 6 3" xfId="27206"/>
    <cellStyle name="Normal 53 3 2 7" xfId="7087"/>
    <cellStyle name="Normal 53 3 2 7 2" xfId="37413"/>
    <cellStyle name="Normal 53 3 2 7 3" xfId="22189"/>
    <cellStyle name="Normal 53 3 2 8" xfId="32401"/>
    <cellStyle name="Normal 53 3 2 9" xfId="17176"/>
    <cellStyle name="Normal 53 3 3" xfId="2223"/>
    <cellStyle name="Normal 53 3 3 2" xfId="3062"/>
    <cellStyle name="Normal 53 3 3 2 2" xfId="4752"/>
    <cellStyle name="Normal 53 3 3 2 2 2" xfId="14825"/>
    <cellStyle name="Normal 53 3 3 2 2 2 2" xfId="45147"/>
    <cellStyle name="Normal 53 3 3 2 2 2 3" xfId="29923"/>
    <cellStyle name="Normal 53 3 3 2 2 3" xfId="9805"/>
    <cellStyle name="Normal 53 3 3 2 2 3 2" xfId="40130"/>
    <cellStyle name="Normal 53 3 3 2 2 3 3" xfId="24906"/>
    <cellStyle name="Normal 53 3 3 2 2 4" xfId="35117"/>
    <cellStyle name="Normal 53 3 3 2 2 5" xfId="19893"/>
    <cellStyle name="Normal 53 3 3 2 3" xfId="6444"/>
    <cellStyle name="Normal 53 3 3 2 3 2" xfId="16496"/>
    <cellStyle name="Normal 53 3 3 2 3 2 2" xfId="46818"/>
    <cellStyle name="Normal 53 3 3 2 3 2 3" xfId="31594"/>
    <cellStyle name="Normal 53 3 3 2 3 3" xfId="11476"/>
    <cellStyle name="Normal 53 3 3 2 3 3 2" xfId="41801"/>
    <cellStyle name="Normal 53 3 3 2 3 3 3" xfId="26577"/>
    <cellStyle name="Normal 53 3 3 2 3 4" xfId="36788"/>
    <cellStyle name="Normal 53 3 3 2 3 5" xfId="21564"/>
    <cellStyle name="Normal 53 3 3 2 4" xfId="13154"/>
    <cellStyle name="Normal 53 3 3 2 4 2" xfId="43476"/>
    <cellStyle name="Normal 53 3 3 2 4 3" xfId="28252"/>
    <cellStyle name="Normal 53 3 3 2 5" xfId="8133"/>
    <cellStyle name="Normal 53 3 3 2 5 2" xfId="38459"/>
    <cellStyle name="Normal 53 3 3 2 5 3" xfId="23235"/>
    <cellStyle name="Normal 53 3 3 2 6" xfId="33447"/>
    <cellStyle name="Normal 53 3 3 2 7" xfId="18222"/>
    <cellStyle name="Normal 53 3 3 3" xfId="3915"/>
    <cellStyle name="Normal 53 3 3 3 2" xfId="13989"/>
    <cellStyle name="Normal 53 3 3 3 2 2" xfId="44311"/>
    <cellStyle name="Normal 53 3 3 3 2 3" xfId="29087"/>
    <cellStyle name="Normal 53 3 3 3 3" xfId="8969"/>
    <cellStyle name="Normal 53 3 3 3 3 2" xfId="39294"/>
    <cellStyle name="Normal 53 3 3 3 3 3" xfId="24070"/>
    <cellStyle name="Normal 53 3 3 3 4" xfId="34281"/>
    <cellStyle name="Normal 53 3 3 3 5" xfId="19057"/>
    <cellStyle name="Normal 53 3 3 4" xfId="5608"/>
    <cellStyle name="Normal 53 3 3 4 2" xfId="15660"/>
    <cellStyle name="Normal 53 3 3 4 2 2" xfId="45982"/>
    <cellStyle name="Normal 53 3 3 4 2 3" xfId="30758"/>
    <cellStyle name="Normal 53 3 3 4 3" xfId="10640"/>
    <cellStyle name="Normal 53 3 3 4 3 2" xfId="40965"/>
    <cellStyle name="Normal 53 3 3 4 3 3" xfId="25741"/>
    <cellStyle name="Normal 53 3 3 4 4" xfId="35952"/>
    <cellStyle name="Normal 53 3 3 4 5" xfId="20728"/>
    <cellStyle name="Normal 53 3 3 5" xfId="12318"/>
    <cellStyle name="Normal 53 3 3 5 2" xfId="42640"/>
    <cellStyle name="Normal 53 3 3 5 3" xfId="27416"/>
    <cellStyle name="Normal 53 3 3 6" xfId="7297"/>
    <cellStyle name="Normal 53 3 3 6 2" xfId="37623"/>
    <cellStyle name="Normal 53 3 3 6 3" xfId="22399"/>
    <cellStyle name="Normal 53 3 3 7" xfId="32611"/>
    <cellStyle name="Normal 53 3 3 8" xfId="17386"/>
    <cellStyle name="Normal 53 3 4" xfId="2644"/>
    <cellStyle name="Normal 53 3 4 2" xfId="4334"/>
    <cellStyle name="Normal 53 3 4 2 2" xfId="14407"/>
    <cellStyle name="Normal 53 3 4 2 2 2" xfId="44729"/>
    <cellStyle name="Normal 53 3 4 2 2 3" xfId="29505"/>
    <cellStyle name="Normal 53 3 4 2 3" xfId="9387"/>
    <cellStyle name="Normal 53 3 4 2 3 2" xfId="39712"/>
    <cellStyle name="Normal 53 3 4 2 3 3" xfId="24488"/>
    <cellStyle name="Normal 53 3 4 2 4" xfId="34699"/>
    <cellStyle name="Normal 53 3 4 2 5" xfId="19475"/>
    <cellStyle name="Normal 53 3 4 3" xfId="6026"/>
    <cellStyle name="Normal 53 3 4 3 2" xfId="16078"/>
    <cellStyle name="Normal 53 3 4 3 2 2" xfId="46400"/>
    <cellStyle name="Normal 53 3 4 3 2 3" xfId="31176"/>
    <cellStyle name="Normal 53 3 4 3 3" xfId="11058"/>
    <cellStyle name="Normal 53 3 4 3 3 2" xfId="41383"/>
    <cellStyle name="Normal 53 3 4 3 3 3" xfId="26159"/>
    <cellStyle name="Normal 53 3 4 3 4" xfId="36370"/>
    <cellStyle name="Normal 53 3 4 3 5" xfId="21146"/>
    <cellStyle name="Normal 53 3 4 4" xfId="12736"/>
    <cellStyle name="Normal 53 3 4 4 2" xfId="43058"/>
    <cellStyle name="Normal 53 3 4 4 3" xfId="27834"/>
    <cellStyle name="Normal 53 3 4 5" xfId="7715"/>
    <cellStyle name="Normal 53 3 4 5 2" xfId="38041"/>
    <cellStyle name="Normal 53 3 4 5 3" xfId="22817"/>
    <cellStyle name="Normal 53 3 4 6" xfId="33029"/>
    <cellStyle name="Normal 53 3 4 7" xfId="17804"/>
    <cellStyle name="Normal 53 3 5" xfId="3497"/>
    <cellStyle name="Normal 53 3 5 2" xfId="13571"/>
    <cellStyle name="Normal 53 3 5 2 2" xfId="43893"/>
    <cellStyle name="Normal 53 3 5 2 3" xfId="28669"/>
    <cellStyle name="Normal 53 3 5 3" xfId="8551"/>
    <cellStyle name="Normal 53 3 5 3 2" xfId="38876"/>
    <cellStyle name="Normal 53 3 5 3 3" xfId="23652"/>
    <cellStyle name="Normal 53 3 5 4" xfId="33863"/>
    <cellStyle name="Normal 53 3 5 5" xfId="18639"/>
    <cellStyle name="Normal 53 3 6" xfId="5190"/>
    <cellStyle name="Normal 53 3 6 2" xfId="15242"/>
    <cellStyle name="Normal 53 3 6 2 2" xfId="45564"/>
    <cellStyle name="Normal 53 3 6 2 3" xfId="30340"/>
    <cellStyle name="Normal 53 3 6 3" xfId="10222"/>
    <cellStyle name="Normal 53 3 6 3 2" xfId="40547"/>
    <cellStyle name="Normal 53 3 6 3 3" xfId="25323"/>
    <cellStyle name="Normal 53 3 6 4" xfId="35534"/>
    <cellStyle name="Normal 53 3 6 5" xfId="20310"/>
    <cellStyle name="Normal 53 3 7" xfId="11900"/>
    <cellStyle name="Normal 53 3 7 2" xfId="42222"/>
    <cellStyle name="Normal 53 3 7 3" xfId="26998"/>
    <cellStyle name="Normal 53 3 8" xfId="6879"/>
    <cellStyle name="Normal 53 3 8 2" xfId="37205"/>
    <cellStyle name="Normal 53 3 8 3" xfId="21981"/>
    <cellStyle name="Normal 53 3 9" xfId="32194"/>
    <cellStyle name="Normal 53 4" xfId="1904"/>
    <cellStyle name="Normal 53 4 2" xfId="2327"/>
    <cellStyle name="Normal 53 4 2 2" xfId="3166"/>
    <cellStyle name="Normal 53 4 2 2 2" xfId="4856"/>
    <cellStyle name="Normal 53 4 2 2 2 2" xfId="14929"/>
    <cellStyle name="Normal 53 4 2 2 2 2 2" xfId="45251"/>
    <cellStyle name="Normal 53 4 2 2 2 2 3" xfId="30027"/>
    <cellStyle name="Normal 53 4 2 2 2 3" xfId="9909"/>
    <cellStyle name="Normal 53 4 2 2 2 3 2" xfId="40234"/>
    <cellStyle name="Normal 53 4 2 2 2 3 3" xfId="25010"/>
    <cellStyle name="Normal 53 4 2 2 2 4" xfId="35221"/>
    <cellStyle name="Normal 53 4 2 2 2 5" xfId="19997"/>
    <cellStyle name="Normal 53 4 2 2 3" xfId="6548"/>
    <cellStyle name="Normal 53 4 2 2 3 2" xfId="16600"/>
    <cellStyle name="Normal 53 4 2 2 3 2 2" xfId="46922"/>
    <cellStyle name="Normal 53 4 2 2 3 2 3" xfId="31698"/>
    <cellStyle name="Normal 53 4 2 2 3 3" xfId="11580"/>
    <cellStyle name="Normal 53 4 2 2 3 3 2" xfId="41905"/>
    <cellStyle name="Normal 53 4 2 2 3 3 3" xfId="26681"/>
    <cellStyle name="Normal 53 4 2 2 3 4" xfId="36892"/>
    <cellStyle name="Normal 53 4 2 2 3 5" xfId="21668"/>
    <cellStyle name="Normal 53 4 2 2 4" xfId="13258"/>
    <cellStyle name="Normal 53 4 2 2 4 2" xfId="43580"/>
    <cellStyle name="Normal 53 4 2 2 4 3" xfId="28356"/>
    <cellStyle name="Normal 53 4 2 2 5" xfId="8237"/>
    <cellStyle name="Normal 53 4 2 2 5 2" xfId="38563"/>
    <cellStyle name="Normal 53 4 2 2 5 3" xfId="23339"/>
    <cellStyle name="Normal 53 4 2 2 6" xfId="33551"/>
    <cellStyle name="Normal 53 4 2 2 7" xfId="18326"/>
    <cellStyle name="Normal 53 4 2 3" xfId="4019"/>
    <cellStyle name="Normal 53 4 2 3 2" xfId="14093"/>
    <cellStyle name="Normal 53 4 2 3 2 2" xfId="44415"/>
    <cellStyle name="Normal 53 4 2 3 2 3" xfId="29191"/>
    <cellStyle name="Normal 53 4 2 3 3" xfId="9073"/>
    <cellStyle name="Normal 53 4 2 3 3 2" xfId="39398"/>
    <cellStyle name="Normal 53 4 2 3 3 3" xfId="24174"/>
    <cellStyle name="Normal 53 4 2 3 4" xfId="34385"/>
    <cellStyle name="Normal 53 4 2 3 5" xfId="19161"/>
    <cellStyle name="Normal 53 4 2 4" xfId="5712"/>
    <cellStyle name="Normal 53 4 2 4 2" xfId="15764"/>
    <cellStyle name="Normal 53 4 2 4 2 2" xfId="46086"/>
    <cellStyle name="Normal 53 4 2 4 2 3" xfId="30862"/>
    <cellStyle name="Normal 53 4 2 4 3" xfId="10744"/>
    <cellStyle name="Normal 53 4 2 4 3 2" xfId="41069"/>
    <cellStyle name="Normal 53 4 2 4 3 3" xfId="25845"/>
    <cellStyle name="Normal 53 4 2 4 4" xfId="36056"/>
    <cellStyle name="Normal 53 4 2 4 5" xfId="20832"/>
    <cellStyle name="Normal 53 4 2 5" xfId="12422"/>
    <cellStyle name="Normal 53 4 2 5 2" xfId="42744"/>
    <cellStyle name="Normal 53 4 2 5 3" xfId="27520"/>
    <cellStyle name="Normal 53 4 2 6" xfId="7401"/>
    <cellStyle name="Normal 53 4 2 6 2" xfId="37727"/>
    <cellStyle name="Normal 53 4 2 6 3" xfId="22503"/>
    <cellStyle name="Normal 53 4 2 7" xfId="32715"/>
    <cellStyle name="Normal 53 4 2 8" xfId="17490"/>
    <cellStyle name="Normal 53 4 3" xfId="2748"/>
    <cellStyle name="Normal 53 4 3 2" xfId="4438"/>
    <cellStyle name="Normal 53 4 3 2 2" xfId="14511"/>
    <cellStyle name="Normal 53 4 3 2 2 2" xfId="44833"/>
    <cellStyle name="Normal 53 4 3 2 2 3" xfId="29609"/>
    <cellStyle name="Normal 53 4 3 2 3" xfId="9491"/>
    <cellStyle name="Normal 53 4 3 2 3 2" xfId="39816"/>
    <cellStyle name="Normal 53 4 3 2 3 3" xfId="24592"/>
    <cellStyle name="Normal 53 4 3 2 4" xfId="34803"/>
    <cellStyle name="Normal 53 4 3 2 5" xfId="19579"/>
    <cellStyle name="Normal 53 4 3 3" xfId="6130"/>
    <cellStyle name="Normal 53 4 3 3 2" xfId="16182"/>
    <cellStyle name="Normal 53 4 3 3 2 2" xfId="46504"/>
    <cellStyle name="Normal 53 4 3 3 2 3" xfId="31280"/>
    <cellStyle name="Normal 53 4 3 3 3" xfId="11162"/>
    <cellStyle name="Normal 53 4 3 3 3 2" xfId="41487"/>
    <cellStyle name="Normal 53 4 3 3 3 3" xfId="26263"/>
    <cellStyle name="Normal 53 4 3 3 4" xfId="36474"/>
    <cellStyle name="Normal 53 4 3 3 5" xfId="21250"/>
    <cellStyle name="Normal 53 4 3 4" xfId="12840"/>
    <cellStyle name="Normal 53 4 3 4 2" xfId="43162"/>
    <cellStyle name="Normal 53 4 3 4 3" xfId="27938"/>
    <cellStyle name="Normal 53 4 3 5" xfId="7819"/>
    <cellStyle name="Normal 53 4 3 5 2" xfId="38145"/>
    <cellStyle name="Normal 53 4 3 5 3" xfId="22921"/>
    <cellStyle name="Normal 53 4 3 6" xfId="33133"/>
    <cellStyle name="Normal 53 4 3 7" xfId="17908"/>
    <cellStyle name="Normal 53 4 4" xfId="3601"/>
    <cellStyle name="Normal 53 4 4 2" xfId="13675"/>
    <cellStyle name="Normal 53 4 4 2 2" xfId="43997"/>
    <cellStyle name="Normal 53 4 4 2 3" xfId="28773"/>
    <cellStyle name="Normal 53 4 4 3" xfId="8655"/>
    <cellStyle name="Normal 53 4 4 3 2" xfId="38980"/>
    <cellStyle name="Normal 53 4 4 3 3" xfId="23756"/>
    <cellStyle name="Normal 53 4 4 4" xfId="33967"/>
    <cellStyle name="Normal 53 4 4 5" xfId="18743"/>
    <cellStyle name="Normal 53 4 5" xfId="5294"/>
    <cellStyle name="Normal 53 4 5 2" xfId="15346"/>
    <cellStyle name="Normal 53 4 5 2 2" xfId="45668"/>
    <cellStyle name="Normal 53 4 5 2 3" xfId="30444"/>
    <cellStyle name="Normal 53 4 5 3" xfId="10326"/>
    <cellStyle name="Normal 53 4 5 3 2" xfId="40651"/>
    <cellStyle name="Normal 53 4 5 3 3" xfId="25427"/>
    <cellStyle name="Normal 53 4 5 4" xfId="35638"/>
    <cellStyle name="Normal 53 4 5 5" xfId="20414"/>
    <cellStyle name="Normal 53 4 6" xfId="12004"/>
    <cellStyle name="Normal 53 4 6 2" xfId="42326"/>
    <cellStyle name="Normal 53 4 6 3" xfId="27102"/>
    <cellStyle name="Normal 53 4 7" xfId="6983"/>
    <cellStyle name="Normal 53 4 7 2" xfId="37309"/>
    <cellStyle name="Normal 53 4 7 3" xfId="22085"/>
    <cellStyle name="Normal 53 4 8" xfId="32297"/>
    <cellStyle name="Normal 53 4 9" xfId="17072"/>
    <cellStyle name="Normal 53 5" xfId="2117"/>
    <cellStyle name="Normal 53 5 2" xfId="2958"/>
    <cellStyle name="Normal 53 5 2 2" xfId="4648"/>
    <cellStyle name="Normal 53 5 2 2 2" xfId="14721"/>
    <cellStyle name="Normal 53 5 2 2 2 2" xfId="45043"/>
    <cellStyle name="Normal 53 5 2 2 2 3" xfId="29819"/>
    <cellStyle name="Normal 53 5 2 2 3" xfId="9701"/>
    <cellStyle name="Normal 53 5 2 2 3 2" xfId="40026"/>
    <cellStyle name="Normal 53 5 2 2 3 3" xfId="24802"/>
    <cellStyle name="Normal 53 5 2 2 4" xfId="35013"/>
    <cellStyle name="Normal 53 5 2 2 5" xfId="19789"/>
    <cellStyle name="Normal 53 5 2 3" xfId="6340"/>
    <cellStyle name="Normal 53 5 2 3 2" xfId="16392"/>
    <cellStyle name="Normal 53 5 2 3 2 2" xfId="46714"/>
    <cellStyle name="Normal 53 5 2 3 2 3" xfId="31490"/>
    <cellStyle name="Normal 53 5 2 3 3" xfId="11372"/>
    <cellStyle name="Normal 53 5 2 3 3 2" xfId="41697"/>
    <cellStyle name="Normal 53 5 2 3 3 3" xfId="26473"/>
    <cellStyle name="Normal 53 5 2 3 4" xfId="36684"/>
    <cellStyle name="Normal 53 5 2 3 5" xfId="21460"/>
    <cellStyle name="Normal 53 5 2 4" xfId="13050"/>
    <cellStyle name="Normal 53 5 2 4 2" xfId="43372"/>
    <cellStyle name="Normal 53 5 2 4 3" xfId="28148"/>
    <cellStyle name="Normal 53 5 2 5" xfId="8029"/>
    <cellStyle name="Normal 53 5 2 5 2" xfId="38355"/>
    <cellStyle name="Normal 53 5 2 5 3" xfId="23131"/>
    <cellStyle name="Normal 53 5 2 6" xfId="33343"/>
    <cellStyle name="Normal 53 5 2 7" xfId="18118"/>
    <cellStyle name="Normal 53 5 3" xfId="3811"/>
    <cellStyle name="Normal 53 5 3 2" xfId="13885"/>
    <cellStyle name="Normal 53 5 3 2 2" xfId="44207"/>
    <cellStyle name="Normal 53 5 3 2 3" xfId="28983"/>
    <cellStyle name="Normal 53 5 3 3" xfId="8865"/>
    <cellStyle name="Normal 53 5 3 3 2" xfId="39190"/>
    <cellStyle name="Normal 53 5 3 3 3" xfId="23966"/>
    <cellStyle name="Normal 53 5 3 4" xfId="34177"/>
    <cellStyle name="Normal 53 5 3 5" xfId="18953"/>
    <cellStyle name="Normal 53 5 4" xfId="5504"/>
    <cellStyle name="Normal 53 5 4 2" xfId="15556"/>
    <cellStyle name="Normal 53 5 4 2 2" xfId="45878"/>
    <cellStyle name="Normal 53 5 4 2 3" xfId="30654"/>
    <cellStyle name="Normal 53 5 4 3" xfId="10536"/>
    <cellStyle name="Normal 53 5 4 3 2" xfId="40861"/>
    <cellStyle name="Normal 53 5 4 3 3" xfId="25637"/>
    <cellStyle name="Normal 53 5 4 4" xfId="35848"/>
    <cellStyle name="Normal 53 5 4 5" xfId="20624"/>
    <cellStyle name="Normal 53 5 5" xfId="12214"/>
    <cellStyle name="Normal 53 5 5 2" xfId="42536"/>
    <cellStyle name="Normal 53 5 5 3" xfId="27312"/>
    <cellStyle name="Normal 53 5 6" xfId="7193"/>
    <cellStyle name="Normal 53 5 6 2" xfId="37519"/>
    <cellStyle name="Normal 53 5 6 3" xfId="22295"/>
    <cellStyle name="Normal 53 5 7" xfId="32507"/>
    <cellStyle name="Normal 53 5 8" xfId="17282"/>
    <cellStyle name="Normal 53 6" xfId="2538"/>
    <cellStyle name="Normal 53 6 2" xfId="4230"/>
    <cellStyle name="Normal 53 6 2 2" xfId="14303"/>
    <cellStyle name="Normal 53 6 2 2 2" xfId="44625"/>
    <cellStyle name="Normal 53 6 2 2 3" xfId="29401"/>
    <cellStyle name="Normal 53 6 2 3" xfId="9283"/>
    <cellStyle name="Normal 53 6 2 3 2" xfId="39608"/>
    <cellStyle name="Normal 53 6 2 3 3" xfId="24384"/>
    <cellStyle name="Normal 53 6 2 4" xfId="34595"/>
    <cellStyle name="Normal 53 6 2 5" xfId="19371"/>
    <cellStyle name="Normal 53 6 3" xfId="5922"/>
    <cellStyle name="Normal 53 6 3 2" xfId="15974"/>
    <cellStyle name="Normal 53 6 3 2 2" xfId="46296"/>
    <cellStyle name="Normal 53 6 3 2 3" xfId="31072"/>
    <cellStyle name="Normal 53 6 3 3" xfId="10954"/>
    <cellStyle name="Normal 53 6 3 3 2" xfId="41279"/>
    <cellStyle name="Normal 53 6 3 3 3" xfId="26055"/>
    <cellStyle name="Normal 53 6 3 4" xfId="36266"/>
    <cellStyle name="Normal 53 6 3 5" xfId="21042"/>
    <cellStyle name="Normal 53 6 4" xfId="12632"/>
    <cellStyle name="Normal 53 6 4 2" xfId="42954"/>
    <cellStyle name="Normal 53 6 4 3" xfId="27730"/>
    <cellStyle name="Normal 53 6 5" xfId="7611"/>
    <cellStyle name="Normal 53 6 5 2" xfId="37937"/>
    <cellStyle name="Normal 53 6 5 3" xfId="22713"/>
    <cellStyle name="Normal 53 6 6" xfId="32925"/>
    <cellStyle name="Normal 53 6 7" xfId="17700"/>
    <cellStyle name="Normal 53 7" xfId="3389"/>
    <cellStyle name="Normal 53 7 2" xfId="13467"/>
    <cellStyle name="Normal 53 7 2 2" xfId="43789"/>
    <cellStyle name="Normal 53 7 2 3" xfId="28565"/>
    <cellStyle name="Normal 53 7 3" xfId="8447"/>
    <cellStyle name="Normal 53 7 3 2" xfId="38772"/>
    <cellStyle name="Normal 53 7 3 3" xfId="23548"/>
    <cellStyle name="Normal 53 7 4" xfId="33759"/>
    <cellStyle name="Normal 53 7 5" xfId="18535"/>
    <cellStyle name="Normal 53 8" xfId="5083"/>
    <cellStyle name="Normal 53 8 2" xfId="15138"/>
    <cellStyle name="Normal 53 8 2 2" xfId="45460"/>
    <cellStyle name="Normal 53 8 2 3" xfId="30236"/>
    <cellStyle name="Normal 53 8 3" xfId="10118"/>
    <cellStyle name="Normal 53 8 3 2" xfId="40443"/>
    <cellStyle name="Normal 53 8 3 3" xfId="25219"/>
    <cellStyle name="Normal 53 8 4" xfId="35430"/>
    <cellStyle name="Normal 53 8 5" xfId="20206"/>
    <cellStyle name="Normal 53 9" xfId="11794"/>
    <cellStyle name="Normal 53 9 2" xfId="42118"/>
    <cellStyle name="Normal 53 9 3" xfId="26894"/>
    <cellStyle name="Normal 54" xfId="1453"/>
    <cellStyle name="Normal 54 2" xfId="1454"/>
    <cellStyle name="Normal 55" xfId="1455"/>
    <cellStyle name="Normal 55 10" xfId="6774"/>
    <cellStyle name="Normal 55 10 2" xfId="37102"/>
    <cellStyle name="Normal 55 10 3" xfId="21878"/>
    <cellStyle name="Normal 55 11" xfId="32093"/>
    <cellStyle name="Normal 55 12" xfId="16863"/>
    <cellStyle name="Normal 55 13" xfId="47304"/>
    <cellStyle name="Normal 55 2" xfId="1738"/>
    <cellStyle name="Normal 55 2 10" xfId="32145"/>
    <cellStyle name="Normal 55 2 11" xfId="16917"/>
    <cellStyle name="Normal 55 2 2" xfId="1846"/>
    <cellStyle name="Normal 55 2 2 10" xfId="17021"/>
    <cellStyle name="Normal 55 2 2 2" xfId="2063"/>
    <cellStyle name="Normal 55 2 2 2 2" xfId="2484"/>
    <cellStyle name="Normal 55 2 2 2 2 2" xfId="3323"/>
    <cellStyle name="Normal 55 2 2 2 2 2 2" xfId="5013"/>
    <cellStyle name="Normal 55 2 2 2 2 2 2 2" xfId="15086"/>
    <cellStyle name="Normal 55 2 2 2 2 2 2 2 2" xfId="45408"/>
    <cellStyle name="Normal 55 2 2 2 2 2 2 2 3" xfId="30184"/>
    <cellStyle name="Normal 55 2 2 2 2 2 2 3" xfId="10066"/>
    <cellStyle name="Normal 55 2 2 2 2 2 2 3 2" xfId="40391"/>
    <cellStyle name="Normal 55 2 2 2 2 2 2 3 3" xfId="25167"/>
    <cellStyle name="Normal 55 2 2 2 2 2 2 4" xfId="35378"/>
    <cellStyle name="Normal 55 2 2 2 2 2 2 5" xfId="20154"/>
    <cellStyle name="Normal 55 2 2 2 2 2 3" xfId="6705"/>
    <cellStyle name="Normal 55 2 2 2 2 2 3 2" xfId="16757"/>
    <cellStyle name="Normal 55 2 2 2 2 2 3 2 2" xfId="47079"/>
    <cellStyle name="Normal 55 2 2 2 2 2 3 2 3" xfId="31855"/>
    <cellStyle name="Normal 55 2 2 2 2 2 3 3" xfId="11737"/>
    <cellStyle name="Normal 55 2 2 2 2 2 3 3 2" xfId="42062"/>
    <cellStyle name="Normal 55 2 2 2 2 2 3 3 3" xfId="26838"/>
    <cellStyle name="Normal 55 2 2 2 2 2 3 4" xfId="37049"/>
    <cellStyle name="Normal 55 2 2 2 2 2 3 5" xfId="21825"/>
    <cellStyle name="Normal 55 2 2 2 2 2 4" xfId="13415"/>
    <cellStyle name="Normal 55 2 2 2 2 2 4 2" xfId="43737"/>
    <cellStyle name="Normal 55 2 2 2 2 2 4 3" xfId="28513"/>
    <cellStyle name="Normal 55 2 2 2 2 2 5" xfId="8394"/>
    <cellStyle name="Normal 55 2 2 2 2 2 5 2" xfId="38720"/>
    <cellStyle name="Normal 55 2 2 2 2 2 5 3" xfId="23496"/>
    <cellStyle name="Normal 55 2 2 2 2 2 6" xfId="33708"/>
    <cellStyle name="Normal 55 2 2 2 2 2 7" xfId="18483"/>
    <cellStyle name="Normal 55 2 2 2 2 3" xfId="4176"/>
    <cellStyle name="Normal 55 2 2 2 2 3 2" xfId="14250"/>
    <cellStyle name="Normal 55 2 2 2 2 3 2 2" xfId="44572"/>
    <cellStyle name="Normal 55 2 2 2 2 3 2 3" xfId="29348"/>
    <cellStyle name="Normal 55 2 2 2 2 3 3" xfId="9230"/>
    <cellStyle name="Normal 55 2 2 2 2 3 3 2" xfId="39555"/>
    <cellStyle name="Normal 55 2 2 2 2 3 3 3" xfId="24331"/>
    <cellStyle name="Normal 55 2 2 2 2 3 4" xfId="34542"/>
    <cellStyle name="Normal 55 2 2 2 2 3 5" xfId="19318"/>
    <cellStyle name="Normal 55 2 2 2 2 4" xfId="5869"/>
    <cellStyle name="Normal 55 2 2 2 2 4 2" xfId="15921"/>
    <cellStyle name="Normal 55 2 2 2 2 4 2 2" xfId="46243"/>
    <cellStyle name="Normal 55 2 2 2 2 4 2 3" xfId="31019"/>
    <cellStyle name="Normal 55 2 2 2 2 4 3" xfId="10901"/>
    <cellStyle name="Normal 55 2 2 2 2 4 3 2" xfId="41226"/>
    <cellStyle name="Normal 55 2 2 2 2 4 3 3" xfId="26002"/>
    <cellStyle name="Normal 55 2 2 2 2 4 4" xfId="36213"/>
    <cellStyle name="Normal 55 2 2 2 2 4 5" xfId="20989"/>
    <cellStyle name="Normal 55 2 2 2 2 5" xfId="12579"/>
    <cellStyle name="Normal 55 2 2 2 2 5 2" xfId="42901"/>
    <cellStyle name="Normal 55 2 2 2 2 5 3" xfId="27677"/>
    <cellStyle name="Normal 55 2 2 2 2 6" xfId="7558"/>
    <cellStyle name="Normal 55 2 2 2 2 6 2" xfId="37884"/>
    <cellStyle name="Normal 55 2 2 2 2 6 3" xfId="22660"/>
    <cellStyle name="Normal 55 2 2 2 2 7" xfId="32872"/>
    <cellStyle name="Normal 55 2 2 2 2 8" xfId="17647"/>
    <cellStyle name="Normal 55 2 2 2 3" xfId="2905"/>
    <cellStyle name="Normal 55 2 2 2 3 2" xfId="4595"/>
    <cellStyle name="Normal 55 2 2 2 3 2 2" xfId="14668"/>
    <cellStyle name="Normal 55 2 2 2 3 2 2 2" xfId="44990"/>
    <cellStyle name="Normal 55 2 2 2 3 2 2 3" xfId="29766"/>
    <cellStyle name="Normal 55 2 2 2 3 2 3" xfId="9648"/>
    <cellStyle name="Normal 55 2 2 2 3 2 3 2" xfId="39973"/>
    <cellStyle name="Normal 55 2 2 2 3 2 3 3" xfId="24749"/>
    <cellStyle name="Normal 55 2 2 2 3 2 4" xfId="34960"/>
    <cellStyle name="Normal 55 2 2 2 3 2 5" xfId="19736"/>
    <cellStyle name="Normal 55 2 2 2 3 3" xfId="6287"/>
    <cellStyle name="Normal 55 2 2 2 3 3 2" xfId="16339"/>
    <cellStyle name="Normal 55 2 2 2 3 3 2 2" xfId="46661"/>
    <cellStyle name="Normal 55 2 2 2 3 3 2 3" xfId="31437"/>
    <cellStyle name="Normal 55 2 2 2 3 3 3" xfId="11319"/>
    <cellStyle name="Normal 55 2 2 2 3 3 3 2" xfId="41644"/>
    <cellStyle name="Normal 55 2 2 2 3 3 3 3" xfId="26420"/>
    <cellStyle name="Normal 55 2 2 2 3 3 4" xfId="36631"/>
    <cellStyle name="Normal 55 2 2 2 3 3 5" xfId="21407"/>
    <cellStyle name="Normal 55 2 2 2 3 4" xfId="12997"/>
    <cellStyle name="Normal 55 2 2 2 3 4 2" xfId="43319"/>
    <cellStyle name="Normal 55 2 2 2 3 4 3" xfId="28095"/>
    <cellStyle name="Normal 55 2 2 2 3 5" xfId="7976"/>
    <cellStyle name="Normal 55 2 2 2 3 5 2" xfId="38302"/>
    <cellStyle name="Normal 55 2 2 2 3 5 3" xfId="23078"/>
    <cellStyle name="Normal 55 2 2 2 3 6" xfId="33290"/>
    <cellStyle name="Normal 55 2 2 2 3 7" xfId="18065"/>
    <cellStyle name="Normal 55 2 2 2 4" xfId="3758"/>
    <cellStyle name="Normal 55 2 2 2 4 2" xfId="13832"/>
    <cellStyle name="Normal 55 2 2 2 4 2 2" xfId="44154"/>
    <cellStyle name="Normal 55 2 2 2 4 2 3" xfId="28930"/>
    <cellStyle name="Normal 55 2 2 2 4 3" xfId="8812"/>
    <cellStyle name="Normal 55 2 2 2 4 3 2" xfId="39137"/>
    <cellStyle name="Normal 55 2 2 2 4 3 3" xfId="23913"/>
    <cellStyle name="Normal 55 2 2 2 4 4" xfId="34124"/>
    <cellStyle name="Normal 55 2 2 2 4 5" xfId="18900"/>
    <cellStyle name="Normal 55 2 2 2 5" xfId="5451"/>
    <cellStyle name="Normal 55 2 2 2 5 2" xfId="15503"/>
    <cellStyle name="Normal 55 2 2 2 5 2 2" xfId="45825"/>
    <cellStyle name="Normal 55 2 2 2 5 2 3" xfId="30601"/>
    <cellStyle name="Normal 55 2 2 2 5 3" xfId="10483"/>
    <cellStyle name="Normal 55 2 2 2 5 3 2" xfId="40808"/>
    <cellStyle name="Normal 55 2 2 2 5 3 3" xfId="25584"/>
    <cellStyle name="Normal 55 2 2 2 5 4" xfId="35795"/>
    <cellStyle name="Normal 55 2 2 2 5 5" xfId="20571"/>
    <cellStyle name="Normal 55 2 2 2 6" xfId="12161"/>
    <cellStyle name="Normal 55 2 2 2 6 2" xfId="42483"/>
    <cellStyle name="Normal 55 2 2 2 6 3" xfId="27259"/>
    <cellStyle name="Normal 55 2 2 2 7" xfId="7140"/>
    <cellStyle name="Normal 55 2 2 2 7 2" xfId="37466"/>
    <cellStyle name="Normal 55 2 2 2 7 3" xfId="22242"/>
    <cellStyle name="Normal 55 2 2 2 8" xfId="32454"/>
    <cellStyle name="Normal 55 2 2 2 9" xfId="17229"/>
    <cellStyle name="Normal 55 2 2 3" xfId="2276"/>
    <cellStyle name="Normal 55 2 2 3 2" xfId="3115"/>
    <cellStyle name="Normal 55 2 2 3 2 2" xfId="4805"/>
    <cellStyle name="Normal 55 2 2 3 2 2 2" xfId="14878"/>
    <cellStyle name="Normal 55 2 2 3 2 2 2 2" xfId="45200"/>
    <cellStyle name="Normal 55 2 2 3 2 2 2 3" xfId="29976"/>
    <cellStyle name="Normal 55 2 2 3 2 2 3" xfId="9858"/>
    <cellStyle name="Normal 55 2 2 3 2 2 3 2" xfId="40183"/>
    <cellStyle name="Normal 55 2 2 3 2 2 3 3" xfId="24959"/>
    <cellStyle name="Normal 55 2 2 3 2 2 4" xfId="35170"/>
    <cellStyle name="Normal 55 2 2 3 2 2 5" xfId="19946"/>
    <cellStyle name="Normal 55 2 2 3 2 3" xfId="6497"/>
    <cellStyle name="Normal 55 2 2 3 2 3 2" xfId="16549"/>
    <cellStyle name="Normal 55 2 2 3 2 3 2 2" xfId="46871"/>
    <cellStyle name="Normal 55 2 2 3 2 3 2 3" xfId="31647"/>
    <cellStyle name="Normal 55 2 2 3 2 3 3" xfId="11529"/>
    <cellStyle name="Normal 55 2 2 3 2 3 3 2" xfId="41854"/>
    <cellStyle name="Normal 55 2 2 3 2 3 3 3" xfId="26630"/>
    <cellStyle name="Normal 55 2 2 3 2 3 4" xfId="36841"/>
    <cellStyle name="Normal 55 2 2 3 2 3 5" xfId="21617"/>
    <cellStyle name="Normal 55 2 2 3 2 4" xfId="13207"/>
    <cellStyle name="Normal 55 2 2 3 2 4 2" xfId="43529"/>
    <cellStyle name="Normal 55 2 2 3 2 4 3" xfId="28305"/>
    <cellStyle name="Normal 55 2 2 3 2 5" xfId="8186"/>
    <cellStyle name="Normal 55 2 2 3 2 5 2" xfId="38512"/>
    <cellStyle name="Normal 55 2 2 3 2 5 3" xfId="23288"/>
    <cellStyle name="Normal 55 2 2 3 2 6" xfId="33500"/>
    <cellStyle name="Normal 55 2 2 3 2 7" xfId="18275"/>
    <cellStyle name="Normal 55 2 2 3 3" xfId="3968"/>
    <cellStyle name="Normal 55 2 2 3 3 2" xfId="14042"/>
    <cellStyle name="Normal 55 2 2 3 3 2 2" xfId="44364"/>
    <cellStyle name="Normal 55 2 2 3 3 2 3" xfId="29140"/>
    <cellStyle name="Normal 55 2 2 3 3 3" xfId="9022"/>
    <cellStyle name="Normal 55 2 2 3 3 3 2" xfId="39347"/>
    <cellStyle name="Normal 55 2 2 3 3 3 3" xfId="24123"/>
    <cellStyle name="Normal 55 2 2 3 3 4" xfId="34334"/>
    <cellStyle name="Normal 55 2 2 3 3 5" xfId="19110"/>
    <cellStyle name="Normal 55 2 2 3 4" xfId="5661"/>
    <cellStyle name="Normal 55 2 2 3 4 2" xfId="15713"/>
    <cellStyle name="Normal 55 2 2 3 4 2 2" xfId="46035"/>
    <cellStyle name="Normal 55 2 2 3 4 2 3" xfId="30811"/>
    <cellStyle name="Normal 55 2 2 3 4 3" xfId="10693"/>
    <cellStyle name="Normal 55 2 2 3 4 3 2" xfId="41018"/>
    <cellStyle name="Normal 55 2 2 3 4 3 3" xfId="25794"/>
    <cellStyle name="Normal 55 2 2 3 4 4" xfId="36005"/>
    <cellStyle name="Normal 55 2 2 3 4 5" xfId="20781"/>
    <cellStyle name="Normal 55 2 2 3 5" xfId="12371"/>
    <cellStyle name="Normal 55 2 2 3 5 2" xfId="42693"/>
    <cellStyle name="Normal 55 2 2 3 5 3" xfId="27469"/>
    <cellStyle name="Normal 55 2 2 3 6" xfId="7350"/>
    <cellStyle name="Normal 55 2 2 3 6 2" xfId="37676"/>
    <cellStyle name="Normal 55 2 2 3 6 3" xfId="22452"/>
    <cellStyle name="Normal 55 2 2 3 7" xfId="32664"/>
    <cellStyle name="Normal 55 2 2 3 8" xfId="17439"/>
    <cellStyle name="Normal 55 2 2 4" xfId="2697"/>
    <cellStyle name="Normal 55 2 2 4 2" xfId="4387"/>
    <cellStyle name="Normal 55 2 2 4 2 2" xfId="14460"/>
    <cellStyle name="Normal 55 2 2 4 2 2 2" xfId="44782"/>
    <cellStyle name="Normal 55 2 2 4 2 2 3" xfId="29558"/>
    <cellStyle name="Normal 55 2 2 4 2 3" xfId="9440"/>
    <cellStyle name="Normal 55 2 2 4 2 3 2" xfId="39765"/>
    <cellStyle name="Normal 55 2 2 4 2 3 3" xfId="24541"/>
    <cellStyle name="Normal 55 2 2 4 2 4" xfId="34752"/>
    <cellStyle name="Normal 55 2 2 4 2 5" xfId="19528"/>
    <cellStyle name="Normal 55 2 2 4 3" xfId="6079"/>
    <cellStyle name="Normal 55 2 2 4 3 2" xfId="16131"/>
    <cellStyle name="Normal 55 2 2 4 3 2 2" xfId="46453"/>
    <cellStyle name="Normal 55 2 2 4 3 2 3" xfId="31229"/>
    <cellStyle name="Normal 55 2 2 4 3 3" xfId="11111"/>
    <cellStyle name="Normal 55 2 2 4 3 3 2" xfId="41436"/>
    <cellStyle name="Normal 55 2 2 4 3 3 3" xfId="26212"/>
    <cellStyle name="Normal 55 2 2 4 3 4" xfId="36423"/>
    <cellStyle name="Normal 55 2 2 4 3 5" xfId="21199"/>
    <cellStyle name="Normal 55 2 2 4 4" xfId="12789"/>
    <cellStyle name="Normal 55 2 2 4 4 2" xfId="43111"/>
    <cellStyle name="Normal 55 2 2 4 4 3" xfId="27887"/>
    <cellStyle name="Normal 55 2 2 4 5" xfId="7768"/>
    <cellStyle name="Normal 55 2 2 4 5 2" xfId="38094"/>
    <cellStyle name="Normal 55 2 2 4 5 3" xfId="22870"/>
    <cellStyle name="Normal 55 2 2 4 6" xfId="33082"/>
    <cellStyle name="Normal 55 2 2 4 7" xfId="17857"/>
    <cellStyle name="Normal 55 2 2 5" xfId="3550"/>
    <cellStyle name="Normal 55 2 2 5 2" xfId="13624"/>
    <cellStyle name="Normal 55 2 2 5 2 2" xfId="43946"/>
    <cellStyle name="Normal 55 2 2 5 2 3" xfId="28722"/>
    <cellStyle name="Normal 55 2 2 5 3" xfId="8604"/>
    <cellStyle name="Normal 55 2 2 5 3 2" xfId="38929"/>
    <cellStyle name="Normal 55 2 2 5 3 3" xfId="23705"/>
    <cellStyle name="Normal 55 2 2 5 4" xfId="33916"/>
    <cellStyle name="Normal 55 2 2 5 5" xfId="18692"/>
    <cellStyle name="Normal 55 2 2 6" xfId="5243"/>
    <cellStyle name="Normal 55 2 2 6 2" xfId="15295"/>
    <cellStyle name="Normal 55 2 2 6 2 2" xfId="45617"/>
    <cellStyle name="Normal 55 2 2 6 2 3" xfId="30393"/>
    <cellStyle name="Normal 55 2 2 6 3" xfId="10275"/>
    <cellStyle name="Normal 55 2 2 6 3 2" xfId="40600"/>
    <cellStyle name="Normal 55 2 2 6 3 3" xfId="25376"/>
    <cellStyle name="Normal 55 2 2 6 4" xfId="35587"/>
    <cellStyle name="Normal 55 2 2 6 5" xfId="20363"/>
    <cellStyle name="Normal 55 2 2 7" xfId="11953"/>
    <cellStyle name="Normal 55 2 2 7 2" xfId="42275"/>
    <cellStyle name="Normal 55 2 2 7 3" xfId="27051"/>
    <cellStyle name="Normal 55 2 2 8" xfId="6932"/>
    <cellStyle name="Normal 55 2 2 8 2" xfId="37258"/>
    <cellStyle name="Normal 55 2 2 8 3" xfId="22034"/>
    <cellStyle name="Normal 55 2 2 9" xfId="32246"/>
    <cellStyle name="Normal 55 2 3" xfId="1959"/>
    <cellStyle name="Normal 55 2 3 2" xfId="2380"/>
    <cellStyle name="Normal 55 2 3 2 2" xfId="3219"/>
    <cellStyle name="Normal 55 2 3 2 2 2" xfId="4909"/>
    <cellStyle name="Normal 55 2 3 2 2 2 2" xfId="14982"/>
    <cellStyle name="Normal 55 2 3 2 2 2 2 2" xfId="45304"/>
    <cellStyle name="Normal 55 2 3 2 2 2 2 3" xfId="30080"/>
    <cellStyle name="Normal 55 2 3 2 2 2 3" xfId="9962"/>
    <cellStyle name="Normal 55 2 3 2 2 2 3 2" xfId="40287"/>
    <cellStyle name="Normal 55 2 3 2 2 2 3 3" xfId="25063"/>
    <cellStyle name="Normal 55 2 3 2 2 2 4" xfId="35274"/>
    <cellStyle name="Normal 55 2 3 2 2 2 5" xfId="20050"/>
    <cellStyle name="Normal 55 2 3 2 2 3" xfId="6601"/>
    <cellStyle name="Normal 55 2 3 2 2 3 2" xfId="16653"/>
    <cellStyle name="Normal 55 2 3 2 2 3 2 2" xfId="46975"/>
    <cellStyle name="Normal 55 2 3 2 2 3 2 3" xfId="31751"/>
    <cellStyle name="Normal 55 2 3 2 2 3 3" xfId="11633"/>
    <cellStyle name="Normal 55 2 3 2 2 3 3 2" xfId="41958"/>
    <cellStyle name="Normal 55 2 3 2 2 3 3 3" xfId="26734"/>
    <cellStyle name="Normal 55 2 3 2 2 3 4" xfId="36945"/>
    <cellStyle name="Normal 55 2 3 2 2 3 5" xfId="21721"/>
    <cellStyle name="Normal 55 2 3 2 2 4" xfId="13311"/>
    <cellStyle name="Normal 55 2 3 2 2 4 2" xfId="43633"/>
    <cellStyle name="Normal 55 2 3 2 2 4 3" xfId="28409"/>
    <cellStyle name="Normal 55 2 3 2 2 5" xfId="8290"/>
    <cellStyle name="Normal 55 2 3 2 2 5 2" xfId="38616"/>
    <cellStyle name="Normal 55 2 3 2 2 5 3" xfId="23392"/>
    <cellStyle name="Normal 55 2 3 2 2 6" xfId="33604"/>
    <cellStyle name="Normal 55 2 3 2 2 7" xfId="18379"/>
    <cellStyle name="Normal 55 2 3 2 3" xfId="4072"/>
    <cellStyle name="Normal 55 2 3 2 3 2" xfId="14146"/>
    <cellStyle name="Normal 55 2 3 2 3 2 2" xfId="44468"/>
    <cellStyle name="Normal 55 2 3 2 3 2 3" xfId="29244"/>
    <cellStyle name="Normal 55 2 3 2 3 3" xfId="9126"/>
    <cellStyle name="Normal 55 2 3 2 3 3 2" xfId="39451"/>
    <cellStyle name="Normal 55 2 3 2 3 3 3" xfId="24227"/>
    <cellStyle name="Normal 55 2 3 2 3 4" xfId="34438"/>
    <cellStyle name="Normal 55 2 3 2 3 5" xfId="19214"/>
    <cellStyle name="Normal 55 2 3 2 4" xfId="5765"/>
    <cellStyle name="Normal 55 2 3 2 4 2" xfId="15817"/>
    <cellStyle name="Normal 55 2 3 2 4 2 2" xfId="46139"/>
    <cellStyle name="Normal 55 2 3 2 4 2 3" xfId="30915"/>
    <cellStyle name="Normal 55 2 3 2 4 3" xfId="10797"/>
    <cellStyle name="Normal 55 2 3 2 4 3 2" xfId="41122"/>
    <cellStyle name="Normal 55 2 3 2 4 3 3" xfId="25898"/>
    <cellStyle name="Normal 55 2 3 2 4 4" xfId="36109"/>
    <cellStyle name="Normal 55 2 3 2 4 5" xfId="20885"/>
    <cellStyle name="Normal 55 2 3 2 5" xfId="12475"/>
    <cellStyle name="Normal 55 2 3 2 5 2" xfId="42797"/>
    <cellStyle name="Normal 55 2 3 2 5 3" xfId="27573"/>
    <cellStyle name="Normal 55 2 3 2 6" xfId="7454"/>
    <cellStyle name="Normal 55 2 3 2 6 2" xfId="37780"/>
    <cellStyle name="Normal 55 2 3 2 6 3" xfId="22556"/>
    <cellStyle name="Normal 55 2 3 2 7" xfId="32768"/>
    <cellStyle name="Normal 55 2 3 2 8" xfId="17543"/>
    <cellStyle name="Normal 55 2 3 3" xfId="2801"/>
    <cellStyle name="Normal 55 2 3 3 2" xfId="4491"/>
    <cellStyle name="Normal 55 2 3 3 2 2" xfId="14564"/>
    <cellStyle name="Normal 55 2 3 3 2 2 2" xfId="44886"/>
    <cellStyle name="Normal 55 2 3 3 2 2 3" xfId="29662"/>
    <cellStyle name="Normal 55 2 3 3 2 3" xfId="9544"/>
    <cellStyle name="Normal 55 2 3 3 2 3 2" xfId="39869"/>
    <cellStyle name="Normal 55 2 3 3 2 3 3" xfId="24645"/>
    <cellStyle name="Normal 55 2 3 3 2 4" xfId="34856"/>
    <cellStyle name="Normal 55 2 3 3 2 5" xfId="19632"/>
    <cellStyle name="Normal 55 2 3 3 3" xfId="6183"/>
    <cellStyle name="Normal 55 2 3 3 3 2" xfId="16235"/>
    <cellStyle name="Normal 55 2 3 3 3 2 2" xfId="46557"/>
    <cellStyle name="Normal 55 2 3 3 3 2 3" xfId="31333"/>
    <cellStyle name="Normal 55 2 3 3 3 3" xfId="11215"/>
    <cellStyle name="Normal 55 2 3 3 3 3 2" xfId="41540"/>
    <cellStyle name="Normal 55 2 3 3 3 3 3" xfId="26316"/>
    <cellStyle name="Normal 55 2 3 3 3 4" xfId="36527"/>
    <cellStyle name="Normal 55 2 3 3 3 5" xfId="21303"/>
    <cellStyle name="Normal 55 2 3 3 4" xfId="12893"/>
    <cellStyle name="Normal 55 2 3 3 4 2" xfId="43215"/>
    <cellStyle name="Normal 55 2 3 3 4 3" xfId="27991"/>
    <cellStyle name="Normal 55 2 3 3 5" xfId="7872"/>
    <cellStyle name="Normal 55 2 3 3 5 2" xfId="38198"/>
    <cellStyle name="Normal 55 2 3 3 5 3" xfId="22974"/>
    <cellStyle name="Normal 55 2 3 3 6" xfId="33186"/>
    <cellStyle name="Normal 55 2 3 3 7" xfId="17961"/>
    <cellStyle name="Normal 55 2 3 4" xfId="3654"/>
    <cellStyle name="Normal 55 2 3 4 2" xfId="13728"/>
    <cellStyle name="Normal 55 2 3 4 2 2" xfId="44050"/>
    <cellStyle name="Normal 55 2 3 4 2 3" xfId="28826"/>
    <cellStyle name="Normal 55 2 3 4 3" xfId="8708"/>
    <cellStyle name="Normal 55 2 3 4 3 2" xfId="39033"/>
    <cellStyle name="Normal 55 2 3 4 3 3" xfId="23809"/>
    <cellStyle name="Normal 55 2 3 4 4" xfId="34020"/>
    <cellStyle name="Normal 55 2 3 4 5" xfId="18796"/>
    <cellStyle name="Normal 55 2 3 5" xfId="5347"/>
    <cellStyle name="Normal 55 2 3 5 2" xfId="15399"/>
    <cellStyle name="Normal 55 2 3 5 2 2" xfId="45721"/>
    <cellStyle name="Normal 55 2 3 5 2 3" xfId="30497"/>
    <cellStyle name="Normal 55 2 3 5 3" xfId="10379"/>
    <cellStyle name="Normal 55 2 3 5 3 2" xfId="40704"/>
    <cellStyle name="Normal 55 2 3 5 3 3" xfId="25480"/>
    <cellStyle name="Normal 55 2 3 5 4" xfId="35691"/>
    <cellStyle name="Normal 55 2 3 5 5" xfId="20467"/>
    <cellStyle name="Normal 55 2 3 6" xfId="12057"/>
    <cellStyle name="Normal 55 2 3 6 2" xfId="42379"/>
    <cellStyle name="Normal 55 2 3 6 3" xfId="27155"/>
    <cellStyle name="Normal 55 2 3 7" xfId="7036"/>
    <cellStyle name="Normal 55 2 3 7 2" xfId="37362"/>
    <cellStyle name="Normal 55 2 3 7 3" xfId="22138"/>
    <cellStyle name="Normal 55 2 3 8" xfId="32350"/>
    <cellStyle name="Normal 55 2 3 9" xfId="17125"/>
    <cellStyle name="Normal 55 2 4" xfId="2172"/>
    <cellStyle name="Normal 55 2 4 2" xfId="3011"/>
    <cellStyle name="Normal 55 2 4 2 2" xfId="4701"/>
    <cellStyle name="Normal 55 2 4 2 2 2" xfId="14774"/>
    <cellStyle name="Normal 55 2 4 2 2 2 2" xfId="45096"/>
    <cellStyle name="Normal 55 2 4 2 2 2 3" xfId="29872"/>
    <cellStyle name="Normal 55 2 4 2 2 3" xfId="9754"/>
    <cellStyle name="Normal 55 2 4 2 2 3 2" xfId="40079"/>
    <cellStyle name="Normal 55 2 4 2 2 3 3" xfId="24855"/>
    <cellStyle name="Normal 55 2 4 2 2 4" xfId="35066"/>
    <cellStyle name="Normal 55 2 4 2 2 5" xfId="19842"/>
    <cellStyle name="Normal 55 2 4 2 3" xfId="6393"/>
    <cellStyle name="Normal 55 2 4 2 3 2" xfId="16445"/>
    <cellStyle name="Normal 55 2 4 2 3 2 2" xfId="46767"/>
    <cellStyle name="Normal 55 2 4 2 3 2 3" xfId="31543"/>
    <cellStyle name="Normal 55 2 4 2 3 3" xfId="11425"/>
    <cellStyle name="Normal 55 2 4 2 3 3 2" xfId="41750"/>
    <cellStyle name="Normal 55 2 4 2 3 3 3" xfId="26526"/>
    <cellStyle name="Normal 55 2 4 2 3 4" xfId="36737"/>
    <cellStyle name="Normal 55 2 4 2 3 5" xfId="21513"/>
    <cellStyle name="Normal 55 2 4 2 4" xfId="13103"/>
    <cellStyle name="Normal 55 2 4 2 4 2" xfId="43425"/>
    <cellStyle name="Normal 55 2 4 2 4 3" xfId="28201"/>
    <cellStyle name="Normal 55 2 4 2 5" xfId="8082"/>
    <cellStyle name="Normal 55 2 4 2 5 2" xfId="38408"/>
    <cellStyle name="Normal 55 2 4 2 5 3" xfId="23184"/>
    <cellStyle name="Normal 55 2 4 2 6" xfId="33396"/>
    <cellStyle name="Normal 55 2 4 2 7" xfId="18171"/>
    <cellStyle name="Normal 55 2 4 3" xfId="3864"/>
    <cellStyle name="Normal 55 2 4 3 2" xfId="13938"/>
    <cellStyle name="Normal 55 2 4 3 2 2" xfId="44260"/>
    <cellStyle name="Normal 55 2 4 3 2 3" xfId="29036"/>
    <cellStyle name="Normal 55 2 4 3 3" xfId="8918"/>
    <cellStyle name="Normal 55 2 4 3 3 2" xfId="39243"/>
    <cellStyle name="Normal 55 2 4 3 3 3" xfId="24019"/>
    <cellStyle name="Normal 55 2 4 3 4" xfId="34230"/>
    <cellStyle name="Normal 55 2 4 3 5" xfId="19006"/>
    <cellStyle name="Normal 55 2 4 4" xfId="5557"/>
    <cellStyle name="Normal 55 2 4 4 2" xfId="15609"/>
    <cellStyle name="Normal 55 2 4 4 2 2" xfId="45931"/>
    <cellStyle name="Normal 55 2 4 4 2 3" xfId="30707"/>
    <cellStyle name="Normal 55 2 4 4 3" xfId="10589"/>
    <cellStyle name="Normal 55 2 4 4 3 2" xfId="40914"/>
    <cellStyle name="Normal 55 2 4 4 3 3" xfId="25690"/>
    <cellStyle name="Normal 55 2 4 4 4" xfId="35901"/>
    <cellStyle name="Normal 55 2 4 4 5" xfId="20677"/>
    <cellStyle name="Normal 55 2 4 5" xfId="12267"/>
    <cellStyle name="Normal 55 2 4 5 2" xfId="42589"/>
    <cellStyle name="Normal 55 2 4 5 3" xfId="27365"/>
    <cellStyle name="Normal 55 2 4 6" xfId="7246"/>
    <cellStyle name="Normal 55 2 4 6 2" xfId="37572"/>
    <cellStyle name="Normal 55 2 4 6 3" xfId="22348"/>
    <cellStyle name="Normal 55 2 4 7" xfId="32560"/>
    <cellStyle name="Normal 55 2 4 8" xfId="17335"/>
    <cellStyle name="Normal 55 2 5" xfId="2593"/>
    <cellStyle name="Normal 55 2 5 2" xfId="4283"/>
    <cellStyle name="Normal 55 2 5 2 2" xfId="14356"/>
    <cellStyle name="Normal 55 2 5 2 2 2" xfId="44678"/>
    <cellStyle name="Normal 55 2 5 2 2 3" xfId="29454"/>
    <cellStyle name="Normal 55 2 5 2 3" xfId="9336"/>
    <cellStyle name="Normal 55 2 5 2 3 2" xfId="39661"/>
    <cellStyle name="Normal 55 2 5 2 3 3" xfId="24437"/>
    <cellStyle name="Normal 55 2 5 2 4" xfId="34648"/>
    <cellStyle name="Normal 55 2 5 2 5" xfId="19424"/>
    <cellStyle name="Normal 55 2 5 3" xfId="5975"/>
    <cellStyle name="Normal 55 2 5 3 2" xfId="16027"/>
    <cellStyle name="Normal 55 2 5 3 2 2" xfId="46349"/>
    <cellStyle name="Normal 55 2 5 3 2 3" xfId="31125"/>
    <cellStyle name="Normal 55 2 5 3 3" xfId="11007"/>
    <cellStyle name="Normal 55 2 5 3 3 2" xfId="41332"/>
    <cellStyle name="Normal 55 2 5 3 3 3" xfId="26108"/>
    <cellStyle name="Normal 55 2 5 3 4" xfId="36319"/>
    <cellStyle name="Normal 55 2 5 3 5" xfId="21095"/>
    <cellStyle name="Normal 55 2 5 4" xfId="12685"/>
    <cellStyle name="Normal 55 2 5 4 2" xfId="43007"/>
    <cellStyle name="Normal 55 2 5 4 3" xfId="27783"/>
    <cellStyle name="Normal 55 2 5 5" xfId="7664"/>
    <cellStyle name="Normal 55 2 5 5 2" xfId="37990"/>
    <cellStyle name="Normal 55 2 5 5 3" xfId="22766"/>
    <cellStyle name="Normal 55 2 5 6" xfId="32978"/>
    <cellStyle name="Normal 55 2 5 7" xfId="17753"/>
    <cellStyle name="Normal 55 2 6" xfId="3446"/>
    <cellStyle name="Normal 55 2 6 2" xfId="13520"/>
    <cellStyle name="Normal 55 2 6 2 2" xfId="43842"/>
    <cellStyle name="Normal 55 2 6 2 3" xfId="28618"/>
    <cellStyle name="Normal 55 2 6 3" xfId="8500"/>
    <cellStyle name="Normal 55 2 6 3 2" xfId="38825"/>
    <cellStyle name="Normal 55 2 6 3 3" xfId="23601"/>
    <cellStyle name="Normal 55 2 6 4" xfId="33812"/>
    <cellStyle name="Normal 55 2 6 5" xfId="18588"/>
    <cellStyle name="Normal 55 2 7" xfId="5139"/>
    <cellStyle name="Normal 55 2 7 2" xfId="15191"/>
    <cellStyle name="Normal 55 2 7 2 2" xfId="45513"/>
    <cellStyle name="Normal 55 2 7 2 3" xfId="30289"/>
    <cellStyle name="Normal 55 2 7 3" xfId="10171"/>
    <cellStyle name="Normal 55 2 7 3 2" xfId="40496"/>
    <cellStyle name="Normal 55 2 7 3 3" xfId="25272"/>
    <cellStyle name="Normal 55 2 7 4" xfId="35483"/>
    <cellStyle name="Normal 55 2 7 5" xfId="20259"/>
    <cellStyle name="Normal 55 2 8" xfId="11849"/>
    <cellStyle name="Normal 55 2 8 2" xfId="42171"/>
    <cellStyle name="Normal 55 2 8 3" xfId="26947"/>
    <cellStyle name="Normal 55 2 9" xfId="6828"/>
    <cellStyle name="Normal 55 2 9 2" xfId="37154"/>
    <cellStyle name="Normal 55 2 9 3" xfId="21930"/>
    <cellStyle name="Normal 55 3" xfId="1792"/>
    <cellStyle name="Normal 55 3 10" xfId="16969"/>
    <cellStyle name="Normal 55 3 2" xfId="2011"/>
    <cellStyle name="Normal 55 3 2 2" xfId="2432"/>
    <cellStyle name="Normal 55 3 2 2 2" xfId="3271"/>
    <cellStyle name="Normal 55 3 2 2 2 2" xfId="4961"/>
    <cellStyle name="Normal 55 3 2 2 2 2 2" xfId="15034"/>
    <cellStyle name="Normal 55 3 2 2 2 2 2 2" xfId="45356"/>
    <cellStyle name="Normal 55 3 2 2 2 2 2 3" xfId="30132"/>
    <cellStyle name="Normal 55 3 2 2 2 2 3" xfId="10014"/>
    <cellStyle name="Normal 55 3 2 2 2 2 3 2" xfId="40339"/>
    <cellStyle name="Normal 55 3 2 2 2 2 3 3" xfId="25115"/>
    <cellStyle name="Normal 55 3 2 2 2 2 4" xfId="35326"/>
    <cellStyle name="Normal 55 3 2 2 2 2 5" xfId="20102"/>
    <cellStyle name="Normal 55 3 2 2 2 3" xfId="6653"/>
    <cellStyle name="Normal 55 3 2 2 2 3 2" xfId="16705"/>
    <cellStyle name="Normal 55 3 2 2 2 3 2 2" xfId="47027"/>
    <cellStyle name="Normal 55 3 2 2 2 3 2 3" xfId="31803"/>
    <cellStyle name="Normal 55 3 2 2 2 3 3" xfId="11685"/>
    <cellStyle name="Normal 55 3 2 2 2 3 3 2" xfId="42010"/>
    <cellStyle name="Normal 55 3 2 2 2 3 3 3" xfId="26786"/>
    <cellStyle name="Normal 55 3 2 2 2 3 4" xfId="36997"/>
    <cellStyle name="Normal 55 3 2 2 2 3 5" xfId="21773"/>
    <cellStyle name="Normal 55 3 2 2 2 4" xfId="13363"/>
    <cellStyle name="Normal 55 3 2 2 2 4 2" xfId="43685"/>
    <cellStyle name="Normal 55 3 2 2 2 4 3" xfId="28461"/>
    <cellStyle name="Normal 55 3 2 2 2 5" xfId="8342"/>
    <cellStyle name="Normal 55 3 2 2 2 5 2" xfId="38668"/>
    <cellStyle name="Normal 55 3 2 2 2 5 3" xfId="23444"/>
    <cellStyle name="Normal 55 3 2 2 2 6" xfId="33656"/>
    <cellStyle name="Normal 55 3 2 2 2 7" xfId="18431"/>
    <cellStyle name="Normal 55 3 2 2 3" xfId="4124"/>
    <cellStyle name="Normal 55 3 2 2 3 2" xfId="14198"/>
    <cellStyle name="Normal 55 3 2 2 3 2 2" xfId="44520"/>
    <cellStyle name="Normal 55 3 2 2 3 2 3" xfId="29296"/>
    <cellStyle name="Normal 55 3 2 2 3 3" xfId="9178"/>
    <cellStyle name="Normal 55 3 2 2 3 3 2" xfId="39503"/>
    <cellStyle name="Normal 55 3 2 2 3 3 3" xfId="24279"/>
    <cellStyle name="Normal 55 3 2 2 3 4" xfId="34490"/>
    <cellStyle name="Normal 55 3 2 2 3 5" xfId="19266"/>
    <cellStyle name="Normal 55 3 2 2 4" xfId="5817"/>
    <cellStyle name="Normal 55 3 2 2 4 2" xfId="15869"/>
    <cellStyle name="Normal 55 3 2 2 4 2 2" xfId="46191"/>
    <cellStyle name="Normal 55 3 2 2 4 2 3" xfId="30967"/>
    <cellStyle name="Normal 55 3 2 2 4 3" xfId="10849"/>
    <cellStyle name="Normal 55 3 2 2 4 3 2" xfId="41174"/>
    <cellStyle name="Normal 55 3 2 2 4 3 3" xfId="25950"/>
    <cellStyle name="Normal 55 3 2 2 4 4" xfId="36161"/>
    <cellStyle name="Normal 55 3 2 2 4 5" xfId="20937"/>
    <cellStyle name="Normal 55 3 2 2 5" xfId="12527"/>
    <cellStyle name="Normal 55 3 2 2 5 2" xfId="42849"/>
    <cellStyle name="Normal 55 3 2 2 5 3" xfId="27625"/>
    <cellStyle name="Normal 55 3 2 2 6" xfId="7506"/>
    <cellStyle name="Normal 55 3 2 2 6 2" xfId="37832"/>
    <cellStyle name="Normal 55 3 2 2 6 3" xfId="22608"/>
    <cellStyle name="Normal 55 3 2 2 7" xfId="32820"/>
    <cellStyle name="Normal 55 3 2 2 8" xfId="17595"/>
    <cellStyle name="Normal 55 3 2 3" xfId="2853"/>
    <cellStyle name="Normal 55 3 2 3 2" xfId="4543"/>
    <cellStyle name="Normal 55 3 2 3 2 2" xfId="14616"/>
    <cellStyle name="Normal 55 3 2 3 2 2 2" xfId="44938"/>
    <cellStyle name="Normal 55 3 2 3 2 2 3" xfId="29714"/>
    <cellStyle name="Normal 55 3 2 3 2 3" xfId="9596"/>
    <cellStyle name="Normal 55 3 2 3 2 3 2" xfId="39921"/>
    <cellStyle name="Normal 55 3 2 3 2 3 3" xfId="24697"/>
    <cellStyle name="Normal 55 3 2 3 2 4" xfId="34908"/>
    <cellStyle name="Normal 55 3 2 3 2 5" xfId="19684"/>
    <cellStyle name="Normal 55 3 2 3 3" xfId="6235"/>
    <cellStyle name="Normal 55 3 2 3 3 2" xfId="16287"/>
    <cellStyle name="Normal 55 3 2 3 3 2 2" xfId="46609"/>
    <cellStyle name="Normal 55 3 2 3 3 2 3" xfId="31385"/>
    <cellStyle name="Normal 55 3 2 3 3 3" xfId="11267"/>
    <cellStyle name="Normal 55 3 2 3 3 3 2" xfId="41592"/>
    <cellStyle name="Normal 55 3 2 3 3 3 3" xfId="26368"/>
    <cellStyle name="Normal 55 3 2 3 3 4" xfId="36579"/>
    <cellStyle name="Normal 55 3 2 3 3 5" xfId="21355"/>
    <cellStyle name="Normal 55 3 2 3 4" xfId="12945"/>
    <cellStyle name="Normal 55 3 2 3 4 2" xfId="43267"/>
    <cellStyle name="Normal 55 3 2 3 4 3" xfId="28043"/>
    <cellStyle name="Normal 55 3 2 3 5" xfId="7924"/>
    <cellStyle name="Normal 55 3 2 3 5 2" xfId="38250"/>
    <cellStyle name="Normal 55 3 2 3 5 3" xfId="23026"/>
    <cellStyle name="Normal 55 3 2 3 6" xfId="33238"/>
    <cellStyle name="Normal 55 3 2 3 7" xfId="18013"/>
    <cellStyle name="Normal 55 3 2 4" xfId="3706"/>
    <cellStyle name="Normal 55 3 2 4 2" xfId="13780"/>
    <cellStyle name="Normal 55 3 2 4 2 2" xfId="44102"/>
    <cellStyle name="Normal 55 3 2 4 2 3" xfId="28878"/>
    <cellStyle name="Normal 55 3 2 4 3" xfId="8760"/>
    <cellStyle name="Normal 55 3 2 4 3 2" xfId="39085"/>
    <cellStyle name="Normal 55 3 2 4 3 3" xfId="23861"/>
    <cellStyle name="Normal 55 3 2 4 4" xfId="34072"/>
    <cellStyle name="Normal 55 3 2 4 5" xfId="18848"/>
    <cellStyle name="Normal 55 3 2 5" xfId="5399"/>
    <cellStyle name="Normal 55 3 2 5 2" xfId="15451"/>
    <cellStyle name="Normal 55 3 2 5 2 2" xfId="45773"/>
    <cellStyle name="Normal 55 3 2 5 2 3" xfId="30549"/>
    <cellStyle name="Normal 55 3 2 5 3" xfId="10431"/>
    <cellStyle name="Normal 55 3 2 5 3 2" xfId="40756"/>
    <cellStyle name="Normal 55 3 2 5 3 3" xfId="25532"/>
    <cellStyle name="Normal 55 3 2 5 4" xfId="35743"/>
    <cellStyle name="Normal 55 3 2 5 5" xfId="20519"/>
    <cellStyle name="Normal 55 3 2 6" xfId="12109"/>
    <cellStyle name="Normal 55 3 2 6 2" xfId="42431"/>
    <cellStyle name="Normal 55 3 2 6 3" xfId="27207"/>
    <cellStyle name="Normal 55 3 2 7" xfId="7088"/>
    <cellStyle name="Normal 55 3 2 7 2" xfId="37414"/>
    <cellStyle name="Normal 55 3 2 7 3" xfId="22190"/>
    <cellStyle name="Normal 55 3 2 8" xfId="32402"/>
    <cellStyle name="Normal 55 3 2 9" xfId="17177"/>
    <cellStyle name="Normal 55 3 3" xfId="2224"/>
    <cellStyle name="Normal 55 3 3 2" xfId="3063"/>
    <cellStyle name="Normal 55 3 3 2 2" xfId="4753"/>
    <cellStyle name="Normal 55 3 3 2 2 2" xfId="14826"/>
    <cellStyle name="Normal 55 3 3 2 2 2 2" xfId="45148"/>
    <cellStyle name="Normal 55 3 3 2 2 2 3" xfId="29924"/>
    <cellStyle name="Normal 55 3 3 2 2 3" xfId="9806"/>
    <cellStyle name="Normal 55 3 3 2 2 3 2" xfId="40131"/>
    <cellStyle name="Normal 55 3 3 2 2 3 3" xfId="24907"/>
    <cellStyle name="Normal 55 3 3 2 2 4" xfId="35118"/>
    <cellStyle name="Normal 55 3 3 2 2 5" xfId="19894"/>
    <cellStyle name="Normal 55 3 3 2 3" xfId="6445"/>
    <cellStyle name="Normal 55 3 3 2 3 2" xfId="16497"/>
    <cellStyle name="Normal 55 3 3 2 3 2 2" xfId="46819"/>
    <cellStyle name="Normal 55 3 3 2 3 2 3" xfId="31595"/>
    <cellStyle name="Normal 55 3 3 2 3 3" xfId="11477"/>
    <cellStyle name="Normal 55 3 3 2 3 3 2" xfId="41802"/>
    <cellStyle name="Normal 55 3 3 2 3 3 3" xfId="26578"/>
    <cellStyle name="Normal 55 3 3 2 3 4" xfId="36789"/>
    <cellStyle name="Normal 55 3 3 2 3 5" xfId="21565"/>
    <cellStyle name="Normal 55 3 3 2 4" xfId="13155"/>
    <cellStyle name="Normal 55 3 3 2 4 2" xfId="43477"/>
    <cellStyle name="Normal 55 3 3 2 4 3" xfId="28253"/>
    <cellStyle name="Normal 55 3 3 2 5" xfId="8134"/>
    <cellStyle name="Normal 55 3 3 2 5 2" xfId="38460"/>
    <cellStyle name="Normal 55 3 3 2 5 3" xfId="23236"/>
    <cellStyle name="Normal 55 3 3 2 6" xfId="33448"/>
    <cellStyle name="Normal 55 3 3 2 7" xfId="18223"/>
    <cellStyle name="Normal 55 3 3 3" xfId="3916"/>
    <cellStyle name="Normal 55 3 3 3 2" xfId="13990"/>
    <cellStyle name="Normal 55 3 3 3 2 2" xfId="44312"/>
    <cellStyle name="Normal 55 3 3 3 2 3" xfId="29088"/>
    <cellStyle name="Normal 55 3 3 3 3" xfId="8970"/>
    <cellStyle name="Normal 55 3 3 3 3 2" xfId="39295"/>
    <cellStyle name="Normal 55 3 3 3 3 3" xfId="24071"/>
    <cellStyle name="Normal 55 3 3 3 4" xfId="34282"/>
    <cellStyle name="Normal 55 3 3 3 5" xfId="19058"/>
    <cellStyle name="Normal 55 3 3 4" xfId="5609"/>
    <cellStyle name="Normal 55 3 3 4 2" xfId="15661"/>
    <cellStyle name="Normal 55 3 3 4 2 2" xfId="45983"/>
    <cellStyle name="Normal 55 3 3 4 2 3" xfId="30759"/>
    <cellStyle name="Normal 55 3 3 4 3" xfId="10641"/>
    <cellStyle name="Normal 55 3 3 4 3 2" xfId="40966"/>
    <cellStyle name="Normal 55 3 3 4 3 3" xfId="25742"/>
    <cellStyle name="Normal 55 3 3 4 4" xfId="35953"/>
    <cellStyle name="Normal 55 3 3 4 5" xfId="20729"/>
    <cellStyle name="Normal 55 3 3 5" xfId="12319"/>
    <cellStyle name="Normal 55 3 3 5 2" xfId="42641"/>
    <cellStyle name="Normal 55 3 3 5 3" xfId="27417"/>
    <cellStyle name="Normal 55 3 3 6" xfId="7298"/>
    <cellStyle name="Normal 55 3 3 6 2" xfId="37624"/>
    <cellStyle name="Normal 55 3 3 6 3" xfId="22400"/>
    <cellStyle name="Normal 55 3 3 7" xfId="32612"/>
    <cellStyle name="Normal 55 3 3 8" xfId="17387"/>
    <cellStyle name="Normal 55 3 4" xfId="2645"/>
    <cellStyle name="Normal 55 3 4 2" xfId="4335"/>
    <cellStyle name="Normal 55 3 4 2 2" xfId="14408"/>
    <cellStyle name="Normal 55 3 4 2 2 2" xfId="44730"/>
    <cellStyle name="Normal 55 3 4 2 2 3" xfId="29506"/>
    <cellStyle name="Normal 55 3 4 2 3" xfId="9388"/>
    <cellStyle name="Normal 55 3 4 2 3 2" xfId="39713"/>
    <cellStyle name="Normal 55 3 4 2 3 3" xfId="24489"/>
    <cellStyle name="Normal 55 3 4 2 4" xfId="34700"/>
    <cellStyle name="Normal 55 3 4 2 5" xfId="19476"/>
    <cellStyle name="Normal 55 3 4 3" xfId="6027"/>
    <cellStyle name="Normal 55 3 4 3 2" xfId="16079"/>
    <cellStyle name="Normal 55 3 4 3 2 2" xfId="46401"/>
    <cellStyle name="Normal 55 3 4 3 2 3" xfId="31177"/>
    <cellStyle name="Normal 55 3 4 3 3" xfId="11059"/>
    <cellStyle name="Normal 55 3 4 3 3 2" xfId="41384"/>
    <cellStyle name="Normal 55 3 4 3 3 3" xfId="26160"/>
    <cellStyle name="Normal 55 3 4 3 4" xfId="36371"/>
    <cellStyle name="Normal 55 3 4 3 5" xfId="21147"/>
    <cellStyle name="Normal 55 3 4 4" xfId="12737"/>
    <cellStyle name="Normal 55 3 4 4 2" xfId="43059"/>
    <cellStyle name="Normal 55 3 4 4 3" xfId="27835"/>
    <cellStyle name="Normal 55 3 4 5" xfId="7716"/>
    <cellStyle name="Normal 55 3 4 5 2" xfId="38042"/>
    <cellStyle name="Normal 55 3 4 5 3" xfId="22818"/>
    <cellStyle name="Normal 55 3 4 6" xfId="33030"/>
    <cellStyle name="Normal 55 3 4 7" xfId="17805"/>
    <cellStyle name="Normal 55 3 5" xfId="3498"/>
    <cellStyle name="Normal 55 3 5 2" xfId="13572"/>
    <cellStyle name="Normal 55 3 5 2 2" xfId="43894"/>
    <cellStyle name="Normal 55 3 5 2 3" xfId="28670"/>
    <cellStyle name="Normal 55 3 5 3" xfId="8552"/>
    <cellStyle name="Normal 55 3 5 3 2" xfId="38877"/>
    <cellStyle name="Normal 55 3 5 3 3" xfId="23653"/>
    <cellStyle name="Normal 55 3 5 4" xfId="33864"/>
    <cellStyle name="Normal 55 3 5 5" xfId="18640"/>
    <cellStyle name="Normal 55 3 6" xfId="5191"/>
    <cellStyle name="Normal 55 3 6 2" xfId="15243"/>
    <cellStyle name="Normal 55 3 6 2 2" xfId="45565"/>
    <cellStyle name="Normal 55 3 6 2 3" xfId="30341"/>
    <cellStyle name="Normal 55 3 6 3" xfId="10223"/>
    <cellStyle name="Normal 55 3 6 3 2" xfId="40548"/>
    <cellStyle name="Normal 55 3 6 3 3" xfId="25324"/>
    <cellStyle name="Normal 55 3 6 4" xfId="35535"/>
    <cellStyle name="Normal 55 3 6 5" xfId="20311"/>
    <cellStyle name="Normal 55 3 7" xfId="11901"/>
    <cellStyle name="Normal 55 3 7 2" xfId="42223"/>
    <cellStyle name="Normal 55 3 7 3" xfId="26999"/>
    <cellStyle name="Normal 55 3 8" xfId="6880"/>
    <cellStyle name="Normal 55 3 8 2" xfId="37206"/>
    <cellStyle name="Normal 55 3 8 3" xfId="21982"/>
    <cellStyle name="Normal 55 3 9" xfId="32195"/>
    <cellStyle name="Normal 55 4" xfId="1905"/>
    <cellStyle name="Normal 55 4 2" xfId="2328"/>
    <cellStyle name="Normal 55 4 2 2" xfId="3167"/>
    <cellStyle name="Normal 55 4 2 2 2" xfId="4857"/>
    <cellStyle name="Normal 55 4 2 2 2 2" xfId="14930"/>
    <cellStyle name="Normal 55 4 2 2 2 2 2" xfId="45252"/>
    <cellStyle name="Normal 55 4 2 2 2 2 3" xfId="30028"/>
    <cellStyle name="Normal 55 4 2 2 2 3" xfId="9910"/>
    <cellStyle name="Normal 55 4 2 2 2 3 2" xfId="40235"/>
    <cellStyle name="Normal 55 4 2 2 2 3 3" xfId="25011"/>
    <cellStyle name="Normal 55 4 2 2 2 4" xfId="35222"/>
    <cellStyle name="Normal 55 4 2 2 2 5" xfId="19998"/>
    <cellStyle name="Normal 55 4 2 2 3" xfId="6549"/>
    <cellStyle name="Normal 55 4 2 2 3 2" xfId="16601"/>
    <cellStyle name="Normal 55 4 2 2 3 2 2" xfId="46923"/>
    <cellStyle name="Normal 55 4 2 2 3 2 3" xfId="31699"/>
    <cellStyle name="Normal 55 4 2 2 3 3" xfId="11581"/>
    <cellStyle name="Normal 55 4 2 2 3 3 2" xfId="41906"/>
    <cellStyle name="Normal 55 4 2 2 3 3 3" xfId="26682"/>
    <cellStyle name="Normal 55 4 2 2 3 4" xfId="36893"/>
    <cellStyle name="Normal 55 4 2 2 3 5" xfId="21669"/>
    <cellStyle name="Normal 55 4 2 2 4" xfId="13259"/>
    <cellStyle name="Normal 55 4 2 2 4 2" xfId="43581"/>
    <cellStyle name="Normal 55 4 2 2 4 3" xfId="28357"/>
    <cellStyle name="Normal 55 4 2 2 5" xfId="8238"/>
    <cellStyle name="Normal 55 4 2 2 5 2" xfId="38564"/>
    <cellStyle name="Normal 55 4 2 2 5 3" xfId="23340"/>
    <cellStyle name="Normal 55 4 2 2 6" xfId="33552"/>
    <cellStyle name="Normal 55 4 2 2 7" xfId="18327"/>
    <cellStyle name="Normal 55 4 2 3" xfId="4020"/>
    <cellStyle name="Normal 55 4 2 3 2" xfId="14094"/>
    <cellStyle name="Normal 55 4 2 3 2 2" xfId="44416"/>
    <cellStyle name="Normal 55 4 2 3 2 3" xfId="29192"/>
    <cellStyle name="Normal 55 4 2 3 3" xfId="9074"/>
    <cellStyle name="Normal 55 4 2 3 3 2" xfId="39399"/>
    <cellStyle name="Normal 55 4 2 3 3 3" xfId="24175"/>
    <cellStyle name="Normal 55 4 2 3 4" xfId="34386"/>
    <cellStyle name="Normal 55 4 2 3 5" xfId="19162"/>
    <cellStyle name="Normal 55 4 2 4" xfId="5713"/>
    <cellStyle name="Normal 55 4 2 4 2" xfId="15765"/>
    <cellStyle name="Normal 55 4 2 4 2 2" xfId="46087"/>
    <cellStyle name="Normal 55 4 2 4 2 3" xfId="30863"/>
    <cellStyle name="Normal 55 4 2 4 3" xfId="10745"/>
    <cellStyle name="Normal 55 4 2 4 3 2" xfId="41070"/>
    <cellStyle name="Normal 55 4 2 4 3 3" xfId="25846"/>
    <cellStyle name="Normal 55 4 2 4 4" xfId="36057"/>
    <cellStyle name="Normal 55 4 2 4 5" xfId="20833"/>
    <cellStyle name="Normal 55 4 2 5" xfId="12423"/>
    <cellStyle name="Normal 55 4 2 5 2" xfId="42745"/>
    <cellStyle name="Normal 55 4 2 5 3" xfId="27521"/>
    <cellStyle name="Normal 55 4 2 6" xfId="7402"/>
    <cellStyle name="Normal 55 4 2 6 2" xfId="37728"/>
    <cellStyle name="Normal 55 4 2 6 3" xfId="22504"/>
    <cellStyle name="Normal 55 4 2 7" xfId="32716"/>
    <cellStyle name="Normal 55 4 2 8" xfId="17491"/>
    <cellStyle name="Normal 55 4 3" xfId="2749"/>
    <cellStyle name="Normal 55 4 3 2" xfId="4439"/>
    <cellStyle name="Normal 55 4 3 2 2" xfId="14512"/>
    <cellStyle name="Normal 55 4 3 2 2 2" xfId="44834"/>
    <cellStyle name="Normal 55 4 3 2 2 3" xfId="29610"/>
    <cellStyle name="Normal 55 4 3 2 3" xfId="9492"/>
    <cellStyle name="Normal 55 4 3 2 3 2" xfId="39817"/>
    <cellStyle name="Normal 55 4 3 2 3 3" xfId="24593"/>
    <cellStyle name="Normal 55 4 3 2 4" xfId="34804"/>
    <cellStyle name="Normal 55 4 3 2 5" xfId="19580"/>
    <cellStyle name="Normal 55 4 3 3" xfId="6131"/>
    <cellStyle name="Normal 55 4 3 3 2" xfId="16183"/>
    <cellStyle name="Normal 55 4 3 3 2 2" xfId="46505"/>
    <cellStyle name="Normal 55 4 3 3 2 3" xfId="31281"/>
    <cellStyle name="Normal 55 4 3 3 3" xfId="11163"/>
    <cellStyle name="Normal 55 4 3 3 3 2" xfId="41488"/>
    <cellStyle name="Normal 55 4 3 3 3 3" xfId="26264"/>
    <cellStyle name="Normal 55 4 3 3 4" xfId="36475"/>
    <cellStyle name="Normal 55 4 3 3 5" xfId="21251"/>
    <cellStyle name="Normal 55 4 3 4" xfId="12841"/>
    <cellStyle name="Normal 55 4 3 4 2" xfId="43163"/>
    <cellStyle name="Normal 55 4 3 4 3" xfId="27939"/>
    <cellStyle name="Normal 55 4 3 5" xfId="7820"/>
    <cellStyle name="Normal 55 4 3 5 2" xfId="38146"/>
    <cellStyle name="Normal 55 4 3 5 3" xfId="22922"/>
    <cellStyle name="Normal 55 4 3 6" xfId="33134"/>
    <cellStyle name="Normal 55 4 3 7" xfId="17909"/>
    <cellStyle name="Normal 55 4 4" xfId="3602"/>
    <cellStyle name="Normal 55 4 4 2" xfId="13676"/>
    <cellStyle name="Normal 55 4 4 2 2" xfId="43998"/>
    <cellStyle name="Normal 55 4 4 2 3" xfId="28774"/>
    <cellStyle name="Normal 55 4 4 3" xfId="8656"/>
    <cellStyle name="Normal 55 4 4 3 2" xfId="38981"/>
    <cellStyle name="Normal 55 4 4 3 3" xfId="23757"/>
    <cellStyle name="Normal 55 4 4 4" xfId="33968"/>
    <cellStyle name="Normal 55 4 4 5" xfId="18744"/>
    <cellStyle name="Normal 55 4 5" xfId="5295"/>
    <cellStyle name="Normal 55 4 5 2" xfId="15347"/>
    <cellStyle name="Normal 55 4 5 2 2" xfId="45669"/>
    <cellStyle name="Normal 55 4 5 2 3" xfId="30445"/>
    <cellStyle name="Normal 55 4 5 3" xfId="10327"/>
    <cellStyle name="Normal 55 4 5 3 2" xfId="40652"/>
    <cellStyle name="Normal 55 4 5 3 3" xfId="25428"/>
    <cellStyle name="Normal 55 4 5 4" xfId="35639"/>
    <cellStyle name="Normal 55 4 5 5" xfId="20415"/>
    <cellStyle name="Normal 55 4 6" xfId="12005"/>
    <cellStyle name="Normal 55 4 6 2" xfId="42327"/>
    <cellStyle name="Normal 55 4 6 3" xfId="27103"/>
    <cellStyle name="Normal 55 4 7" xfId="6984"/>
    <cellStyle name="Normal 55 4 7 2" xfId="37310"/>
    <cellStyle name="Normal 55 4 7 3" xfId="22086"/>
    <cellStyle name="Normal 55 4 8" xfId="32298"/>
    <cellStyle name="Normal 55 4 9" xfId="17073"/>
    <cellStyle name="Normal 55 5" xfId="2118"/>
    <cellStyle name="Normal 55 5 2" xfId="2959"/>
    <cellStyle name="Normal 55 5 2 2" xfId="4649"/>
    <cellStyle name="Normal 55 5 2 2 2" xfId="14722"/>
    <cellStyle name="Normal 55 5 2 2 2 2" xfId="45044"/>
    <cellStyle name="Normal 55 5 2 2 2 3" xfId="29820"/>
    <cellStyle name="Normal 55 5 2 2 3" xfId="9702"/>
    <cellStyle name="Normal 55 5 2 2 3 2" xfId="40027"/>
    <cellStyle name="Normal 55 5 2 2 3 3" xfId="24803"/>
    <cellStyle name="Normal 55 5 2 2 4" xfId="35014"/>
    <cellStyle name="Normal 55 5 2 2 5" xfId="19790"/>
    <cellStyle name="Normal 55 5 2 3" xfId="6341"/>
    <cellStyle name="Normal 55 5 2 3 2" xfId="16393"/>
    <cellStyle name="Normal 55 5 2 3 2 2" xfId="46715"/>
    <cellStyle name="Normal 55 5 2 3 2 3" xfId="31491"/>
    <cellStyle name="Normal 55 5 2 3 3" xfId="11373"/>
    <cellStyle name="Normal 55 5 2 3 3 2" xfId="41698"/>
    <cellStyle name="Normal 55 5 2 3 3 3" xfId="26474"/>
    <cellStyle name="Normal 55 5 2 3 4" xfId="36685"/>
    <cellStyle name="Normal 55 5 2 3 5" xfId="21461"/>
    <cellStyle name="Normal 55 5 2 4" xfId="13051"/>
    <cellStyle name="Normal 55 5 2 4 2" xfId="43373"/>
    <cellStyle name="Normal 55 5 2 4 3" xfId="28149"/>
    <cellStyle name="Normal 55 5 2 5" xfId="8030"/>
    <cellStyle name="Normal 55 5 2 5 2" xfId="38356"/>
    <cellStyle name="Normal 55 5 2 5 3" xfId="23132"/>
    <cellStyle name="Normal 55 5 2 6" xfId="33344"/>
    <cellStyle name="Normal 55 5 2 7" xfId="18119"/>
    <cellStyle name="Normal 55 5 3" xfId="3812"/>
    <cellStyle name="Normal 55 5 3 2" xfId="13886"/>
    <cellStyle name="Normal 55 5 3 2 2" xfId="44208"/>
    <cellStyle name="Normal 55 5 3 2 3" xfId="28984"/>
    <cellStyle name="Normal 55 5 3 3" xfId="8866"/>
    <cellStyle name="Normal 55 5 3 3 2" xfId="39191"/>
    <cellStyle name="Normal 55 5 3 3 3" xfId="23967"/>
    <cellStyle name="Normal 55 5 3 4" xfId="34178"/>
    <cellStyle name="Normal 55 5 3 5" xfId="18954"/>
    <cellStyle name="Normal 55 5 4" xfId="5505"/>
    <cellStyle name="Normal 55 5 4 2" xfId="15557"/>
    <cellStyle name="Normal 55 5 4 2 2" xfId="45879"/>
    <cellStyle name="Normal 55 5 4 2 3" xfId="30655"/>
    <cellStyle name="Normal 55 5 4 3" xfId="10537"/>
    <cellStyle name="Normal 55 5 4 3 2" xfId="40862"/>
    <cellStyle name="Normal 55 5 4 3 3" xfId="25638"/>
    <cellStyle name="Normal 55 5 4 4" xfId="35849"/>
    <cellStyle name="Normal 55 5 4 5" xfId="20625"/>
    <cellStyle name="Normal 55 5 5" xfId="12215"/>
    <cellStyle name="Normal 55 5 5 2" xfId="42537"/>
    <cellStyle name="Normal 55 5 5 3" xfId="27313"/>
    <cellStyle name="Normal 55 5 6" xfId="7194"/>
    <cellStyle name="Normal 55 5 6 2" xfId="37520"/>
    <cellStyle name="Normal 55 5 6 3" xfId="22296"/>
    <cellStyle name="Normal 55 5 7" xfId="32508"/>
    <cellStyle name="Normal 55 5 8" xfId="17283"/>
    <cellStyle name="Normal 55 6" xfId="2539"/>
    <cellStyle name="Normal 55 6 2" xfId="4231"/>
    <cellStyle name="Normal 55 6 2 2" xfId="14304"/>
    <cellStyle name="Normal 55 6 2 2 2" xfId="44626"/>
    <cellStyle name="Normal 55 6 2 2 3" xfId="29402"/>
    <cellStyle name="Normal 55 6 2 3" xfId="9284"/>
    <cellStyle name="Normal 55 6 2 3 2" xfId="39609"/>
    <cellStyle name="Normal 55 6 2 3 3" xfId="24385"/>
    <cellStyle name="Normal 55 6 2 4" xfId="34596"/>
    <cellStyle name="Normal 55 6 2 5" xfId="19372"/>
    <cellStyle name="Normal 55 6 3" xfId="5923"/>
    <cellStyle name="Normal 55 6 3 2" xfId="15975"/>
    <cellStyle name="Normal 55 6 3 2 2" xfId="46297"/>
    <cellStyle name="Normal 55 6 3 2 3" xfId="31073"/>
    <cellStyle name="Normal 55 6 3 3" xfId="10955"/>
    <cellStyle name="Normal 55 6 3 3 2" xfId="41280"/>
    <cellStyle name="Normal 55 6 3 3 3" xfId="26056"/>
    <cellStyle name="Normal 55 6 3 4" xfId="36267"/>
    <cellStyle name="Normal 55 6 3 5" xfId="21043"/>
    <cellStyle name="Normal 55 6 4" xfId="12633"/>
    <cellStyle name="Normal 55 6 4 2" xfId="42955"/>
    <cellStyle name="Normal 55 6 4 3" xfId="27731"/>
    <cellStyle name="Normal 55 6 5" xfId="7612"/>
    <cellStyle name="Normal 55 6 5 2" xfId="37938"/>
    <cellStyle name="Normal 55 6 5 3" xfId="22714"/>
    <cellStyle name="Normal 55 6 6" xfId="32926"/>
    <cellStyle name="Normal 55 6 7" xfId="17701"/>
    <cellStyle name="Normal 55 7" xfId="3390"/>
    <cellStyle name="Normal 55 7 2" xfId="13468"/>
    <cellStyle name="Normal 55 7 2 2" xfId="43790"/>
    <cellStyle name="Normal 55 7 2 3" xfId="28566"/>
    <cellStyle name="Normal 55 7 3" xfId="8448"/>
    <cellStyle name="Normal 55 7 3 2" xfId="38773"/>
    <cellStyle name="Normal 55 7 3 3" xfId="23549"/>
    <cellStyle name="Normal 55 7 4" xfId="33760"/>
    <cellStyle name="Normal 55 7 5" xfId="18536"/>
    <cellStyle name="Normal 55 8" xfId="5084"/>
    <cellStyle name="Normal 55 8 2" xfId="15139"/>
    <cellStyle name="Normal 55 8 2 2" xfId="45461"/>
    <cellStyle name="Normal 55 8 2 3" xfId="30237"/>
    <cellStyle name="Normal 55 8 3" xfId="10119"/>
    <cellStyle name="Normal 55 8 3 2" xfId="40444"/>
    <cellStyle name="Normal 55 8 3 3" xfId="25220"/>
    <cellStyle name="Normal 55 8 4" xfId="35431"/>
    <cellStyle name="Normal 55 8 5" xfId="20207"/>
    <cellStyle name="Normal 55 9" xfId="11795"/>
    <cellStyle name="Normal 55 9 2" xfId="42119"/>
    <cellStyle name="Normal 55 9 3" xfId="26895"/>
    <cellStyle name="Normal 56" xfId="1456"/>
    <cellStyle name="Normal 56 10" xfId="6775"/>
    <cellStyle name="Normal 56 10 2" xfId="37103"/>
    <cellStyle name="Normal 56 10 3" xfId="21879"/>
    <cellStyle name="Normal 56 11" xfId="32094"/>
    <cellStyle name="Normal 56 12" xfId="16864"/>
    <cellStyle name="Normal 56 13" xfId="47305"/>
    <cellStyle name="Normal 56 2" xfId="1739"/>
    <cellStyle name="Normal 56 2 10" xfId="32146"/>
    <cellStyle name="Normal 56 2 11" xfId="16918"/>
    <cellStyle name="Normal 56 2 2" xfId="1847"/>
    <cellStyle name="Normal 56 2 2 10" xfId="17022"/>
    <cellStyle name="Normal 56 2 2 2" xfId="2064"/>
    <cellStyle name="Normal 56 2 2 2 2" xfId="2485"/>
    <cellStyle name="Normal 56 2 2 2 2 2" xfId="3324"/>
    <cellStyle name="Normal 56 2 2 2 2 2 2" xfId="5014"/>
    <cellStyle name="Normal 56 2 2 2 2 2 2 2" xfId="15087"/>
    <cellStyle name="Normal 56 2 2 2 2 2 2 2 2" xfId="45409"/>
    <cellStyle name="Normal 56 2 2 2 2 2 2 2 3" xfId="30185"/>
    <cellStyle name="Normal 56 2 2 2 2 2 2 3" xfId="10067"/>
    <cellStyle name="Normal 56 2 2 2 2 2 2 3 2" xfId="40392"/>
    <cellStyle name="Normal 56 2 2 2 2 2 2 3 3" xfId="25168"/>
    <cellStyle name="Normal 56 2 2 2 2 2 2 4" xfId="35379"/>
    <cellStyle name="Normal 56 2 2 2 2 2 2 5" xfId="20155"/>
    <cellStyle name="Normal 56 2 2 2 2 2 3" xfId="6706"/>
    <cellStyle name="Normal 56 2 2 2 2 2 3 2" xfId="16758"/>
    <cellStyle name="Normal 56 2 2 2 2 2 3 2 2" xfId="47080"/>
    <cellStyle name="Normal 56 2 2 2 2 2 3 2 3" xfId="31856"/>
    <cellStyle name="Normal 56 2 2 2 2 2 3 3" xfId="11738"/>
    <cellStyle name="Normal 56 2 2 2 2 2 3 3 2" xfId="42063"/>
    <cellStyle name="Normal 56 2 2 2 2 2 3 3 3" xfId="26839"/>
    <cellStyle name="Normal 56 2 2 2 2 2 3 4" xfId="37050"/>
    <cellStyle name="Normal 56 2 2 2 2 2 3 5" xfId="21826"/>
    <cellStyle name="Normal 56 2 2 2 2 2 4" xfId="13416"/>
    <cellStyle name="Normal 56 2 2 2 2 2 4 2" xfId="43738"/>
    <cellStyle name="Normal 56 2 2 2 2 2 4 3" xfId="28514"/>
    <cellStyle name="Normal 56 2 2 2 2 2 5" xfId="8395"/>
    <cellStyle name="Normal 56 2 2 2 2 2 5 2" xfId="38721"/>
    <cellStyle name="Normal 56 2 2 2 2 2 5 3" xfId="23497"/>
    <cellStyle name="Normal 56 2 2 2 2 2 6" xfId="33709"/>
    <cellStyle name="Normal 56 2 2 2 2 2 7" xfId="18484"/>
    <cellStyle name="Normal 56 2 2 2 2 3" xfId="4177"/>
    <cellStyle name="Normal 56 2 2 2 2 3 2" xfId="14251"/>
    <cellStyle name="Normal 56 2 2 2 2 3 2 2" xfId="44573"/>
    <cellStyle name="Normal 56 2 2 2 2 3 2 3" xfId="29349"/>
    <cellStyle name="Normal 56 2 2 2 2 3 3" xfId="9231"/>
    <cellStyle name="Normal 56 2 2 2 2 3 3 2" xfId="39556"/>
    <cellStyle name="Normal 56 2 2 2 2 3 3 3" xfId="24332"/>
    <cellStyle name="Normal 56 2 2 2 2 3 4" xfId="34543"/>
    <cellStyle name="Normal 56 2 2 2 2 3 5" xfId="19319"/>
    <cellStyle name="Normal 56 2 2 2 2 4" xfId="5870"/>
    <cellStyle name="Normal 56 2 2 2 2 4 2" xfId="15922"/>
    <cellStyle name="Normal 56 2 2 2 2 4 2 2" xfId="46244"/>
    <cellStyle name="Normal 56 2 2 2 2 4 2 3" xfId="31020"/>
    <cellStyle name="Normal 56 2 2 2 2 4 3" xfId="10902"/>
    <cellStyle name="Normal 56 2 2 2 2 4 3 2" xfId="41227"/>
    <cellStyle name="Normal 56 2 2 2 2 4 3 3" xfId="26003"/>
    <cellStyle name="Normal 56 2 2 2 2 4 4" xfId="36214"/>
    <cellStyle name="Normal 56 2 2 2 2 4 5" xfId="20990"/>
    <cellStyle name="Normal 56 2 2 2 2 5" xfId="12580"/>
    <cellStyle name="Normal 56 2 2 2 2 5 2" xfId="42902"/>
    <cellStyle name="Normal 56 2 2 2 2 5 3" xfId="27678"/>
    <cellStyle name="Normal 56 2 2 2 2 6" xfId="7559"/>
    <cellStyle name="Normal 56 2 2 2 2 6 2" xfId="37885"/>
    <cellStyle name="Normal 56 2 2 2 2 6 3" xfId="22661"/>
    <cellStyle name="Normal 56 2 2 2 2 7" xfId="32873"/>
    <cellStyle name="Normal 56 2 2 2 2 8" xfId="17648"/>
    <cellStyle name="Normal 56 2 2 2 3" xfId="2906"/>
    <cellStyle name="Normal 56 2 2 2 3 2" xfId="4596"/>
    <cellStyle name="Normal 56 2 2 2 3 2 2" xfId="14669"/>
    <cellStyle name="Normal 56 2 2 2 3 2 2 2" xfId="44991"/>
    <cellStyle name="Normal 56 2 2 2 3 2 2 3" xfId="29767"/>
    <cellStyle name="Normal 56 2 2 2 3 2 3" xfId="9649"/>
    <cellStyle name="Normal 56 2 2 2 3 2 3 2" xfId="39974"/>
    <cellStyle name="Normal 56 2 2 2 3 2 3 3" xfId="24750"/>
    <cellStyle name="Normal 56 2 2 2 3 2 4" xfId="34961"/>
    <cellStyle name="Normal 56 2 2 2 3 2 5" xfId="19737"/>
    <cellStyle name="Normal 56 2 2 2 3 3" xfId="6288"/>
    <cellStyle name="Normal 56 2 2 2 3 3 2" xfId="16340"/>
    <cellStyle name="Normal 56 2 2 2 3 3 2 2" xfId="46662"/>
    <cellStyle name="Normal 56 2 2 2 3 3 2 3" xfId="31438"/>
    <cellStyle name="Normal 56 2 2 2 3 3 3" xfId="11320"/>
    <cellStyle name="Normal 56 2 2 2 3 3 3 2" xfId="41645"/>
    <cellStyle name="Normal 56 2 2 2 3 3 3 3" xfId="26421"/>
    <cellStyle name="Normal 56 2 2 2 3 3 4" xfId="36632"/>
    <cellStyle name="Normal 56 2 2 2 3 3 5" xfId="21408"/>
    <cellStyle name="Normal 56 2 2 2 3 4" xfId="12998"/>
    <cellStyle name="Normal 56 2 2 2 3 4 2" xfId="43320"/>
    <cellStyle name="Normal 56 2 2 2 3 4 3" xfId="28096"/>
    <cellStyle name="Normal 56 2 2 2 3 5" xfId="7977"/>
    <cellStyle name="Normal 56 2 2 2 3 5 2" xfId="38303"/>
    <cellStyle name="Normal 56 2 2 2 3 5 3" xfId="23079"/>
    <cellStyle name="Normal 56 2 2 2 3 6" xfId="33291"/>
    <cellStyle name="Normal 56 2 2 2 3 7" xfId="18066"/>
    <cellStyle name="Normal 56 2 2 2 4" xfId="3759"/>
    <cellStyle name="Normal 56 2 2 2 4 2" xfId="13833"/>
    <cellStyle name="Normal 56 2 2 2 4 2 2" xfId="44155"/>
    <cellStyle name="Normal 56 2 2 2 4 2 3" xfId="28931"/>
    <cellStyle name="Normal 56 2 2 2 4 3" xfId="8813"/>
    <cellStyle name="Normal 56 2 2 2 4 3 2" xfId="39138"/>
    <cellStyle name="Normal 56 2 2 2 4 3 3" xfId="23914"/>
    <cellStyle name="Normal 56 2 2 2 4 4" xfId="34125"/>
    <cellStyle name="Normal 56 2 2 2 4 5" xfId="18901"/>
    <cellStyle name="Normal 56 2 2 2 5" xfId="5452"/>
    <cellStyle name="Normal 56 2 2 2 5 2" xfId="15504"/>
    <cellStyle name="Normal 56 2 2 2 5 2 2" xfId="45826"/>
    <cellStyle name="Normal 56 2 2 2 5 2 3" xfId="30602"/>
    <cellStyle name="Normal 56 2 2 2 5 3" xfId="10484"/>
    <cellStyle name="Normal 56 2 2 2 5 3 2" xfId="40809"/>
    <cellStyle name="Normal 56 2 2 2 5 3 3" xfId="25585"/>
    <cellStyle name="Normal 56 2 2 2 5 4" xfId="35796"/>
    <cellStyle name="Normal 56 2 2 2 5 5" xfId="20572"/>
    <cellStyle name="Normal 56 2 2 2 6" xfId="12162"/>
    <cellStyle name="Normal 56 2 2 2 6 2" xfId="42484"/>
    <cellStyle name="Normal 56 2 2 2 6 3" xfId="27260"/>
    <cellStyle name="Normal 56 2 2 2 7" xfId="7141"/>
    <cellStyle name="Normal 56 2 2 2 7 2" xfId="37467"/>
    <cellStyle name="Normal 56 2 2 2 7 3" xfId="22243"/>
    <cellStyle name="Normal 56 2 2 2 8" xfId="32455"/>
    <cellStyle name="Normal 56 2 2 2 9" xfId="17230"/>
    <cellStyle name="Normal 56 2 2 3" xfId="2277"/>
    <cellStyle name="Normal 56 2 2 3 2" xfId="3116"/>
    <cellStyle name="Normal 56 2 2 3 2 2" xfId="4806"/>
    <cellStyle name="Normal 56 2 2 3 2 2 2" xfId="14879"/>
    <cellStyle name="Normal 56 2 2 3 2 2 2 2" xfId="45201"/>
    <cellStyle name="Normal 56 2 2 3 2 2 2 3" xfId="29977"/>
    <cellStyle name="Normal 56 2 2 3 2 2 3" xfId="9859"/>
    <cellStyle name="Normal 56 2 2 3 2 2 3 2" xfId="40184"/>
    <cellStyle name="Normal 56 2 2 3 2 2 3 3" xfId="24960"/>
    <cellStyle name="Normal 56 2 2 3 2 2 4" xfId="35171"/>
    <cellStyle name="Normal 56 2 2 3 2 2 5" xfId="19947"/>
    <cellStyle name="Normal 56 2 2 3 2 3" xfId="6498"/>
    <cellStyle name="Normal 56 2 2 3 2 3 2" xfId="16550"/>
    <cellStyle name="Normal 56 2 2 3 2 3 2 2" xfId="46872"/>
    <cellStyle name="Normal 56 2 2 3 2 3 2 3" xfId="31648"/>
    <cellStyle name="Normal 56 2 2 3 2 3 3" xfId="11530"/>
    <cellStyle name="Normal 56 2 2 3 2 3 3 2" xfId="41855"/>
    <cellStyle name="Normal 56 2 2 3 2 3 3 3" xfId="26631"/>
    <cellStyle name="Normal 56 2 2 3 2 3 4" xfId="36842"/>
    <cellStyle name="Normal 56 2 2 3 2 3 5" xfId="21618"/>
    <cellStyle name="Normal 56 2 2 3 2 4" xfId="13208"/>
    <cellStyle name="Normal 56 2 2 3 2 4 2" xfId="43530"/>
    <cellStyle name="Normal 56 2 2 3 2 4 3" xfId="28306"/>
    <cellStyle name="Normal 56 2 2 3 2 5" xfId="8187"/>
    <cellStyle name="Normal 56 2 2 3 2 5 2" xfId="38513"/>
    <cellStyle name="Normal 56 2 2 3 2 5 3" xfId="23289"/>
    <cellStyle name="Normal 56 2 2 3 2 6" xfId="33501"/>
    <cellStyle name="Normal 56 2 2 3 2 7" xfId="18276"/>
    <cellStyle name="Normal 56 2 2 3 3" xfId="3969"/>
    <cellStyle name="Normal 56 2 2 3 3 2" xfId="14043"/>
    <cellStyle name="Normal 56 2 2 3 3 2 2" xfId="44365"/>
    <cellStyle name="Normal 56 2 2 3 3 2 3" xfId="29141"/>
    <cellStyle name="Normal 56 2 2 3 3 3" xfId="9023"/>
    <cellStyle name="Normal 56 2 2 3 3 3 2" xfId="39348"/>
    <cellStyle name="Normal 56 2 2 3 3 3 3" xfId="24124"/>
    <cellStyle name="Normal 56 2 2 3 3 4" xfId="34335"/>
    <cellStyle name="Normal 56 2 2 3 3 5" xfId="19111"/>
    <cellStyle name="Normal 56 2 2 3 4" xfId="5662"/>
    <cellStyle name="Normal 56 2 2 3 4 2" xfId="15714"/>
    <cellStyle name="Normal 56 2 2 3 4 2 2" xfId="46036"/>
    <cellStyle name="Normal 56 2 2 3 4 2 3" xfId="30812"/>
    <cellStyle name="Normal 56 2 2 3 4 3" xfId="10694"/>
    <cellStyle name="Normal 56 2 2 3 4 3 2" xfId="41019"/>
    <cellStyle name="Normal 56 2 2 3 4 3 3" xfId="25795"/>
    <cellStyle name="Normal 56 2 2 3 4 4" xfId="36006"/>
    <cellStyle name="Normal 56 2 2 3 4 5" xfId="20782"/>
    <cellStyle name="Normal 56 2 2 3 5" xfId="12372"/>
    <cellStyle name="Normal 56 2 2 3 5 2" xfId="42694"/>
    <cellStyle name="Normal 56 2 2 3 5 3" xfId="27470"/>
    <cellStyle name="Normal 56 2 2 3 6" xfId="7351"/>
    <cellStyle name="Normal 56 2 2 3 6 2" xfId="37677"/>
    <cellStyle name="Normal 56 2 2 3 6 3" xfId="22453"/>
    <cellStyle name="Normal 56 2 2 3 7" xfId="32665"/>
    <cellStyle name="Normal 56 2 2 3 8" xfId="17440"/>
    <cellStyle name="Normal 56 2 2 4" xfId="2698"/>
    <cellStyle name="Normal 56 2 2 4 2" xfId="4388"/>
    <cellStyle name="Normal 56 2 2 4 2 2" xfId="14461"/>
    <cellStyle name="Normal 56 2 2 4 2 2 2" xfId="44783"/>
    <cellStyle name="Normal 56 2 2 4 2 2 3" xfId="29559"/>
    <cellStyle name="Normal 56 2 2 4 2 3" xfId="9441"/>
    <cellStyle name="Normal 56 2 2 4 2 3 2" xfId="39766"/>
    <cellStyle name="Normal 56 2 2 4 2 3 3" xfId="24542"/>
    <cellStyle name="Normal 56 2 2 4 2 4" xfId="34753"/>
    <cellStyle name="Normal 56 2 2 4 2 5" xfId="19529"/>
    <cellStyle name="Normal 56 2 2 4 3" xfId="6080"/>
    <cellStyle name="Normal 56 2 2 4 3 2" xfId="16132"/>
    <cellStyle name="Normal 56 2 2 4 3 2 2" xfId="46454"/>
    <cellStyle name="Normal 56 2 2 4 3 2 3" xfId="31230"/>
    <cellStyle name="Normal 56 2 2 4 3 3" xfId="11112"/>
    <cellStyle name="Normal 56 2 2 4 3 3 2" xfId="41437"/>
    <cellStyle name="Normal 56 2 2 4 3 3 3" xfId="26213"/>
    <cellStyle name="Normal 56 2 2 4 3 4" xfId="36424"/>
    <cellStyle name="Normal 56 2 2 4 3 5" xfId="21200"/>
    <cellStyle name="Normal 56 2 2 4 4" xfId="12790"/>
    <cellStyle name="Normal 56 2 2 4 4 2" xfId="43112"/>
    <cellStyle name="Normal 56 2 2 4 4 3" xfId="27888"/>
    <cellStyle name="Normal 56 2 2 4 5" xfId="7769"/>
    <cellStyle name="Normal 56 2 2 4 5 2" xfId="38095"/>
    <cellStyle name="Normal 56 2 2 4 5 3" xfId="22871"/>
    <cellStyle name="Normal 56 2 2 4 6" xfId="33083"/>
    <cellStyle name="Normal 56 2 2 4 7" xfId="17858"/>
    <cellStyle name="Normal 56 2 2 5" xfId="3551"/>
    <cellStyle name="Normal 56 2 2 5 2" xfId="13625"/>
    <cellStyle name="Normal 56 2 2 5 2 2" xfId="43947"/>
    <cellStyle name="Normal 56 2 2 5 2 3" xfId="28723"/>
    <cellStyle name="Normal 56 2 2 5 3" xfId="8605"/>
    <cellStyle name="Normal 56 2 2 5 3 2" xfId="38930"/>
    <cellStyle name="Normal 56 2 2 5 3 3" xfId="23706"/>
    <cellStyle name="Normal 56 2 2 5 4" xfId="33917"/>
    <cellStyle name="Normal 56 2 2 5 5" xfId="18693"/>
    <cellStyle name="Normal 56 2 2 6" xfId="5244"/>
    <cellStyle name="Normal 56 2 2 6 2" xfId="15296"/>
    <cellStyle name="Normal 56 2 2 6 2 2" xfId="45618"/>
    <cellStyle name="Normal 56 2 2 6 2 3" xfId="30394"/>
    <cellStyle name="Normal 56 2 2 6 3" xfId="10276"/>
    <cellStyle name="Normal 56 2 2 6 3 2" xfId="40601"/>
    <cellStyle name="Normal 56 2 2 6 3 3" xfId="25377"/>
    <cellStyle name="Normal 56 2 2 6 4" xfId="35588"/>
    <cellStyle name="Normal 56 2 2 6 5" xfId="20364"/>
    <cellStyle name="Normal 56 2 2 7" xfId="11954"/>
    <cellStyle name="Normal 56 2 2 7 2" xfId="42276"/>
    <cellStyle name="Normal 56 2 2 7 3" xfId="27052"/>
    <cellStyle name="Normal 56 2 2 8" xfId="6933"/>
    <cellStyle name="Normal 56 2 2 8 2" xfId="37259"/>
    <cellStyle name="Normal 56 2 2 8 3" xfId="22035"/>
    <cellStyle name="Normal 56 2 2 9" xfId="32247"/>
    <cellStyle name="Normal 56 2 3" xfId="1960"/>
    <cellStyle name="Normal 56 2 3 2" xfId="2381"/>
    <cellStyle name="Normal 56 2 3 2 2" xfId="3220"/>
    <cellStyle name="Normal 56 2 3 2 2 2" xfId="4910"/>
    <cellStyle name="Normal 56 2 3 2 2 2 2" xfId="14983"/>
    <cellStyle name="Normal 56 2 3 2 2 2 2 2" xfId="45305"/>
    <cellStyle name="Normal 56 2 3 2 2 2 2 3" xfId="30081"/>
    <cellStyle name="Normal 56 2 3 2 2 2 3" xfId="9963"/>
    <cellStyle name="Normal 56 2 3 2 2 2 3 2" xfId="40288"/>
    <cellStyle name="Normal 56 2 3 2 2 2 3 3" xfId="25064"/>
    <cellStyle name="Normal 56 2 3 2 2 2 4" xfId="35275"/>
    <cellStyle name="Normal 56 2 3 2 2 2 5" xfId="20051"/>
    <cellStyle name="Normal 56 2 3 2 2 3" xfId="6602"/>
    <cellStyle name="Normal 56 2 3 2 2 3 2" xfId="16654"/>
    <cellStyle name="Normal 56 2 3 2 2 3 2 2" xfId="46976"/>
    <cellStyle name="Normal 56 2 3 2 2 3 2 3" xfId="31752"/>
    <cellStyle name="Normal 56 2 3 2 2 3 3" xfId="11634"/>
    <cellStyle name="Normal 56 2 3 2 2 3 3 2" xfId="41959"/>
    <cellStyle name="Normal 56 2 3 2 2 3 3 3" xfId="26735"/>
    <cellStyle name="Normal 56 2 3 2 2 3 4" xfId="36946"/>
    <cellStyle name="Normal 56 2 3 2 2 3 5" xfId="21722"/>
    <cellStyle name="Normal 56 2 3 2 2 4" xfId="13312"/>
    <cellStyle name="Normal 56 2 3 2 2 4 2" xfId="43634"/>
    <cellStyle name="Normal 56 2 3 2 2 4 3" xfId="28410"/>
    <cellStyle name="Normal 56 2 3 2 2 5" xfId="8291"/>
    <cellStyle name="Normal 56 2 3 2 2 5 2" xfId="38617"/>
    <cellStyle name="Normal 56 2 3 2 2 5 3" xfId="23393"/>
    <cellStyle name="Normal 56 2 3 2 2 6" xfId="33605"/>
    <cellStyle name="Normal 56 2 3 2 2 7" xfId="18380"/>
    <cellStyle name="Normal 56 2 3 2 3" xfId="4073"/>
    <cellStyle name="Normal 56 2 3 2 3 2" xfId="14147"/>
    <cellStyle name="Normal 56 2 3 2 3 2 2" xfId="44469"/>
    <cellStyle name="Normal 56 2 3 2 3 2 3" xfId="29245"/>
    <cellStyle name="Normal 56 2 3 2 3 3" xfId="9127"/>
    <cellStyle name="Normal 56 2 3 2 3 3 2" xfId="39452"/>
    <cellStyle name="Normal 56 2 3 2 3 3 3" xfId="24228"/>
    <cellStyle name="Normal 56 2 3 2 3 4" xfId="34439"/>
    <cellStyle name="Normal 56 2 3 2 3 5" xfId="19215"/>
    <cellStyle name="Normal 56 2 3 2 4" xfId="5766"/>
    <cellStyle name="Normal 56 2 3 2 4 2" xfId="15818"/>
    <cellStyle name="Normal 56 2 3 2 4 2 2" xfId="46140"/>
    <cellStyle name="Normal 56 2 3 2 4 2 3" xfId="30916"/>
    <cellStyle name="Normal 56 2 3 2 4 3" xfId="10798"/>
    <cellStyle name="Normal 56 2 3 2 4 3 2" xfId="41123"/>
    <cellStyle name="Normal 56 2 3 2 4 3 3" xfId="25899"/>
    <cellStyle name="Normal 56 2 3 2 4 4" xfId="36110"/>
    <cellStyle name="Normal 56 2 3 2 4 5" xfId="20886"/>
    <cellStyle name="Normal 56 2 3 2 5" xfId="12476"/>
    <cellStyle name="Normal 56 2 3 2 5 2" xfId="42798"/>
    <cellStyle name="Normal 56 2 3 2 5 3" xfId="27574"/>
    <cellStyle name="Normal 56 2 3 2 6" xfId="7455"/>
    <cellStyle name="Normal 56 2 3 2 6 2" xfId="37781"/>
    <cellStyle name="Normal 56 2 3 2 6 3" xfId="22557"/>
    <cellStyle name="Normal 56 2 3 2 7" xfId="32769"/>
    <cellStyle name="Normal 56 2 3 2 8" xfId="17544"/>
    <cellStyle name="Normal 56 2 3 3" xfId="2802"/>
    <cellStyle name="Normal 56 2 3 3 2" xfId="4492"/>
    <cellStyle name="Normal 56 2 3 3 2 2" xfId="14565"/>
    <cellStyle name="Normal 56 2 3 3 2 2 2" xfId="44887"/>
    <cellStyle name="Normal 56 2 3 3 2 2 3" xfId="29663"/>
    <cellStyle name="Normal 56 2 3 3 2 3" xfId="9545"/>
    <cellStyle name="Normal 56 2 3 3 2 3 2" xfId="39870"/>
    <cellStyle name="Normal 56 2 3 3 2 3 3" xfId="24646"/>
    <cellStyle name="Normal 56 2 3 3 2 4" xfId="34857"/>
    <cellStyle name="Normal 56 2 3 3 2 5" xfId="19633"/>
    <cellStyle name="Normal 56 2 3 3 3" xfId="6184"/>
    <cellStyle name="Normal 56 2 3 3 3 2" xfId="16236"/>
    <cellStyle name="Normal 56 2 3 3 3 2 2" xfId="46558"/>
    <cellStyle name="Normal 56 2 3 3 3 2 3" xfId="31334"/>
    <cellStyle name="Normal 56 2 3 3 3 3" xfId="11216"/>
    <cellStyle name="Normal 56 2 3 3 3 3 2" xfId="41541"/>
    <cellStyle name="Normal 56 2 3 3 3 3 3" xfId="26317"/>
    <cellStyle name="Normal 56 2 3 3 3 4" xfId="36528"/>
    <cellStyle name="Normal 56 2 3 3 3 5" xfId="21304"/>
    <cellStyle name="Normal 56 2 3 3 4" xfId="12894"/>
    <cellStyle name="Normal 56 2 3 3 4 2" xfId="43216"/>
    <cellStyle name="Normal 56 2 3 3 4 3" xfId="27992"/>
    <cellStyle name="Normal 56 2 3 3 5" xfId="7873"/>
    <cellStyle name="Normal 56 2 3 3 5 2" xfId="38199"/>
    <cellStyle name="Normal 56 2 3 3 5 3" xfId="22975"/>
    <cellStyle name="Normal 56 2 3 3 6" xfId="33187"/>
    <cellStyle name="Normal 56 2 3 3 7" xfId="17962"/>
    <cellStyle name="Normal 56 2 3 4" xfId="3655"/>
    <cellStyle name="Normal 56 2 3 4 2" xfId="13729"/>
    <cellStyle name="Normal 56 2 3 4 2 2" xfId="44051"/>
    <cellStyle name="Normal 56 2 3 4 2 3" xfId="28827"/>
    <cellStyle name="Normal 56 2 3 4 3" xfId="8709"/>
    <cellStyle name="Normal 56 2 3 4 3 2" xfId="39034"/>
    <cellStyle name="Normal 56 2 3 4 3 3" xfId="23810"/>
    <cellStyle name="Normal 56 2 3 4 4" xfId="34021"/>
    <cellStyle name="Normal 56 2 3 4 5" xfId="18797"/>
    <cellStyle name="Normal 56 2 3 5" xfId="5348"/>
    <cellStyle name="Normal 56 2 3 5 2" xfId="15400"/>
    <cellStyle name="Normal 56 2 3 5 2 2" xfId="45722"/>
    <cellStyle name="Normal 56 2 3 5 2 3" xfId="30498"/>
    <cellStyle name="Normal 56 2 3 5 3" xfId="10380"/>
    <cellStyle name="Normal 56 2 3 5 3 2" xfId="40705"/>
    <cellStyle name="Normal 56 2 3 5 3 3" xfId="25481"/>
    <cellStyle name="Normal 56 2 3 5 4" xfId="35692"/>
    <cellStyle name="Normal 56 2 3 5 5" xfId="20468"/>
    <cellStyle name="Normal 56 2 3 6" xfId="12058"/>
    <cellStyle name="Normal 56 2 3 6 2" xfId="42380"/>
    <cellStyle name="Normal 56 2 3 6 3" xfId="27156"/>
    <cellStyle name="Normal 56 2 3 7" xfId="7037"/>
    <cellStyle name="Normal 56 2 3 7 2" xfId="37363"/>
    <cellStyle name="Normal 56 2 3 7 3" xfId="22139"/>
    <cellStyle name="Normal 56 2 3 8" xfId="32351"/>
    <cellStyle name="Normal 56 2 3 9" xfId="17126"/>
    <cellStyle name="Normal 56 2 4" xfId="2173"/>
    <cellStyle name="Normal 56 2 4 2" xfId="3012"/>
    <cellStyle name="Normal 56 2 4 2 2" xfId="4702"/>
    <cellStyle name="Normal 56 2 4 2 2 2" xfId="14775"/>
    <cellStyle name="Normal 56 2 4 2 2 2 2" xfId="45097"/>
    <cellStyle name="Normal 56 2 4 2 2 2 3" xfId="29873"/>
    <cellStyle name="Normal 56 2 4 2 2 3" xfId="9755"/>
    <cellStyle name="Normal 56 2 4 2 2 3 2" xfId="40080"/>
    <cellStyle name="Normal 56 2 4 2 2 3 3" xfId="24856"/>
    <cellStyle name="Normal 56 2 4 2 2 4" xfId="35067"/>
    <cellStyle name="Normal 56 2 4 2 2 5" xfId="19843"/>
    <cellStyle name="Normal 56 2 4 2 3" xfId="6394"/>
    <cellStyle name="Normal 56 2 4 2 3 2" xfId="16446"/>
    <cellStyle name="Normal 56 2 4 2 3 2 2" xfId="46768"/>
    <cellStyle name="Normal 56 2 4 2 3 2 3" xfId="31544"/>
    <cellStyle name="Normal 56 2 4 2 3 3" xfId="11426"/>
    <cellStyle name="Normal 56 2 4 2 3 3 2" xfId="41751"/>
    <cellStyle name="Normal 56 2 4 2 3 3 3" xfId="26527"/>
    <cellStyle name="Normal 56 2 4 2 3 4" xfId="36738"/>
    <cellStyle name="Normal 56 2 4 2 3 5" xfId="21514"/>
    <cellStyle name="Normal 56 2 4 2 4" xfId="13104"/>
    <cellStyle name="Normal 56 2 4 2 4 2" xfId="43426"/>
    <cellStyle name="Normal 56 2 4 2 4 3" xfId="28202"/>
    <cellStyle name="Normal 56 2 4 2 5" xfId="8083"/>
    <cellStyle name="Normal 56 2 4 2 5 2" xfId="38409"/>
    <cellStyle name="Normal 56 2 4 2 5 3" xfId="23185"/>
    <cellStyle name="Normal 56 2 4 2 6" xfId="33397"/>
    <cellStyle name="Normal 56 2 4 2 7" xfId="18172"/>
    <cellStyle name="Normal 56 2 4 3" xfId="3865"/>
    <cellStyle name="Normal 56 2 4 3 2" xfId="13939"/>
    <cellStyle name="Normal 56 2 4 3 2 2" xfId="44261"/>
    <cellStyle name="Normal 56 2 4 3 2 3" xfId="29037"/>
    <cellStyle name="Normal 56 2 4 3 3" xfId="8919"/>
    <cellStyle name="Normal 56 2 4 3 3 2" xfId="39244"/>
    <cellStyle name="Normal 56 2 4 3 3 3" xfId="24020"/>
    <cellStyle name="Normal 56 2 4 3 4" xfId="34231"/>
    <cellStyle name="Normal 56 2 4 3 5" xfId="19007"/>
    <cellStyle name="Normal 56 2 4 4" xfId="5558"/>
    <cellStyle name="Normal 56 2 4 4 2" xfId="15610"/>
    <cellStyle name="Normal 56 2 4 4 2 2" xfId="45932"/>
    <cellStyle name="Normal 56 2 4 4 2 3" xfId="30708"/>
    <cellStyle name="Normal 56 2 4 4 3" xfId="10590"/>
    <cellStyle name="Normal 56 2 4 4 3 2" xfId="40915"/>
    <cellStyle name="Normal 56 2 4 4 3 3" xfId="25691"/>
    <cellStyle name="Normal 56 2 4 4 4" xfId="35902"/>
    <cellStyle name="Normal 56 2 4 4 5" xfId="20678"/>
    <cellStyle name="Normal 56 2 4 5" xfId="12268"/>
    <cellStyle name="Normal 56 2 4 5 2" xfId="42590"/>
    <cellStyle name="Normal 56 2 4 5 3" xfId="27366"/>
    <cellStyle name="Normal 56 2 4 6" xfId="7247"/>
    <cellStyle name="Normal 56 2 4 6 2" xfId="37573"/>
    <cellStyle name="Normal 56 2 4 6 3" xfId="22349"/>
    <cellStyle name="Normal 56 2 4 7" xfId="32561"/>
    <cellStyle name="Normal 56 2 4 8" xfId="17336"/>
    <cellStyle name="Normal 56 2 5" xfId="2594"/>
    <cellStyle name="Normal 56 2 5 2" xfId="4284"/>
    <cellStyle name="Normal 56 2 5 2 2" xfId="14357"/>
    <cellStyle name="Normal 56 2 5 2 2 2" xfId="44679"/>
    <cellStyle name="Normal 56 2 5 2 2 3" xfId="29455"/>
    <cellStyle name="Normal 56 2 5 2 3" xfId="9337"/>
    <cellStyle name="Normal 56 2 5 2 3 2" xfId="39662"/>
    <cellStyle name="Normal 56 2 5 2 3 3" xfId="24438"/>
    <cellStyle name="Normal 56 2 5 2 4" xfId="34649"/>
    <cellStyle name="Normal 56 2 5 2 5" xfId="19425"/>
    <cellStyle name="Normal 56 2 5 3" xfId="5976"/>
    <cellStyle name="Normal 56 2 5 3 2" xfId="16028"/>
    <cellStyle name="Normal 56 2 5 3 2 2" xfId="46350"/>
    <cellStyle name="Normal 56 2 5 3 2 3" xfId="31126"/>
    <cellStyle name="Normal 56 2 5 3 3" xfId="11008"/>
    <cellStyle name="Normal 56 2 5 3 3 2" xfId="41333"/>
    <cellStyle name="Normal 56 2 5 3 3 3" xfId="26109"/>
    <cellStyle name="Normal 56 2 5 3 4" xfId="36320"/>
    <cellStyle name="Normal 56 2 5 3 5" xfId="21096"/>
    <cellStyle name="Normal 56 2 5 4" xfId="12686"/>
    <cellStyle name="Normal 56 2 5 4 2" xfId="43008"/>
    <cellStyle name="Normal 56 2 5 4 3" xfId="27784"/>
    <cellStyle name="Normal 56 2 5 5" xfId="7665"/>
    <cellStyle name="Normal 56 2 5 5 2" xfId="37991"/>
    <cellStyle name="Normal 56 2 5 5 3" xfId="22767"/>
    <cellStyle name="Normal 56 2 5 6" xfId="32979"/>
    <cellStyle name="Normal 56 2 5 7" xfId="17754"/>
    <cellStyle name="Normal 56 2 6" xfId="3447"/>
    <cellStyle name="Normal 56 2 6 2" xfId="13521"/>
    <cellStyle name="Normal 56 2 6 2 2" xfId="43843"/>
    <cellStyle name="Normal 56 2 6 2 3" xfId="28619"/>
    <cellStyle name="Normal 56 2 6 3" xfId="8501"/>
    <cellStyle name="Normal 56 2 6 3 2" xfId="38826"/>
    <cellStyle name="Normal 56 2 6 3 3" xfId="23602"/>
    <cellStyle name="Normal 56 2 6 4" xfId="33813"/>
    <cellStyle name="Normal 56 2 6 5" xfId="18589"/>
    <cellStyle name="Normal 56 2 7" xfId="5140"/>
    <cellStyle name="Normal 56 2 7 2" xfId="15192"/>
    <cellStyle name="Normal 56 2 7 2 2" xfId="45514"/>
    <cellStyle name="Normal 56 2 7 2 3" xfId="30290"/>
    <cellStyle name="Normal 56 2 7 3" xfId="10172"/>
    <cellStyle name="Normal 56 2 7 3 2" xfId="40497"/>
    <cellStyle name="Normal 56 2 7 3 3" xfId="25273"/>
    <cellStyle name="Normal 56 2 7 4" xfId="35484"/>
    <cellStyle name="Normal 56 2 7 5" xfId="20260"/>
    <cellStyle name="Normal 56 2 8" xfId="11850"/>
    <cellStyle name="Normal 56 2 8 2" xfId="42172"/>
    <cellStyle name="Normal 56 2 8 3" xfId="26948"/>
    <cellStyle name="Normal 56 2 9" xfId="6829"/>
    <cellStyle name="Normal 56 2 9 2" xfId="37155"/>
    <cellStyle name="Normal 56 2 9 3" xfId="21931"/>
    <cellStyle name="Normal 56 3" xfId="1793"/>
    <cellStyle name="Normal 56 3 10" xfId="16970"/>
    <cellStyle name="Normal 56 3 2" xfId="2012"/>
    <cellStyle name="Normal 56 3 2 2" xfId="2433"/>
    <cellStyle name="Normal 56 3 2 2 2" xfId="3272"/>
    <cellStyle name="Normal 56 3 2 2 2 2" xfId="4962"/>
    <cellStyle name="Normal 56 3 2 2 2 2 2" xfId="15035"/>
    <cellStyle name="Normal 56 3 2 2 2 2 2 2" xfId="45357"/>
    <cellStyle name="Normal 56 3 2 2 2 2 2 3" xfId="30133"/>
    <cellStyle name="Normal 56 3 2 2 2 2 3" xfId="10015"/>
    <cellStyle name="Normal 56 3 2 2 2 2 3 2" xfId="40340"/>
    <cellStyle name="Normal 56 3 2 2 2 2 3 3" xfId="25116"/>
    <cellStyle name="Normal 56 3 2 2 2 2 4" xfId="35327"/>
    <cellStyle name="Normal 56 3 2 2 2 2 5" xfId="20103"/>
    <cellStyle name="Normal 56 3 2 2 2 3" xfId="6654"/>
    <cellStyle name="Normal 56 3 2 2 2 3 2" xfId="16706"/>
    <cellStyle name="Normal 56 3 2 2 2 3 2 2" xfId="47028"/>
    <cellStyle name="Normal 56 3 2 2 2 3 2 3" xfId="31804"/>
    <cellStyle name="Normal 56 3 2 2 2 3 3" xfId="11686"/>
    <cellStyle name="Normal 56 3 2 2 2 3 3 2" xfId="42011"/>
    <cellStyle name="Normal 56 3 2 2 2 3 3 3" xfId="26787"/>
    <cellStyle name="Normal 56 3 2 2 2 3 4" xfId="36998"/>
    <cellStyle name="Normal 56 3 2 2 2 3 5" xfId="21774"/>
    <cellStyle name="Normal 56 3 2 2 2 4" xfId="13364"/>
    <cellStyle name="Normal 56 3 2 2 2 4 2" xfId="43686"/>
    <cellStyle name="Normal 56 3 2 2 2 4 3" xfId="28462"/>
    <cellStyle name="Normal 56 3 2 2 2 5" xfId="8343"/>
    <cellStyle name="Normal 56 3 2 2 2 5 2" xfId="38669"/>
    <cellStyle name="Normal 56 3 2 2 2 5 3" xfId="23445"/>
    <cellStyle name="Normal 56 3 2 2 2 6" xfId="33657"/>
    <cellStyle name="Normal 56 3 2 2 2 7" xfId="18432"/>
    <cellStyle name="Normal 56 3 2 2 3" xfId="4125"/>
    <cellStyle name="Normal 56 3 2 2 3 2" xfId="14199"/>
    <cellStyle name="Normal 56 3 2 2 3 2 2" xfId="44521"/>
    <cellStyle name="Normal 56 3 2 2 3 2 3" xfId="29297"/>
    <cellStyle name="Normal 56 3 2 2 3 3" xfId="9179"/>
    <cellStyle name="Normal 56 3 2 2 3 3 2" xfId="39504"/>
    <cellStyle name="Normal 56 3 2 2 3 3 3" xfId="24280"/>
    <cellStyle name="Normal 56 3 2 2 3 4" xfId="34491"/>
    <cellStyle name="Normal 56 3 2 2 3 5" xfId="19267"/>
    <cellStyle name="Normal 56 3 2 2 4" xfId="5818"/>
    <cellStyle name="Normal 56 3 2 2 4 2" xfId="15870"/>
    <cellStyle name="Normal 56 3 2 2 4 2 2" xfId="46192"/>
    <cellStyle name="Normal 56 3 2 2 4 2 3" xfId="30968"/>
    <cellStyle name="Normal 56 3 2 2 4 3" xfId="10850"/>
    <cellStyle name="Normal 56 3 2 2 4 3 2" xfId="41175"/>
    <cellStyle name="Normal 56 3 2 2 4 3 3" xfId="25951"/>
    <cellStyle name="Normal 56 3 2 2 4 4" xfId="36162"/>
    <cellStyle name="Normal 56 3 2 2 4 5" xfId="20938"/>
    <cellStyle name="Normal 56 3 2 2 5" xfId="12528"/>
    <cellStyle name="Normal 56 3 2 2 5 2" xfId="42850"/>
    <cellStyle name="Normal 56 3 2 2 5 3" xfId="27626"/>
    <cellStyle name="Normal 56 3 2 2 6" xfId="7507"/>
    <cellStyle name="Normal 56 3 2 2 6 2" xfId="37833"/>
    <cellStyle name="Normal 56 3 2 2 6 3" xfId="22609"/>
    <cellStyle name="Normal 56 3 2 2 7" xfId="32821"/>
    <cellStyle name="Normal 56 3 2 2 8" xfId="17596"/>
    <cellStyle name="Normal 56 3 2 3" xfId="2854"/>
    <cellStyle name="Normal 56 3 2 3 2" xfId="4544"/>
    <cellStyle name="Normal 56 3 2 3 2 2" xfId="14617"/>
    <cellStyle name="Normal 56 3 2 3 2 2 2" xfId="44939"/>
    <cellStyle name="Normal 56 3 2 3 2 2 3" xfId="29715"/>
    <cellStyle name="Normal 56 3 2 3 2 3" xfId="9597"/>
    <cellStyle name="Normal 56 3 2 3 2 3 2" xfId="39922"/>
    <cellStyle name="Normal 56 3 2 3 2 3 3" xfId="24698"/>
    <cellStyle name="Normal 56 3 2 3 2 4" xfId="34909"/>
    <cellStyle name="Normal 56 3 2 3 2 5" xfId="19685"/>
    <cellStyle name="Normal 56 3 2 3 3" xfId="6236"/>
    <cellStyle name="Normal 56 3 2 3 3 2" xfId="16288"/>
    <cellStyle name="Normal 56 3 2 3 3 2 2" xfId="46610"/>
    <cellStyle name="Normal 56 3 2 3 3 2 3" xfId="31386"/>
    <cellStyle name="Normal 56 3 2 3 3 3" xfId="11268"/>
    <cellStyle name="Normal 56 3 2 3 3 3 2" xfId="41593"/>
    <cellStyle name="Normal 56 3 2 3 3 3 3" xfId="26369"/>
    <cellStyle name="Normal 56 3 2 3 3 4" xfId="36580"/>
    <cellStyle name="Normal 56 3 2 3 3 5" xfId="21356"/>
    <cellStyle name="Normal 56 3 2 3 4" xfId="12946"/>
    <cellStyle name="Normal 56 3 2 3 4 2" xfId="43268"/>
    <cellStyle name="Normal 56 3 2 3 4 3" xfId="28044"/>
    <cellStyle name="Normal 56 3 2 3 5" xfId="7925"/>
    <cellStyle name="Normal 56 3 2 3 5 2" xfId="38251"/>
    <cellStyle name="Normal 56 3 2 3 5 3" xfId="23027"/>
    <cellStyle name="Normal 56 3 2 3 6" xfId="33239"/>
    <cellStyle name="Normal 56 3 2 3 7" xfId="18014"/>
    <cellStyle name="Normal 56 3 2 4" xfId="3707"/>
    <cellStyle name="Normal 56 3 2 4 2" xfId="13781"/>
    <cellStyle name="Normal 56 3 2 4 2 2" xfId="44103"/>
    <cellStyle name="Normal 56 3 2 4 2 3" xfId="28879"/>
    <cellStyle name="Normal 56 3 2 4 3" xfId="8761"/>
    <cellStyle name="Normal 56 3 2 4 3 2" xfId="39086"/>
    <cellStyle name="Normal 56 3 2 4 3 3" xfId="23862"/>
    <cellStyle name="Normal 56 3 2 4 4" xfId="34073"/>
    <cellStyle name="Normal 56 3 2 4 5" xfId="18849"/>
    <cellStyle name="Normal 56 3 2 5" xfId="5400"/>
    <cellStyle name="Normal 56 3 2 5 2" xfId="15452"/>
    <cellStyle name="Normal 56 3 2 5 2 2" xfId="45774"/>
    <cellStyle name="Normal 56 3 2 5 2 3" xfId="30550"/>
    <cellStyle name="Normal 56 3 2 5 3" xfId="10432"/>
    <cellStyle name="Normal 56 3 2 5 3 2" xfId="40757"/>
    <cellStyle name="Normal 56 3 2 5 3 3" xfId="25533"/>
    <cellStyle name="Normal 56 3 2 5 4" xfId="35744"/>
    <cellStyle name="Normal 56 3 2 5 5" xfId="20520"/>
    <cellStyle name="Normal 56 3 2 6" xfId="12110"/>
    <cellStyle name="Normal 56 3 2 6 2" xfId="42432"/>
    <cellStyle name="Normal 56 3 2 6 3" xfId="27208"/>
    <cellStyle name="Normal 56 3 2 7" xfId="7089"/>
    <cellStyle name="Normal 56 3 2 7 2" xfId="37415"/>
    <cellStyle name="Normal 56 3 2 7 3" xfId="22191"/>
    <cellStyle name="Normal 56 3 2 8" xfId="32403"/>
    <cellStyle name="Normal 56 3 2 9" xfId="17178"/>
    <cellStyle name="Normal 56 3 3" xfId="2225"/>
    <cellStyle name="Normal 56 3 3 2" xfId="3064"/>
    <cellStyle name="Normal 56 3 3 2 2" xfId="4754"/>
    <cellStyle name="Normal 56 3 3 2 2 2" xfId="14827"/>
    <cellStyle name="Normal 56 3 3 2 2 2 2" xfId="45149"/>
    <cellStyle name="Normal 56 3 3 2 2 2 3" xfId="29925"/>
    <cellStyle name="Normal 56 3 3 2 2 3" xfId="9807"/>
    <cellStyle name="Normal 56 3 3 2 2 3 2" xfId="40132"/>
    <cellStyle name="Normal 56 3 3 2 2 3 3" xfId="24908"/>
    <cellStyle name="Normal 56 3 3 2 2 4" xfId="35119"/>
    <cellStyle name="Normal 56 3 3 2 2 5" xfId="19895"/>
    <cellStyle name="Normal 56 3 3 2 3" xfId="6446"/>
    <cellStyle name="Normal 56 3 3 2 3 2" xfId="16498"/>
    <cellStyle name="Normal 56 3 3 2 3 2 2" xfId="46820"/>
    <cellStyle name="Normal 56 3 3 2 3 2 3" xfId="31596"/>
    <cellStyle name="Normal 56 3 3 2 3 3" xfId="11478"/>
    <cellStyle name="Normal 56 3 3 2 3 3 2" xfId="41803"/>
    <cellStyle name="Normal 56 3 3 2 3 3 3" xfId="26579"/>
    <cellStyle name="Normal 56 3 3 2 3 4" xfId="36790"/>
    <cellStyle name="Normal 56 3 3 2 3 5" xfId="21566"/>
    <cellStyle name="Normal 56 3 3 2 4" xfId="13156"/>
    <cellStyle name="Normal 56 3 3 2 4 2" xfId="43478"/>
    <cellStyle name="Normal 56 3 3 2 4 3" xfId="28254"/>
    <cellStyle name="Normal 56 3 3 2 5" xfId="8135"/>
    <cellStyle name="Normal 56 3 3 2 5 2" xfId="38461"/>
    <cellStyle name="Normal 56 3 3 2 5 3" xfId="23237"/>
    <cellStyle name="Normal 56 3 3 2 6" xfId="33449"/>
    <cellStyle name="Normal 56 3 3 2 7" xfId="18224"/>
    <cellStyle name="Normal 56 3 3 3" xfId="3917"/>
    <cellStyle name="Normal 56 3 3 3 2" xfId="13991"/>
    <cellStyle name="Normal 56 3 3 3 2 2" xfId="44313"/>
    <cellStyle name="Normal 56 3 3 3 2 3" xfId="29089"/>
    <cellStyle name="Normal 56 3 3 3 3" xfId="8971"/>
    <cellStyle name="Normal 56 3 3 3 3 2" xfId="39296"/>
    <cellStyle name="Normal 56 3 3 3 3 3" xfId="24072"/>
    <cellStyle name="Normal 56 3 3 3 4" xfId="34283"/>
    <cellStyle name="Normal 56 3 3 3 5" xfId="19059"/>
    <cellStyle name="Normal 56 3 3 4" xfId="5610"/>
    <cellStyle name="Normal 56 3 3 4 2" xfId="15662"/>
    <cellStyle name="Normal 56 3 3 4 2 2" xfId="45984"/>
    <cellStyle name="Normal 56 3 3 4 2 3" xfId="30760"/>
    <cellStyle name="Normal 56 3 3 4 3" xfId="10642"/>
    <cellStyle name="Normal 56 3 3 4 3 2" xfId="40967"/>
    <cellStyle name="Normal 56 3 3 4 3 3" xfId="25743"/>
    <cellStyle name="Normal 56 3 3 4 4" xfId="35954"/>
    <cellStyle name="Normal 56 3 3 4 5" xfId="20730"/>
    <cellStyle name="Normal 56 3 3 5" xfId="12320"/>
    <cellStyle name="Normal 56 3 3 5 2" xfId="42642"/>
    <cellStyle name="Normal 56 3 3 5 3" xfId="27418"/>
    <cellStyle name="Normal 56 3 3 6" xfId="7299"/>
    <cellStyle name="Normal 56 3 3 6 2" xfId="37625"/>
    <cellStyle name="Normal 56 3 3 6 3" xfId="22401"/>
    <cellStyle name="Normal 56 3 3 7" xfId="32613"/>
    <cellStyle name="Normal 56 3 3 8" xfId="17388"/>
    <cellStyle name="Normal 56 3 4" xfId="2646"/>
    <cellStyle name="Normal 56 3 4 2" xfId="4336"/>
    <cellStyle name="Normal 56 3 4 2 2" xfId="14409"/>
    <cellStyle name="Normal 56 3 4 2 2 2" xfId="44731"/>
    <cellStyle name="Normal 56 3 4 2 2 3" xfId="29507"/>
    <cellStyle name="Normal 56 3 4 2 3" xfId="9389"/>
    <cellStyle name="Normal 56 3 4 2 3 2" xfId="39714"/>
    <cellStyle name="Normal 56 3 4 2 3 3" xfId="24490"/>
    <cellStyle name="Normal 56 3 4 2 4" xfId="34701"/>
    <cellStyle name="Normal 56 3 4 2 5" xfId="19477"/>
    <cellStyle name="Normal 56 3 4 3" xfId="6028"/>
    <cellStyle name="Normal 56 3 4 3 2" xfId="16080"/>
    <cellStyle name="Normal 56 3 4 3 2 2" xfId="46402"/>
    <cellStyle name="Normal 56 3 4 3 2 3" xfId="31178"/>
    <cellStyle name="Normal 56 3 4 3 3" xfId="11060"/>
    <cellStyle name="Normal 56 3 4 3 3 2" xfId="41385"/>
    <cellStyle name="Normal 56 3 4 3 3 3" xfId="26161"/>
    <cellStyle name="Normal 56 3 4 3 4" xfId="36372"/>
    <cellStyle name="Normal 56 3 4 3 5" xfId="21148"/>
    <cellStyle name="Normal 56 3 4 4" xfId="12738"/>
    <cellStyle name="Normal 56 3 4 4 2" xfId="43060"/>
    <cellStyle name="Normal 56 3 4 4 3" xfId="27836"/>
    <cellStyle name="Normal 56 3 4 5" xfId="7717"/>
    <cellStyle name="Normal 56 3 4 5 2" xfId="38043"/>
    <cellStyle name="Normal 56 3 4 5 3" xfId="22819"/>
    <cellStyle name="Normal 56 3 4 6" xfId="33031"/>
    <cellStyle name="Normal 56 3 4 7" xfId="17806"/>
    <cellStyle name="Normal 56 3 5" xfId="3499"/>
    <cellStyle name="Normal 56 3 5 2" xfId="13573"/>
    <cellStyle name="Normal 56 3 5 2 2" xfId="43895"/>
    <cellStyle name="Normal 56 3 5 2 3" xfId="28671"/>
    <cellStyle name="Normal 56 3 5 3" xfId="8553"/>
    <cellStyle name="Normal 56 3 5 3 2" xfId="38878"/>
    <cellStyle name="Normal 56 3 5 3 3" xfId="23654"/>
    <cellStyle name="Normal 56 3 5 4" xfId="33865"/>
    <cellStyle name="Normal 56 3 5 5" xfId="18641"/>
    <cellStyle name="Normal 56 3 6" xfId="5192"/>
    <cellStyle name="Normal 56 3 6 2" xfId="15244"/>
    <cellStyle name="Normal 56 3 6 2 2" xfId="45566"/>
    <cellStyle name="Normal 56 3 6 2 3" xfId="30342"/>
    <cellStyle name="Normal 56 3 6 3" xfId="10224"/>
    <cellStyle name="Normal 56 3 6 3 2" xfId="40549"/>
    <cellStyle name="Normal 56 3 6 3 3" xfId="25325"/>
    <cellStyle name="Normal 56 3 6 4" xfId="35536"/>
    <cellStyle name="Normal 56 3 6 5" xfId="20312"/>
    <cellStyle name="Normal 56 3 7" xfId="11902"/>
    <cellStyle name="Normal 56 3 7 2" xfId="42224"/>
    <cellStyle name="Normal 56 3 7 3" xfId="27000"/>
    <cellStyle name="Normal 56 3 8" xfId="6881"/>
    <cellStyle name="Normal 56 3 8 2" xfId="37207"/>
    <cellStyle name="Normal 56 3 8 3" xfId="21983"/>
    <cellStyle name="Normal 56 3 9" xfId="32196"/>
    <cellStyle name="Normal 56 4" xfId="1906"/>
    <cellStyle name="Normal 56 4 2" xfId="2329"/>
    <cellStyle name="Normal 56 4 2 2" xfId="3168"/>
    <cellStyle name="Normal 56 4 2 2 2" xfId="4858"/>
    <cellStyle name="Normal 56 4 2 2 2 2" xfId="14931"/>
    <cellStyle name="Normal 56 4 2 2 2 2 2" xfId="45253"/>
    <cellStyle name="Normal 56 4 2 2 2 2 3" xfId="30029"/>
    <cellStyle name="Normal 56 4 2 2 2 3" xfId="9911"/>
    <cellStyle name="Normal 56 4 2 2 2 3 2" xfId="40236"/>
    <cellStyle name="Normal 56 4 2 2 2 3 3" xfId="25012"/>
    <cellStyle name="Normal 56 4 2 2 2 4" xfId="35223"/>
    <cellStyle name="Normal 56 4 2 2 2 5" xfId="19999"/>
    <cellStyle name="Normal 56 4 2 2 3" xfId="6550"/>
    <cellStyle name="Normal 56 4 2 2 3 2" xfId="16602"/>
    <cellStyle name="Normal 56 4 2 2 3 2 2" xfId="46924"/>
    <cellStyle name="Normal 56 4 2 2 3 2 3" xfId="31700"/>
    <cellStyle name="Normal 56 4 2 2 3 3" xfId="11582"/>
    <cellStyle name="Normal 56 4 2 2 3 3 2" xfId="41907"/>
    <cellStyle name="Normal 56 4 2 2 3 3 3" xfId="26683"/>
    <cellStyle name="Normal 56 4 2 2 3 4" xfId="36894"/>
    <cellStyle name="Normal 56 4 2 2 3 5" xfId="21670"/>
    <cellStyle name="Normal 56 4 2 2 4" xfId="13260"/>
    <cellStyle name="Normal 56 4 2 2 4 2" xfId="43582"/>
    <cellStyle name="Normal 56 4 2 2 4 3" xfId="28358"/>
    <cellStyle name="Normal 56 4 2 2 5" xfId="8239"/>
    <cellStyle name="Normal 56 4 2 2 5 2" xfId="38565"/>
    <cellStyle name="Normal 56 4 2 2 5 3" xfId="23341"/>
    <cellStyle name="Normal 56 4 2 2 6" xfId="33553"/>
    <cellStyle name="Normal 56 4 2 2 7" xfId="18328"/>
    <cellStyle name="Normal 56 4 2 3" xfId="4021"/>
    <cellStyle name="Normal 56 4 2 3 2" xfId="14095"/>
    <cellStyle name="Normal 56 4 2 3 2 2" xfId="44417"/>
    <cellStyle name="Normal 56 4 2 3 2 3" xfId="29193"/>
    <cellStyle name="Normal 56 4 2 3 3" xfId="9075"/>
    <cellStyle name="Normal 56 4 2 3 3 2" xfId="39400"/>
    <cellStyle name="Normal 56 4 2 3 3 3" xfId="24176"/>
    <cellStyle name="Normal 56 4 2 3 4" xfId="34387"/>
    <cellStyle name="Normal 56 4 2 3 5" xfId="19163"/>
    <cellStyle name="Normal 56 4 2 4" xfId="5714"/>
    <cellStyle name="Normal 56 4 2 4 2" xfId="15766"/>
    <cellStyle name="Normal 56 4 2 4 2 2" xfId="46088"/>
    <cellStyle name="Normal 56 4 2 4 2 3" xfId="30864"/>
    <cellStyle name="Normal 56 4 2 4 3" xfId="10746"/>
    <cellStyle name="Normal 56 4 2 4 3 2" xfId="41071"/>
    <cellStyle name="Normal 56 4 2 4 3 3" xfId="25847"/>
    <cellStyle name="Normal 56 4 2 4 4" xfId="36058"/>
    <cellStyle name="Normal 56 4 2 4 5" xfId="20834"/>
    <cellStyle name="Normal 56 4 2 5" xfId="12424"/>
    <cellStyle name="Normal 56 4 2 5 2" xfId="42746"/>
    <cellStyle name="Normal 56 4 2 5 3" xfId="27522"/>
    <cellStyle name="Normal 56 4 2 6" xfId="7403"/>
    <cellStyle name="Normal 56 4 2 6 2" xfId="37729"/>
    <cellStyle name="Normal 56 4 2 6 3" xfId="22505"/>
    <cellStyle name="Normal 56 4 2 7" xfId="32717"/>
    <cellStyle name="Normal 56 4 2 8" xfId="17492"/>
    <cellStyle name="Normal 56 4 3" xfId="2750"/>
    <cellStyle name="Normal 56 4 3 2" xfId="4440"/>
    <cellStyle name="Normal 56 4 3 2 2" xfId="14513"/>
    <cellStyle name="Normal 56 4 3 2 2 2" xfId="44835"/>
    <cellStyle name="Normal 56 4 3 2 2 3" xfId="29611"/>
    <cellStyle name="Normal 56 4 3 2 3" xfId="9493"/>
    <cellStyle name="Normal 56 4 3 2 3 2" xfId="39818"/>
    <cellStyle name="Normal 56 4 3 2 3 3" xfId="24594"/>
    <cellStyle name="Normal 56 4 3 2 4" xfId="34805"/>
    <cellStyle name="Normal 56 4 3 2 5" xfId="19581"/>
    <cellStyle name="Normal 56 4 3 3" xfId="6132"/>
    <cellStyle name="Normal 56 4 3 3 2" xfId="16184"/>
    <cellStyle name="Normal 56 4 3 3 2 2" xfId="46506"/>
    <cellStyle name="Normal 56 4 3 3 2 3" xfId="31282"/>
    <cellStyle name="Normal 56 4 3 3 3" xfId="11164"/>
    <cellStyle name="Normal 56 4 3 3 3 2" xfId="41489"/>
    <cellStyle name="Normal 56 4 3 3 3 3" xfId="26265"/>
    <cellStyle name="Normal 56 4 3 3 4" xfId="36476"/>
    <cellStyle name="Normal 56 4 3 3 5" xfId="21252"/>
    <cellStyle name="Normal 56 4 3 4" xfId="12842"/>
    <cellStyle name="Normal 56 4 3 4 2" xfId="43164"/>
    <cellStyle name="Normal 56 4 3 4 3" xfId="27940"/>
    <cellStyle name="Normal 56 4 3 5" xfId="7821"/>
    <cellStyle name="Normal 56 4 3 5 2" xfId="38147"/>
    <cellStyle name="Normal 56 4 3 5 3" xfId="22923"/>
    <cellStyle name="Normal 56 4 3 6" xfId="33135"/>
    <cellStyle name="Normal 56 4 3 7" xfId="17910"/>
    <cellStyle name="Normal 56 4 4" xfId="3603"/>
    <cellStyle name="Normal 56 4 4 2" xfId="13677"/>
    <cellStyle name="Normal 56 4 4 2 2" xfId="43999"/>
    <cellStyle name="Normal 56 4 4 2 3" xfId="28775"/>
    <cellStyle name="Normal 56 4 4 3" xfId="8657"/>
    <cellStyle name="Normal 56 4 4 3 2" xfId="38982"/>
    <cellStyle name="Normal 56 4 4 3 3" xfId="23758"/>
    <cellStyle name="Normal 56 4 4 4" xfId="33969"/>
    <cellStyle name="Normal 56 4 4 5" xfId="18745"/>
    <cellStyle name="Normal 56 4 5" xfId="5296"/>
    <cellStyle name="Normal 56 4 5 2" xfId="15348"/>
    <cellStyle name="Normal 56 4 5 2 2" xfId="45670"/>
    <cellStyle name="Normal 56 4 5 2 3" xfId="30446"/>
    <cellStyle name="Normal 56 4 5 3" xfId="10328"/>
    <cellStyle name="Normal 56 4 5 3 2" xfId="40653"/>
    <cellStyle name="Normal 56 4 5 3 3" xfId="25429"/>
    <cellStyle name="Normal 56 4 5 4" xfId="35640"/>
    <cellStyle name="Normal 56 4 5 5" xfId="20416"/>
    <cellStyle name="Normal 56 4 6" xfId="12006"/>
    <cellStyle name="Normal 56 4 6 2" xfId="42328"/>
    <cellStyle name="Normal 56 4 6 3" xfId="27104"/>
    <cellStyle name="Normal 56 4 7" xfId="6985"/>
    <cellStyle name="Normal 56 4 7 2" xfId="37311"/>
    <cellStyle name="Normal 56 4 7 3" xfId="22087"/>
    <cellStyle name="Normal 56 4 8" xfId="32299"/>
    <cellStyle name="Normal 56 4 9" xfId="17074"/>
    <cellStyle name="Normal 56 5" xfId="2119"/>
    <cellStyle name="Normal 56 5 2" xfId="2960"/>
    <cellStyle name="Normal 56 5 2 2" xfId="4650"/>
    <cellStyle name="Normal 56 5 2 2 2" xfId="14723"/>
    <cellStyle name="Normal 56 5 2 2 2 2" xfId="45045"/>
    <cellStyle name="Normal 56 5 2 2 2 3" xfId="29821"/>
    <cellStyle name="Normal 56 5 2 2 3" xfId="9703"/>
    <cellStyle name="Normal 56 5 2 2 3 2" xfId="40028"/>
    <cellStyle name="Normal 56 5 2 2 3 3" xfId="24804"/>
    <cellStyle name="Normal 56 5 2 2 4" xfId="35015"/>
    <cellStyle name="Normal 56 5 2 2 5" xfId="19791"/>
    <cellStyle name="Normal 56 5 2 3" xfId="6342"/>
    <cellStyle name="Normal 56 5 2 3 2" xfId="16394"/>
    <cellStyle name="Normal 56 5 2 3 2 2" xfId="46716"/>
    <cellStyle name="Normal 56 5 2 3 2 3" xfId="31492"/>
    <cellStyle name="Normal 56 5 2 3 3" xfId="11374"/>
    <cellStyle name="Normal 56 5 2 3 3 2" xfId="41699"/>
    <cellStyle name="Normal 56 5 2 3 3 3" xfId="26475"/>
    <cellStyle name="Normal 56 5 2 3 4" xfId="36686"/>
    <cellStyle name="Normal 56 5 2 3 5" xfId="21462"/>
    <cellStyle name="Normal 56 5 2 4" xfId="13052"/>
    <cellStyle name="Normal 56 5 2 4 2" xfId="43374"/>
    <cellStyle name="Normal 56 5 2 4 3" xfId="28150"/>
    <cellStyle name="Normal 56 5 2 5" xfId="8031"/>
    <cellStyle name="Normal 56 5 2 5 2" xfId="38357"/>
    <cellStyle name="Normal 56 5 2 5 3" xfId="23133"/>
    <cellStyle name="Normal 56 5 2 6" xfId="33345"/>
    <cellStyle name="Normal 56 5 2 7" xfId="18120"/>
    <cellStyle name="Normal 56 5 3" xfId="3813"/>
    <cellStyle name="Normal 56 5 3 2" xfId="13887"/>
    <cellStyle name="Normal 56 5 3 2 2" xfId="44209"/>
    <cellStyle name="Normal 56 5 3 2 3" xfId="28985"/>
    <cellStyle name="Normal 56 5 3 3" xfId="8867"/>
    <cellStyle name="Normal 56 5 3 3 2" xfId="39192"/>
    <cellStyle name="Normal 56 5 3 3 3" xfId="23968"/>
    <cellStyle name="Normal 56 5 3 4" xfId="34179"/>
    <cellStyle name="Normal 56 5 3 5" xfId="18955"/>
    <cellStyle name="Normal 56 5 4" xfId="5506"/>
    <cellStyle name="Normal 56 5 4 2" xfId="15558"/>
    <cellStyle name="Normal 56 5 4 2 2" xfId="45880"/>
    <cellStyle name="Normal 56 5 4 2 3" xfId="30656"/>
    <cellStyle name="Normal 56 5 4 3" xfId="10538"/>
    <cellStyle name="Normal 56 5 4 3 2" xfId="40863"/>
    <cellStyle name="Normal 56 5 4 3 3" xfId="25639"/>
    <cellStyle name="Normal 56 5 4 4" xfId="35850"/>
    <cellStyle name="Normal 56 5 4 5" xfId="20626"/>
    <cellStyle name="Normal 56 5 5" xfId="12216"/>
    <cellStyle name="Normal 56 5 5 2" xfId="42538"/>
    <cellStyle name="Normal 56 5 5 3" xfId="27314"/>
    <cellStyle name="Normal 56 5 6" xfId="7195"/>
    <cellStyle name="Normal 56 5 6 2" xfId="37521"/>
    <cellStyle name="Normal 56 5 6 3" xfId="22297"/>
    <cellStyle name="Normal 56 5 7" xfId="32509"/>
    <cellStyle name="Normal 56 5 8" xfId="17284"/>
    <cellStyle name="Normal 56 6" xfId="2540"/>
    <cellStyle name="Normal 56 6 2" xfId="4232"/>
    <cellStyle name="Normal 56 6 2 2" xfId="14305"/>
    <cellStyle name="Normal 56 6 2 2 2" xfId="44627"/>
    <cellStyle name="Normal 56 6 2 2 3" xfId="29403"/>
    <cellStyle name="Normal 56 6 2 3" xfId="9285"/>
    <cellStyle name="Normal 56 6 2 3 2" xfId="39610"/>
    <cellStyle name="Normal 56 6 2 3 3" xfId="24386"/>
    <cellStyle name="Normal 56 6 2 4" xfId="34597"/>
    <cellStyle name="Normal 56 6 2 5" xfId="19373"/>
    <cellStyle name="Normal 56 6 3" xfId="5924"/>
    <cellStyle name="Normal 56 6 3 2" xfId="15976"/>
    <cellStyle name="Normal 56 6 3 2 2" xfId="46298"/>
    <cellStyle name="Normal 56 6 3 2 3" xfId="31074"/>
    <cellStyle name="Normal 56 6 3 3" xfId="10956"/>
    <cellStyle name="Normal 56 6 3 3 2" xfId="41281"/>
    <cellStyle name="Normal 56 6 3 3 3" xfId="26057"/>
    <cellStyle name="Normal 56 6 3 4" xfId="36268"/>
    <cellStyle name="Normal 56 6 3 5" xfId="21044"/>
    <cellStyle name="Normal 56 6 4" xfId="12634"/>
    <cellStyle name="Normal 56 6 4 2" xfId="42956"/>
    <cellStyle name="Normal 56 6 4 3" xfId="27732"/>
    <cellStyle name="Normal 56 6 5" xfId="7613"/>
    <cellStyle name="Normal 56 6 5 2" xfId="37939"/>
    <cellStyle name="Normal 56 6 5 3" xfId="22715"/>
    <cellStyle name="Normal 56 6 6" xfId="32927"/>
    <cellStyle name="Normal 56 6 7" xfId="17702"/>
    <cellStyle name="Normal 56 7" xfId="3391"/>
    <cellStyle name="Normal 56 7 2" xfId="13469"/>
    <cellStyle name="Normal 56 7 2 2" xfId="43791"/>
    <cellStyle name="Normal 56 7 2 3" xfId="28567"/>
    <cellStyle name="Normal 56 7 3" xfId="8449"/>
    <cellStyle name="Normal 56 7 3 2" xfId="38774"/>
    <cellStyle name="Normal 56 7 3 3" xfId="23550"/>
    <cellStyle name="Normal 56 7 4" xfId="33761"/>
    <cellStyle name="Normal 56 7 5" xfId="18537"/>
    <cellStyle name="Normal 56 8" xfId="5085"/>
    <cellStyle name="Normal 56 8 2" xfId="15140"/>
    <cellStyle name="Normal 56 8 2 2" xfId="45462"/>
    <cellStyle name="Normal 56 8 2 3" xfId="30238"/>
    <cellStyle name="Normal 56 8 3" xfId="10120"/>
    <cellStyle name="Normal 56 8 3 2" xfId="40445"/>
    <cellStyle name="Normal 56 8 3 3" xfId="25221"/>
    <cellStyle name="Normal 56 8 4" xfId="35432"/>
    <cellStyle name="Normal 56 8 5" xfId="20208"/>
    <cellStyle name="Normal 56 9" xfId="11796"/>
    <cellStyle name="Normal 56 9 2" xfId="42120"/>
    <cellStyle name="Normal 56 9 3" xfId="26896"/>
    <cellStyle name="Normal 57" xfId="1457"/>
    <cellStyle name="Normal 57 10" xfId="6776"/>
    <cellStyle name="Normal 57 10 2" xfId="37104"/>
    <cellStyle name="Normal 57 10 3" xfId="21880"/>
    <cellStyle name="Normal 57 11" xfId="32095"/>
    <cellStyle name="Normal 57 12" xfId="16865"/>
    <cellStyle name="Normal 57 13" xfId="47306"/>
    <cellStyle name="Normal 57 2" xfId="1740"/>
    <cellStyle name="Normal 57 2 10" xfId="32147"/>
    <cellStyle name="Normal 57 2 11" xfId="16919"/>
    <cellStyle name="Normal 57 2 2" xfId="1848"/>
    <cellStyle name="Normal 57 2 2 10" xfId="17023"/>
    <cellStyle name="Normal 57 2 2 2" xfId="2065"/>
    <cellStyle name="Normal 57 2 2 2 2" xfId="2486"/>
    <cellStyle name="Normal 57 2 2 2 2 2" xfId="3325"/>
    <cellStyle name="Normal 57 2 2 2 2 2 2" xfId="5015"/>
    <cellStyle name="Normal 57 2 2 2 2 2 2 2" xfId="15088"/>
    <cellStyle name="Normal 57 2 2 2 2 2 2 2 2" xfId="45410"/>
    <cellStyle name="Normal 57 2 2 2 2 2 2 2 3" xfId="30186"/>
    <cellStyle name="Normal 57 2 2 2 2 2 2 3" xfId="10068"/>
    <cellStyle name="Normal 57 2 2 2 2 2 2 3 2" xfId="40393"/>
    <cellStyle name="Normal 57 2 2 2 2 2 2 3 3" xfId="25169"/>
    <cellStyle name="Normal 57 2 2 2 2 2 2 4" xfId="35380"/>
    <cellStyle name="Normal 57 2 2 2 2 2 2 5" xfId="20156"/>
    <cellStyle name="Normal 57 2 2 2 2 2 3" xfId="6707"/>
    <cellStyle name="Normal 57 2 2 2 2 2 3 2" xfId="16759"/>
    <cellStyle name="Normal 57 2 2 2 2 2 3 2 2" xfId="47081"/>
    <cellStyle name="Normal 57 2 2 2 2 2 3 2 3" xfId="31857"/>
    <cellStyle name="Normal 57 2 2 2 2 2 3 3" xfId="11739"/>
    <cellStyle name="Normal 57 2 2 2 2 2 3 3 2" xfId="42064"/>
    <cellStyle name="Normal 57 2 2 2 2 2 3 3 3" xfId="26840"/>
    <cellStyle name="Normal 57 2 2 2 2 2 3 4" xfId="37051"/>
    <cellStyle name="Normal 57 2 2 2 2 2 3 5" xfId="21827"/>
    <cellStyle name="Normal 57 2 2 2 2 2 4" xfId="13417"/>
    <cellStyle name="Normal 57 2 2 2 2 2 4 2" xfId="43739"/>
    <cellStyle name="Normal 57 2 2 2 2 2 4 3" xfId="28515"/>
    <cellStyle name="Normal 57 2 2 2 2 2 5" xfId="8396"/>
    <cellStyle name="Normal 57 2 2 2 2 2 5 2" xfId="38722"/>
    <cellStyle name="Normal 57 2 2 2 2 2 5 3" xfId="23498"/>
    <cellStyle name="Normal 57 2 2 2 2 2 6" xfId="33710"/>
    <cellStyle name="Normal 57 2 2 2 2 2 7" xfId="18485"/>
    <cellStyle name="Normal 57 2 2 2 2 3" xfId="4178"/>
    <cellStyle name="Normal 57 2 2 2 2 3 2" xfId="14252"/>
    <cellStyle name="Normal 57 2 2 2 2 3 2 2" xfId="44574"/>
    <cellStyle name="Normal 57 2 2 2 2 3 2 3" xfId="29350"/>
    <cellStyle name="Normal 57 2 2 2 2 3 3" xfId="9232"/>
    <cellStyle name="Normal 57 2 2 2 2 3 3 2" xfId="39557"/>
    <cellStyle name="Normal 57 2 2 2 2 3 3 3" xfId="24333"/>
    <cellStyle name="Normal 57 2 2 2 2 3 4" xfId="34544"/>
    <cellStyle name="Normal 57 2 2 2 2 3 5" xfId="19320"/>
    <cellStyle name="Normal 57 2 2 2 2 4" xfId="5871"/>
    <cellStyle name="Normal 57 2 2 2 2 4 2" xfId="15923"/>
    <cellStyle name="Normal 57 2 2 2 2 4 2 2" xfId="46245"/>
    <cellStyle name="Normal 57 2 2 2 2 4 2 3" xfId="31021"/>
    <cellStyle name="Normal 57 2 2 2 2 4 3" xfId="10903"/>
    <cellStyle name="Normal 57 2 2 2 2 4 3 2" xfId="41228"/>
    <cellStyle name="Normal 57 2 2 2 2 4 3 3" xfId="26004"/>
    <cellStyle name="Normal 57 2 2 2 2 4 4" xfId="36215"/>
    <cellStyle name="Normal 57 2 2 2 2 4 5" xfId="20991"/>
    <cellStyle name="Normal 57 2 2 2 2 5" xfId="12581"/>
    <cellStyle name="Normal 57 2 2 2 2 5 2" xfId="42903"/>
    <cellStyle name="Normal 57 2 2 2 2 5 3" xfId="27679"/>
    <cellStyle name="Normal 57 2 2 2 2 6" xfId="7560"/>
    <cellStyle name="Normal 57 2 2 2 2 6 2" xfId="37886"/>
    <cellStyle name="Normal 57 2 2 2 2 6 3" xfId="22662"/>
    <cellStyle name="Normal 57 2 2 2 2 7" xfId="32874"/>
    <cellStyle name="Normal 57 2 2 2 2 8" xfId="17649"/>
    <cellStyle name="Normal 57 2 2 2 3" xfId="2907"/>
    <cellStyle name="Normal 57 2 2 2 3 2" xfId="4597"/>
    <cellStyle name="Normal 57 2 2 2 3 2 2" xfId="14670"/>
    <cellStyle name="Normal 57 2 2 2 3 2 2 2" xfId="44992"/>
    <cellStyle name="Normal 57 2 2 2 3 2 2 3" xfId="29768"/>
    <cellStyle name="Normal 57 2 2 2 3 2 3" xfId="9650"/>
    <cellStyle name="Normal 57 2 2 2 3 2 3 2" xfId="39975"/>
    <cellStyle name="Normal 57 2 2 2 3 2 3 3" xfId="24751"/>
    <cellStyle name="Normal 57 2 2 2 3 2 4" xfId="34962"/>
    <cellStyle name="Normal 57 2 2 2 3 2 5" xfId="19738"/>
    <cellStyle name="Normal 57 2 2 2 3 3" xfId="6289"/>
    <cellStyle name="Normal 57 2 2 2 3 3 2" xfId="16341"/>
    <cellStyle name="Normal 57 2 2 2 3 3 2 2" xfId="46663"/>
    <cellStyle name="Normal 57 2 2 2 3 3 2 3" xfId="31439"/>
    <cellStyle name="Normal 57 2 2 2 3 3 3" xfId="11321"/>
    <cellStyle name="Normal 57 2 2 2 3 3 3 2" xfId="41646"/>
    <cellStyle name="Normal 57 2 2 2 3 3 3 3" xfId="26422"/>
    <cellStyle name="Normal 57 2 2 2 3 3 4" xfId="36633"/>
    <cellStyle name="Normal 57 2 2 2 3 3 5" xfId="21409"/>
    <cellStyle name="Normal 57 2 2 2 3 4" xfId="12999"/>
    <cellStyle name="Normal 57 2 2 2 3 4 2" xfId="43321"/>
    <cellStyle name="Normal 57 2 2 2 3 4 3" xfId="28097"/>
    <cellStyle name="Normal 57 2 2 2 3 5" xfId="7978"/>
    <cellStyle name="Normal 57 2 2 2 3 5 2" xfId="38304"/>
    <cellStyle name="Normal 57 2 2 2 3 5 3" xfId="23080"/>
    <cellStyle name="Normal 57 2 2 2 3 6" xfId="33292"/>
    <cellStyle name="Normal 57 2 2 2 3 7" xfId="18067"/>
    <cellStyle name="Normal 57 2 2 2 4" xfId="3760"/>
    <cellStyle name="Normal 57 2 2 2 4 2" xfId="13834"/>
    <cellStyle name="Normal 57 2 2 2 4 2 2" xfId="44156"/>
    <cellStyle name="Normal 57 2 2 2 4 2 3" xfId="28932"/>
    <cellStyle name="Normal 57 2 2 2 4 3" xfId="8814"/>
    <cellStyle name="Normal 57 2 2 2 4 3 2" xfId="39139"/>
    <cellStyle name="Normal 57 2 2 2 4 3 3" xfId="23915"/>
    <cellStyle name="Normal 57 2 2 2 4 4" xfId="34126"/>
    <cellStyle name="Normal 57 2 2 2 4 5" xfId="18902"/>
    <cellStyle name="Normal 57 2 2 2 5" xfId="5453"/>
    <cellStyle name="Normal 57 2 2 2 5 2" xfId="15505"/>
    <cellStyle name="Normal 57 2 2 2 5 2 2" xfId="45827"/>
    <cellStyle name="Normal 57 2 2 2 5 2 3" xfId="30603"/>
    <cellStyle name="Normal 57 2 2 2 5 3" xfId="10485"/>
    <cellStyle name="Normal 57 2 2 2 5 3 2" xfId="40810"/>
    <cellStyle name="Normal 57 2 2 2 5 3 3" xfId="25586"/>
    <cellStyle name="Normal 57 2 2 2 5 4" xfId="35797"/>
    <cellStyle name="Normal 57 2 2 2 5 5" xfId="20573"/>
    <cellStyle name="Normal 57 2 2 2 6" xfId="12163"/>
    <cellStyle name="Normal 57 2 2 2 6 2" xfId="42485"/>
    <cellStyle name="Normal 57 2 2 2 6 3" xfId="27261"/>
    <cellStyle name="Normal 57 2 2 2 7" xfId="7142"/>
    <cellStyle name="Normal 57 2 2 2 7 2" xfId="37468"/>
    <cellStyle name="Normal 57 2 2 2 7 3" xfId="22244"/>
    <cellStyle name="Normal 57 2 2 2 8" xfId="32456"/>
    <cellStyle name="Normal 57 2 2 2 9" xfId="17231"/>
    <cellStyle name="Normal 57 2 2 3" xfId="2278"/>
    <cellStyle name="Normal 57 2 2 3 2" xfId="3117"/>
    <cellStyle name="Normal 57 2 2 3 2 2" xfId="4807"/>
    <cellStyle name="Normal 57 2 2 3 2 2 2" xfId="14880"/>
    <cellStyle name="Normal 57 2 2 3 2 2 2 2" xfId="45202"/>
    <cellStyle name="Normal 57 2 2 3 2 2 2 3" xfId="29978"/>
    <cellStyle name="Normal 57 2 2 3 2 2 3" xfId="9860"/>
    <cellStyle name="Normal 57 2 2 3 2 2 3 2" xfId="40185"/>
    <cellStyle name="Normal 57 2 2 3 2 2 3 3" xfId="24961"/>
    <cellStyle name="Normal 57 2 2 3 2 2 4" xfId="35172"/>
    <cellStyle name="Normal 57 2 2 3 2 2 5" xfId="19948"/>
    <cellStyle name="Normal 57 2 2 3 2 3" xfId="6499"/>
    <cellStyle name="Normal 57 2 2 3 2 3 2" xfId="16551"/>
    <cellStyle name="Normal 57 2 2 3 2 3 2 2" xfId="46873"/>
    <cellStyle name="Normal 57 2 2 3 2 3 2 3" xfId="31649"/>
    <cellStyle name="Normal 57 2 2 3 2 3 3" xfId="11531"/>
    <cellStyle name="Normal 57 2 2 3 2 3 3 2" xfId="41856"/>
    <cellStyle name="Normal 57 2 2 3 2 3 3 3" xfId="26632"/>
    <cellStyle name="Normal 57 2 2 3 2 3 4" xfId="36843"/>
    <cellStyle name="Normal 57 2 2 3 2 3 5" xfId="21619"/>
    <cellStyle name="Normal 57 2 2 3 2 4" xfId="13209"/>
    <cellStyle name="Normal 57 2 2 3 2 4 2" xfId="43531"/>
    <cellStyle name="Normal 57 2 2 3 2 4 3" xfId="28307"/>
    <cellStyle name="Normal 57 2 2 3 2 5" xfId="8188"/>
    <cellStyle name="Normal 57 2 2 3 2 5 2" xfId="38514"/>
    <cellStyle name="Normal 57 2 2 3 2 5 3" xfId="23290"/>
    <cellStyle name="Normal 57 2 2 3 2 6" xfId="33502"/>
    <cellStyle name="Normal 57 2 2 3 2 7" xfId="18277"/>
    <cellStyle name="Normal 57 2 2 3 3" xfId="3970"/>
    <cellStyle name="Normal 57 2 2 3 3 2" xfId="14044"/>
    <cellStyle name="Normal 57 2 2 3 3 2 2" xfId="44366"/>
    <cellStyle name="Normal 57 2 2 3 3 2 3" xfId="29142"/>
    <cellStyle name="Normal 57 2 2 3 3 3" xfId="9024"/>
    <cellStyle name="Normal 57 2 2 3 3 3 2" xfId="39349"/>
    <cellStyle name="Normal 57 2 2 3 3 3 3" xfId="24125"/>
    <cellStyle name="Normal 57 2 2 3 3 4" xfId="34336"/>
    <cellStyle name="Normal 57 2 2 3 3 5" xfId="19112"/>
    <cellStyle name="Normal 57 2 2 3 4" xfId="5663"/>
    <cellStyle name="Normal 57 2 2 3 4 2" xfId="15715"/>
    <cellStyle name="Normal 57 2 2 3 4 2 2" xfId="46037"/>
    <cellStyle name="Normal 57 2 2 3 4 2 3" xfId="30813"/>
    <cellStyle name="Normal 57 2 2 3 4 3" xfId="10695"/>
    <cellStyle name="Normal 57 2 2 3 4 3 2" xfId="41020"/>
    <cellStyle name="Normal 57 2 2 3 4 3 3" xfId="25796"/>
    <cellStyle name="Normal 57 2 2 3 4 4" xfId="36007"/>
    <cellStyle name="Normal 57 2 2 3 4 5" xfId="20783"/>
    <cellStyle name="Normal 57 2 2 3 5" xfId="12373"/>
    <cellStyle name="Normal 57 2 2 3 5 2" xfId="42695"/>
    <cellStyle name="Normal 57 2 2 3 5 3" xfId="27471"/>
    <cellStyle name="Normal 57 2 2 3 6" xfId="7352"/>
    <cellStyle name="Normal 57 2 2 3 6 2" xfId="37678"/>
    <cellStyle name="Normal 57 2 2 3 6 3" xfId="22454"/>
    <cellStyle name="Normal 57 2 2 3 7" xfId="32666"/>
    <cellStyle name="Normal 57 2 2 3 8" xfId="17441"/>
    <cellStyle name="Normal 57 2 2 4" xfId="2699"/>
    <cellStyle name="Normal 57 2 2 4 2" xfId="4389"/>
    <cellStyle name="Normal 57 2 2 4 2 2" xfId="14462"/>
    <cellStyle name="Normal 57 2 2 4 2 2 2" xfId="44784"/>
    <cellStyle name="Normal 57 2 2 4 2 2 3" xfId="29560"/>
    <cellStyle name="Normal 57 2 2 4 2 3" xfId="9442"/>
    <cellStyle name="Normal 57 2 2 4 2 3 2" xfId="39767"/>
    <cellStyle name="Normal 57 2 2 4 2 3 3" xfId="24543"/>
    <cellStyle name="Normal 57 2 2 4 2 4" xfId="34754"/>
    <cellStyle name="Normal 57 2 2 4 2 5" xfId="19530"/>
    <cellStyle name="Normal 57 2 2 4 3" xfId="6081"/>
    <cellStyle name="Normal 57 2 2 4 3 2" xfId="16133"/>
    <cellStyle name="Normal 57 2 2 4 3 2 2" xfId="46455"/>
    <cellStyle name="Normal 57 2 2 4 3 2 3" xfId="31231"/>
    <cellStyle name="Normal 57 2 2 4 3 3" xfId="11113"/>
    <cellStyle name="Normal 57 2 2 4 3 3 2" xfId="41438"/>
    <cellStyle name="Normal 57 2 2 4 3 3 3" xfId="26214"/>
    <cellStyle name="Normal 57 2 2 4 3 4" xfId="36425"/>
    <cellStyle name="Normal 57 2 2 4 3 5" xfId="21201"/>
    <cellStyle name="Normal 57 2 2 4 4" xfId="12791"/>
    <cellStyle name="Normal 57 2 2 4 4 2" xfId="43113"/>
    <cellStyle name="Normal 57 2 2 4 4 3" xfId="27889"/>
    <cellStyle name="Normal 57 2 2 4 5" xfId="7770"/>
    <cellStyle name="Normal 57 2 2 4 5 2" xfId="38096"/>
    <cellStyle name="Normal 57 2 2 4 5 3" xfId="22872"/>
    <cellStyle name="Normal 57 2 2 4 6" xfId="33084"/>
    <cellStyle name="Normal 57 2 2 4 7" xfId="17859"/>
    <cellStyle name="Normal 57 2 2 5" xfId="3552"/>
    <cellStyle name="Normal 57 2 2 5 2" xfId="13626"/>
    <cellStyle name="Normal 57 2 2 5 2 2" xfId="43948"/>
    <cellStyle name="Normal 57 2 2 5 2 3" xfId="28724"/>
    <cellStyle name="Normal 57 2 2 5 3" xfId="8606"/>
    <cellStyle name="Normal 57 2 2 5 3 2" xfId="38931"/>
    <cellStyle name="Normal 57 2 2 5 3 3" xfId="23707"/>
    <cellStyle name="Normal 57 2 2 5 4" xfId="33918"/>
    <cellStyle name="Normal 57 2 2 5 5" xfId="18694"/>
    <cellStyle name="Normal 57 2 2 6" xfId="5245"/>
    <cellStyle name="Normal 57 2 2 6 2" xfId="15297"/>
    <cellStyle name="Normal 57 2 2 6 2 2" xfId="45619"/>
    <cellStyle name="Normal 57 2 2 6 2 3" xfId="30395"/>
    <cellStyle name="Normal 57 2 2 6 3" xfId="10277"/>
    <cellStyle name="Normal 57 2 2 6 3 2" xfId="40602"/>
    <cellStyle name="Normal 57 2 2 6 3 3" xfId="25378"/>
    <cellStyle name="Normal 57 2 2 6 4" xfId="35589"/>
    <cellStyle name="Normal 57 2 2 6 5" xfId="20365"/>
    <cellStyle name="Normal 57 2 2 7" xfId="11955"/>
    <cellStyle name="Normal 57 2 2 7 2" xfId="42277"/>
    <cellStyle name="Normal 57 2 2 7 3" xfId="27053"/>
    <cellStyle name="Normal 57 2 2 8" xfId="6934"/>
    <cellStyle name="Normal 57 2 2 8 2" xfId="37260"/>
    <cellStyle name="Normal 57 2 2 8 3" xfId="22036"/>
    <cellStyle name="Normal 57 2 2 9" xfId="32248"/>
    <cellStyle name="Normal 57 2 3" xfId="1961"/>
    <cellStyle name="Normal 57 2 3 2" xfId="2382"/>
    <cellStyle name="Normal 57 2 3 2 2" xfId="3221"/>
    <cellStyle name="Normal 57 2 3 2 2 2" xfId="4911"/>
    <cellStyle name="Normal 57 2 3 2 2 2 2" xfId="14984"/>
    <cellStyle name="Normal 57 2 3 2 2 2 2 2" xfId="45306"/>
    <cellStyle name="Normal 57 2 3 2 2 2 2 3" xfId="30082"/>
    <cellStyle name="Normal 57 2 3 2 2 2 3" xfId="9964"/>
    <cellStyle name="Normal 57 2 3 2 2 2 3 2" xfId="40289"/>
    <cellStyle name="Normal 57 2 3 2 2 2 3 3" xfId="25065"/>
    <cellStyle name="Normal 57 2 3 2 2 2 4" xfId="35276"/>
    <cellStyle name="Normal 57 2 3 2 2 2 5" xfId="20052"/>
    <cellStyle name="Normal 57 2 3 2 2 3" xfId="6603"/>
    <cellStyle name="Normal 57 2 3 2 2 3 2" xfId="16655"/>
    <cellStyle name="Normal 57 2 3 2 2 3 2 2" xfId="46977"/>
    <cellStyle name="Normal 57 2 3 2 2 3 2 3" xfId="31753"/>
    <cellStyle name="Normal 57 2 3 2 2 3 3" xfId="11635"/>
    <cellStyle name="Normal 57 2 3 2 2 3 3 2" xfId="41960"/>
    <cellStyle name="Normal 57 2 3 2 2 3 3 3" xfId="26736"/>
    <cellStyle name="Normal 57 2 3 2 2 3 4" xfId="36947"/>
    <cellStyle name="Normal 57 2 3 2 2 3 5" xfId="21723"/>
    <cellStyle name="Normal 57 2 3 2 2 4" xfId="13313"/>
    <cellStyle name="Normal 57 2 3 2 2 4 2" xfId="43635"/>
    <cellStyle name="Normal 57 2 3 2 2 4 3" xfId="28411"/>
    <cellStyle name="Normal 57 2 3 2 2 5" xfId="8292"/>
    <cellStyle name="Normal 57 2 3 2 2 5 2" xfId="38618"/>
    <cellStyle name="Normal 57 2 3 2 2 5 3" xfId="23394"/>
    <cellStyle name="Normal 57 2 3 2 2 6" xfId="33606"/>
    <cellStyle name="Normal 57 2 3 2 2 7" xfId="18381"/>
    <cellStyle name="Normal 57 2 3 2 3" xfId="4074"/>
    <cellStyle name="Normal 57 2 3 2 3 2" xfId="14148"/>
    <cellStyle name="Normal 57 2 3 2 3 2 2" xfId="44470"/>
    <cellStyle name="Normal 57 2 3 2 3 2 3" xfId="29246"/>
    <cellStyle name="Normal 57 2 3 2 3 3" xfId="9128"/>
    <cellStyle name="Normal 57 2 3 2 3 3 2" xfId="39453"/>
    <cellStyle name="Normal 57 2 3 2 3 3 3" xfId="24229"/>
    <cellStyle name="Normal 57 2 3 2 3 4" xfId="34440"/>
    <cellStyle name="Normal 57 2 3 2 3 5" xfId="19216"/>
    <cellStyle name="Normal 57 2 3 2 4" xfId="5767"/>
    <cellStyle name="Normal 57 2 3 2 4 2" xfId="15819"/>
    <cellStyle name="Normal 57 2 3 2 4 2 2" xfId="46141"/>
    <cellStyle name="Normal 57 2 3 2 4 2 3" xfId="30917"/>
    <cellStyle name="Normal 57 2 3 2 4 3" xfId="10799"/>
    <cellStyle name="Normal 57 2 3 2 4 3 2" xfId="41124"/>
    <cellStyle name="Normal 57 2 3 2 4 3 3" xfId="25900"/>
    <cellStyle name="Normal 57 2 3 2 4 4" xfId="36111"/>
    <cellStyle name="Normal 57 2 3 2 4 5" xfId="20887"/>
    <cellStyle name="Normal 57 2 3 2 5" xfId="12477"/>
    <cellStyle name="Normal 57 2 3 2 5 2" xfId="42799"/>
    <cellStyle name="Normal 57 2 3 2 5 3" xfId="27575"/>
    <cellStyle name="Normal 57 2 3 2 6" xfId="7456"/>
    <cellStyle name="Normal 57 2 3 2 6 2" xfId="37782"/>
    <cellStyle name="Normal 57 2 3 2 6 3" xfId="22558"/>
    <cellStyle name="Normal 57 2 3 2 7" xfId="32770"/>
    <cellStyle name="Normal 57 2 3 2 8" xfId="17545"/>
    <cellStyle name="Normal 57 2 3 3" xfId="2803"/>
    <cellStyle name="Normal 57 2 3 3 2" xfId="4493"/>
    <cellStyle name="Normal 57 2 3 3 2 2" xfId="14566"/>
    <cellStyle name="Normal 57 2 3 3 2 2 2" xfId="44888"/>
    <cellStyle name="Normal 57 2 3 3 2 2 3" xfId="29664"/>
    <cellStyle name="Normal 57 2 3 3 2 3" xfId="9546"/>
    <cellStyle name="Normal 57 2 3 3 2 3 2" xfId="39871"/>
    <cellStyle name="Normal 57 2 3 3 2 3 3" xfId="24647"/>
    <cellStyle name="Normal 57 2 3 3 2 4" xfId="34858"/>
    <cellStyle name="Normal 57 2 3 3 2 5" xfId="19634"/>
    <cellStyle name="Normal 57 2 3 3 3" xfId="6185"/>
    <cellStyle name="Normal 57 2 3 3 3 2" xfId="16237"/>
    <cellStyle name="Normal 57 2 3 3 3 2 2" xfId="46559"/>
    <cellStyle name="Normal 57 2 3 3 3 2 3" xfId="31335"/>
    <cellStyle name="Normal 57 2 3 3 3 3" xfId="11217"/>
    <cellStyle name="Normal 57 2 3 3 3 3 2" xfId="41542"/>
    <cellStyle name="Normal 57 2 3 3 3 3 3" xfId="26318"/>
    <cellStyle name="Normal 57 2 3 3 3 4" xfId="36529"/>
    <cellStyle name="Normal 57 2 3 3 3 5" xfId="21305"/>
    <cellStyle name="Normal 57 2 3 3 4" xfId="12895"/>
    <cellStyle name="Normal 57 2 3 3 4 2" xfId="43217"/>
    <cellStyle name="Normal 57 2 3 3 4 3" xfId="27993"/>
    <cellStyle name="Normal 57 2 3 3 5" xfId="7874"/>
    <cellStyle name="Normal 57 2 3 3 5 2" xfId="38200"/>
    <cellStyle name="Normal 57 2 3 3 5 3" xfId="22976"/>
    <cellStyle name="Normal 57 2 3 3 6" xfId="33188"/>
    <cellStyle name="Normal 57 2 3 3 7" xfId="17963"/>
    <cellStyle name="Normal 57 2 3 4" xfId="3656"/>
    <cellStyle name="Normal 57 2 3 4 2" xfId="13730"/>
    <cellStyle name="Normal 57 2 3 4 2 2" xfId="44052"/>
    <cellStyle name="Normal 57 2 3 4 2 3" xfId="28828"/>
    <cellStyle name="Normal 57 2 3 4 3" xfId="8710"/>
    <cellStyle name="Normal 57 2 3 4 3 2" xfId="39035"/>
    <cellStyle name="Normal 57 2 3 4 3 3" xfId="23811"/>
    <cellStyle name="Normal 57 2 3 4 4" xfId="34022"/>
    <cellStyle name="Normal 57 2 3 4 5" xfId="18798"/>
    <cellStyle name="Normal 57 2 3 5" xfId="5349"/>
    <cellStyle name="Normal 57 2 3 5 2" xfId="15401"/>
    <cellStyle name="Normal 57 2 3 5 2 2" xfId="45723"/>
    <cellStyle name="Normal 57 2 3 5 2 3" xfId="30499"/>
    <cellStyle name="Normal 57 2 3 5 3" xfId="10381"/>
    <cellStyle name="Normal 57 2 3 5 3 2" xfId="40706"/>
    <cellStyle name="Normal 57 2 3 5 3 3" xfId="25482"/>
    <cellStyle name="Normal 57 2 3 5 4" xfId="35693"/>
    <cellStyle name="Normal 57 2 3 5 5" xfId="20469"/>
    <cellStyle name="Normal 57 2 3 6" xfId="12059"/>
    <cellStyle name="Normal 57 2 3 6 2" xfId="42381"/>
    <cellStyle name="Normal 57 2 3 6 3" xfId="27157"/>
    <cellStyle name="Normal 57 2 3 7" xfId="7038"/>
    <cellStyle name="Normal 57 2 3 7 2" xfId="37364"/>
    <cellStyle name="Normal 57 2 3 7 3" xfId="22140"/>
    <cellStyle name="Normal 57 2 3 8" xfId="32352"/>
    <cellStyle name="Normal 57 2 3 9" xfId="17127"/>
    <cellStyle name="Normal 57 2 4" xfId="2174"/>
    <cellStyle name="Normal 57 2 4 2" xfId="3013"/>
    <cellStyle name="Normal 57 2 4 2 2" xfId="4703"/>
    <cellStyle name="Normal 57 2 4 2 2 2" xfId="14776"/>
    <cellStyle name="Normal 57 2 4 2 2 2 2" xfId="45098"/>
    <cellStyle name="Normal 57 2 4 2 2 2 3" xfId="29874"/>
    <cellStyle name="Normal 57 2 4 2 2 3" xfId="9756"/>
    <cellStyle name="Normal 57 2 4 2 2 3 2" xfId="40081"/>
    <cellStyle name="Normal 57 2 4 2 2 3 3" xfId="24857"/>
    <cellStyle name="Normal 57 2 4 2 2 4" xfId="35068"/>
    <cellStyle name="Normal 57 2 4 2 2 5" xfId="19844"/>
    <cellStyle name="Normal 57 2 4 2 3" xfId="6395"/>
    <cellStyle name="Normal 57 2 4 2 3 2" xfId="16447"/>
    <cellStyle name="Normal 57 2 4 2 3 2 2" xfId="46769"/>
    <cellStyle name="Normal 57 2 4 2 3 2 3" xfId="31545"/>
    <cellStyle name="Normal 57 2 4 2 3 3" xfId="11427"/>
    <cellStyle name="Normal 57 2 4 2 3 3 2" xfId="41752"/>
    <cellStyle name="Normal 57 2 4 2 3 3 3" xfId="26528"/>
    <cellStyle name="Normal 57 2 4 2 3 4" xfId="36739"/>
    <cellStyle name="Normal 57 2 4 2 3 5" xfId="21515"/>
    <cellStyle name="Normal 57 2 4 2 4" xfId="13105"/>
    <cellStyle name="Normal 57 2 4 2 4 2" xfId="43427"/>
    <cellStyle name="Normal 57 2 4 2 4 3" xfId="28203"/>
    <cellStyle name="Normal 57 2 4 2 5" xfId="8084"/>
    <cellStyle name="Normal 57 2 4 2 5 2" xfId="38410"/>
    <cellStyle name="Normal 57 2 4 2 5 3" xfId="23186"/>
    <cellStyle name="Normal 57 2 4 2 6" xfId="33398"/>
    <cellStyle name="Normal 57 2 4 2 7" xfId="18173"/>
    <cellStyle name="Normal 57 2 4 3" xfId="3866"/>
    <cellStyle name="Normal 57 2 4 3 2" xfId="13940"/>
    <cellStyle name="Normal 57 2 4 3 2 2" xfId="44262"/>
    <cellStyle name="Normal 57 2 4 3 2 3" xfId="29038"/>
    <cellStyle name="Normal 57 2 4 3 3" xfId="8920"/>
    <cellStyle name="Normal 57 2 4 3 3 2" xfId="39245"/>
    <cellStyle name="Normal 57 2 4 3 3 3" xfId="24021"/>
    <cellStyle name="Normal 57 2 4 3 4" xfId="34232"/>
    <cellStyle name="Normal 57 2 4 3 5" xfId="19008"/>
    <cellStyle name="Normal 57 2 4 4" xfId="5559"/>
    <cellStyle name="Normal 57 2 4 4 2" xfId="15611"/>
    <cellStyle name="Normal 57 2 4 4 2 2" xfId="45933"/>
    <cellStyle name="Normal 57 2 4 4 2 3" xfId="30709"/>
    <cellStyle name="Normal 57 2 4 4 3" xfId="10591"/>
    <cellStyle name="Normal 57 2 4 4 3 2" xfId="40916"/>
    <cellStyle name="Normal 57 2 4 4 3 3" xfId="25692"/>
    <cellStyle name="Normal 57 2 4 4 4" xfId="35903"/>
    <cellStyle name="Normal 57 2 4 4 5" xfId="20679"/>
    <cellStyle name="Normal 57 2 4 5" xfId="12269"/>
    <cellStyle name="Normal 57 2 4 5 2" xfId="42591"/>
    <cellStyle name="Normal 57 2 4 5 3" xfId="27367"/>
    <cellStyle name="Normal 57 2 4 6" xfId="7248"/>
    <cellStyle name="Normal 57 2 4 6 2" xfId="37574"/>
    <cellStyle name="Normal 57 2 4 6 3" xfId="22350"/>
    <cellStyle name="Normal 57 2 4 7" xfId="32562"/>
    <cellStyle name="Normal 57 2 4 8" xfId="17337"/>
    <cellStyle name="Normal 57 2 5" xfId="2595"/>
    <cellStyle name="Normal 57 2 5 2" xfId="4285"/>
    <cellStyle name="Normal 57 2 5 2 2" xfId="14358"/>
    <cellStyle name="Normal 57 2 5 2 2 2" xfId="44680"/>
    <cellStyle name="Normal 57 2 5 2 2 3" xfId="29456"/>
    <cellStyle name="Normal 57 2 5 2 3" xfId="9338"/>
    <cellStyle name="Normal 57 2 5 2 3 2" xfId="39663"/>
    <cellStyle name="Normal 57 2 5 2 3 3" xfId="24439"/>
    <cellStyle name="Normal 57 2 5 2 4" xfId="34650"/>
    <cellStyle name="Normal 57 2 5 2 5" xfId="19426"/>
    <cellStyle name="Normal 57 2 5 3" xfId="5977"/>
    <cellStyle name="Normal 57 2 5 3 2" xfId="16029"/>
    <cellStyle name="Normal 57 2 5 3 2 2" xfId="46351"/>
    <cellStyle name="Normal 57 2 5 3 2 3" xfId="31127"/>
    <cellStyle name="Normal 57 2 5 3 3" xfId="11009"/>
    <cellStyle name="Normal 57 2 5 3 3 2" xfId="41334"/>
    <cellStyle name="Normal 57 2 5 3 3 3" xfId="26110"/>
    <cellStyle name="Normal 57 2 5 3 4" xfId="36321"/>
    <cellStyle name="Normal 57 2 5 3 5" xfId="21097"/>
    <cellStyle name="Normal 57 2 5 4" xfId="12687"/>
    <cellStyle name="Normal 57 2 5 4 2" xfId="43009"/>
    <cellStyle name="Normal 57 2 5 4 3" xfId="27785"/>
    <cellStyle name="Normal 57 2 5 5" xfId="7666"/>
    <cellStyle name="Normal 57 2 5 5 2" xfId="37992"/>
    <cellStyle name="Normal 57 2 5 5 3" xfId="22768"/>
    <cellStyle name="Normal 57 2 5 6" xfId="32980"/>
    <cellStyle name="Normal 57 2 5 7" xfId="17755"/>
    <cellStyle name="Normal 57 2 6" xfId="3448"/>
    <cellStyle name="Normal 57 2 6 2" xfId="13522"/>
    <cellStyle name="Normal 57 2 6 2 2" xfId="43844"/>
    <cellStyle name="Normal 57 2 6 2 3" xfId="28620"/>
    <cellStyle name="Normal 57 2 6 3" xfId="8502"/>
    <cellStyle name="Normal 57 2 6 3 2" xfId="38827"/>
    <cellStyle name="Normal 57 2 6 3 3" xfId="23603"/>
    <cellStyle name="Normal 57 2 6 4" xfId="33814"/>
    <cellStyle name="Normal 57 2 6 5" xfId="18590"/>
    <cellStyle name="Normal 57 2 7" xfId="5141"/>
    <cellStyle name="Normal 57 2 7 2" xfId="15193"/>
    <cellStyle name="Normal 57 2 7 2 2" xfId="45515"/>
    <cellStyle name="Normal 57 2 7 2 3" xfId="30291"/>
    <cellStyle name="Normal 57 2 7 3" xfId="10173"/>
    <cellStyle name="Normal 57 2 7 3 2" xfId="40498"/>
    <cellStyle name="Normal 57 2 7 3 3" xfId="25274"/>
    <cellStyle name="Normal 57 2 7 4" xfId="35485"/>
    <cellStyle name="Normal 57 2 7 5" xfId="20261"/>
    <cellStyle name="Normal 57 2 8" xfId="11851"/>
    <cellStyle name="Normal 57 2 8 2" xfId="42173"/>
    <cellStyle name="Normal 57 2 8 3" xfId="26949"/>
    <cellStyle name="Normal 57 2 9" xfId="6830"/>
    <cellStyle name="Normal 57 2 9 2" xfId="37156"/>
    <cellStyle name="Normal 57 2 9 3" xfId="21932"/>
    <cellStyle name="Normal 57 3" xfId="1794"/>
    <cellStyle name="Normal 57 3 10" xfId="16971"/>
    <cellStyle name="Normal 57 3 2" xfId="2013"/>
    <cellStyle name="Normal 57 3 2 2" xfId="2434"/>
    <cellStyle name="Normal 57 3 2 2 2" xfId="3273"/>
    <cellStyle name="Normal 57 3 2 2 2 2" xfId="4963"/>
    <cellStyle name="Normal 57 3 2 2 2 2 2" xfId="15036"/>
    <cellStyle name="Normal 57 3 2 2 2 2 2 2" xfId="45358"/>
    <cellStyle name="Normal 57 3 2 2 2 2 2 3" xfId="30134"/>
    <cellStyle name="Normal 57 3 2 2 2 2 3" xfId="10016"/>
    <cellStyle name="Normal 57 3 2 2 2 2 3 2" xfId="40341"/>
    <cellStyle name="Normal 57 3 2 2 2 2 3 3" xfId="25117"/>
    <cellStyle name="Normal 57 3 2 2 2 2 4" xfId="35328"/>
    <cellStyle name="Normal 57 3 2 2 2 2 5" xfId="20104"/>
    <cellStyle name="Normal 57 3 2 2 2 3" xfId="6655"/>
    <cellStyle name="Normal 57 3 2 2 2 3 2" xfId="16707"/>
    <cellStyle name="Normal 57 3 2 2 2 3 2 2" xfId="47029"/>
    <cellStyle name="Normal 57 3 2 2 2 3 2 3" xfId="31805"/>
    <cellStyle name="Normal 57 3 2 2 2 3 3" xfId="11687"/>
    <cellStyle name="Normal 57 3 2 2 2 3 3 2" xfId="42012"/>
    <cellStyle name="Normal 57 3 2 2 2 3 3 3" xfId="26788"/>
    <cellStyle name="Normal 57 3 2 2 2 3 4" xfId="36999"/>
    <cellStyle name="Normal 57 3 2 2 2 3 5" xfId="21775"/>
    <cellStyle name="Normal 57 3 2 2 2 4" xfId="13365"/>
    <cellStyle name="Normal 57 3 2 2 2 4 2" xfId="43687"/>
    <cellStyle name="Normal 57 3 2 2 2 4 3" xfId="28463"/>
    <cellStyle name="Normal 57 3 2 2 2 5" xfId="8344"/>
    <cellStyle name="Normal 57 3 2 2 2 5 2" xfId="38670"/>
    <cellStyle name="Normal 57 3 2 2 2 5 3" xfId="23446"/>
    <cellStyle name="Normal 57 3 2 2 2 6" xfId="33658"/>
    <cellStyle name="Normal 57 3 2 2 2 7" xfId="18433"/>
    <cellStyle name="Normal 57 3 2 2 3" xfId="4126"/>
    <cellStyle name="Normal 57 3 2 2 3 2" xfId="14200"/>
    <cellStyle name="Normal 57 3 2 2 3 2 2" xfId="44522"/>
    <cellStyle name="Normal 57 3 2 2 3 2 3" xfId="29298"/>
    <cellStyle name="Normal 57 3 2 2 3 3" xfId="9180"/>
    <cellStyle name="Normal 57 3 2 2 3 3 2" xfId="39505"/>
    <cellStyle name="Normal 57 3 2 2 3 3 3" xfId="24281"/>
    <cellStyle name="Normal 57 3 2 2 3 4" xfId="34492"/>
    <cellStyle name="Normal 57 3 2 2 3 5" xfId="19268"/>
    <cellStyle name="Normal 57 3 2 2 4" xfId="5819"/>
    <cellStyle name="Normal 57 3 2 2 4 2" xfId="15871"/>
    <cellStyle name="Normal 57 3 2 2 4 2 2" xfId="46193"/>
    <cellStyle name="Normal 57 3 2 2 4 2 3" xfId="30969"/>
    <cellStyle name="Normal 57 3 2 2 4 3" xfId="10851"/>
    <cellStyle name="Normal 57 3 2 2 4 3 2" xfId="41176"/>
    <cellStyle name="Normal 57 3 2 2 4 3 3" xfId="25952"/>
    <cellStyle name="Normal 57 3 2 2 4 4" xfId="36163"/>
    <cellStyle name="Normal 57 3 2 2 4 5" xfId="20939"/>
    <cellStyle name="Normal 57 3 2 2 5" xfId="12529"/>
    <cellStyle name="Normal 57 3 2 2 5 2" xfId="42851"/>
    <cellStyle name="Normal 57 3 2 2 5 3" xfId="27627"/>
    <cellStyle name="Normal 57 3 2 2 6" xfId="7508"/>
    <cellStyle name="Normal 57 3 2 2 6 2" xfId="37834"/>
    <cellStyle name="Normal 57 3 2 2 6 3" xfId="22610"/>
    <cellStyle name="Normal 57 3 2 2 7" xfId="32822"/>
    <cellStyle name="Normal 57 3 2 2 8" xfId="17597"/>
    <cellStyle name="Normal 57 3 2 3" xfId="2855"/>
    <cellStyle name="Normal 57 3 2 3 2" xfId="4545"/>
    <cellStyle name="Normal 57 3 2 3 2 2" xfId="14618"/>
    <cellStyle name="Normal 57 3 2 3 2 2 2" xfId="44940"/>
    <cellStyle name="Normal 57 3 2 3 2 2 3" xfId="29716"/>
    <cellStyle name="Normal 57 3 2 3 2 3" xfId="9598"/>
    <cellStyle name="Normal 57 3 2 3 2 3 2" xfId="39923"/>
    <cellStyle name="Normal 57 3 2 3 2 3 3" xfId="24699"/>
    <cellStyle name="Normal 57 3 2 3 2 4" xfId="34910"/>
    <cellStyle name="Normal 57 3 2 3 2 5" xfId="19686"/>
    <cellStyle name="Normal 57 3 2 3 3" xfId="6237"/>
    <cellStyle name="Normal 57 3 2 3 3 2" xfId="16289"/>
    <cellStyle name="Normal 57 3 2 3 3 2 2" xfId="46611"/>
    <cellStyle name="Normal 57 3 2 3 3 2 3" xfId="31387"/>
    <cellStyle name="Normal 57 3 2 3 3 3" xfId="11269"/>
    <cellStyle name="Normal 57 3 2 3 3 3 2" xfId="41594"/>
    <cellStyle name="Normal 57 3 2 3 3 3 3" xfId="26370"/>
    <cellStyle name="Normal 57 3 2 3 3 4" xfId="36581"/>
    <cellStyle name="Normal 57 3 2 3 3 5" xfId="21357"/>
    <cellStyle name="Normal 57 3 2 3 4" xfId="12947"/>
    <cellStyle name="Normal 57 3 2 3 4 2" xfId="43269"/>
    <cellStyle name="Normal 57 3 2 3 4 3" xfId="28045"/>
    <cellStyle name="Normal 57 3 2 3 5" xfId="7926"/>
    <cellStyle name="Normal 57 3 2 3 5 2" xfId="38252"/>
    <cellStyle name="Normal 57 3 2 3 5 3" xfId="23028"/>
    <cellStyle name="Normal 57 3 2 3 6" xfId="33240"/>
    <cellStyle name="Normal 57 3 2 3 7" xfId="18015"/>
    <cellStyle name="Normal 57 3 2 4" xfId="3708"/>
    <cellStyle name="Normal 57 3 2 4 2" xfId="13782"/>
    <cellStyle name="Normal 57 3 2 4 2 2" xfId="44104"/>
    <cellStyle name="Normal 57 3 2 4 2 3" xfId="28880"/>
    <cellStyle name="Normal 57 3 2 4 3" xfId="8762"/>
    <cellStyle name="Normal 57 3 2 4 3 2" xfId="39087"/>
    <cellStyle name="Normal 57 3 2 4 3 3" xfId="23863"/>
    <cellStyle name="Normal 57 3 2 4 4" xfId="34074"/>
    <cellStyle name="Normal 57 3 2 4 5" xfId="18850"/>
    <cellStyle name="Normal 57 3 2 5" xfId="5401"/>
    <cellStyle name="Normal 57 3 2 5 2" xfId="15453"/>
    <cellStyle name="Normal 57 3 2 5 2 2" xfId="45775"/>
    <cellStyle name="Normal 57 3 2 5 2 3" xfId="30551"/>
    <cellStyle name="Normal 57 3 2 5 3" xfId="10433"/>
    <cellStyle name="Normal 57 3 2 5 3 2" xfId="40758"/>
    <cellStyle name="Normal 57 3 2 5 3 3" xfId="25534"/>
    <cellStyle name="Normal 57 3 2 5 4" xfId="35745"/>
    <cellStyle name="Normal 57 3 2 5 5" xfId="20521"/>
    <cellStyle name="Normal 57 3 2 6" xfId="12111"/>
    <cellStyle name="Normal 57 3 2 6 2" xfId="42433"/>
    <cellStyle name="Normal 57 3 2 6 3" xfId="27209"/>
    <cellStyle name="Normal 57 3 2 7" xfId="7090"/>
    <cellStyle name="Normal 57 3 2 7 2" xfId="37416"/>
    <cellStyle name="Normal 57 3 2 7 3" xfId="22192"/>
    <cellStyle name="Normal 57 3 2 8" xfId="32404"/>
    <cellStyle name="Normal 57 3 2 9" xfId="17179"/>
    <cellStyle name="Normal 57 3 3" xfId="2226"/>
    <cellStyle name="Normal 57 3 3 2" xfId="3065"/>
    <cellStyle name="Normal 57 3 3 2 2" xfId="4755"/>
    <cellStyle name="Normal 57 3 3 2 2 2" xfId="14828"/>
    <cellStyle name="Normal 57 3 3 2 2 2 2" xfId="45150"/>
    <cellStyle name="Normal 57 3 3 2 2 2 3" xfId="29926"/>
    <cellStyle name="Normal 57 3 3 2 2 3" xfId="9808"/>
    <cellStyle name="Normal 57 3 3 2 2 3 2" xfId="40133"/>
    <cellStyle name="Normal 57 3 3 2 2 3 3" xfId="24909"/>
    <cellStyle name="Normal 57 3 3 2 2 4" xfId="35120"/>
    <cellStyle name="Normal 57 3 3 2 2 5" xfId="19896"/>
    <cellStyle name="Normal 57 3 3 2 3" xfId="6447"/>
    <cellStyle name="Normal 57 3 3 2 3 2" xfId="16499"/>
    <cellStyle name="Normal 57 3 3 2 3 2 2" xfId="46821"/>
    <cellStyle name="Normal 57 3 3 2 3 2 3" xfId="31597"/>
    <cellStyle name="Normal 57 3 3 2 3 3" xfId="11479"/>
    <cellStyle name="Normal 57 3 3 2 3 3 2" xfId="41804"/>
    <cellStyle name="Normal 57 3 3 2 3 3 3" xfId="26580"/>
    <cellStyle name="Normal 57 3 3 2 3 4" xfId="36791"/>
    <cellStyle name="Normal 57 3 3 2 3 5" xfId="21567"/>
    <cellStyle name="Normal 57 3 3 2 4" xfId="13157"/>
    <cellStyle name="Normal 57 3 3 2 4 2" xfId="43479"/>
    <cellStyle name="Normal 57 3 3 2 4 3" xfId="28255"/>
    <cellStyle name="Normal 57 3 3 2 5" xfId="8136"/>
    <cellStyle name="Normal 57 3 3 2 5 2" xfId="38462"/>
    <cellStyle name="Normal 57 3 3 2 5 3" xfId="23238"/>
    <cellStyle name="Normal 57 3 3 2 6" xfId="33450"/>
    <cellStyle name="Normal 57 3 3 2 7" xfId="18225"/>
    <cellStyle name="Normal 57 3 3 3" xfId="3918"/>
    <cellStyle name="Normal 57 3 3 3 2" xfId="13992"/>
    <cellStyle name="Normal 57 3 3 3 2 2" xfId="44314"/>
    <cellStyle name="Normal 57 3 3 3 2 3" xfId="29090"/>
    <cellStyle name="Normal 57 3 3 3 3" xfId="8972"/>
    <cellStyle name="Normal 57 3 3 3 3 2" xfId="39297"/>
    <cellStyle name="Normal 57 3 3 3 3 3" xfId="24073"/>
    <cellStyle name="Normal 57 3 3 3 4" xfId="34284"/>
    <cellStyle name="Normal 57 3 3 3 5" xfId="19060"/>
    <cellStyle name="Normal 57 3 3 4" xfId="5611"/>
    <cellStyle name="Normal 57 3 3 4 2" xfId="15663"/>
    <cellStyle name="Normal 57 3 3 4 2 2" xfId="45985"/>
    <cellStyle name="Normal 57 3 3 4 2 3" xfId="30761"/>
    <cellStyle name="Normal 57 3 3 4 3" xfId="10643"/>
    <cellStyle name="Normal 57 3 3 4 3 2" xfId="40968"/>
    <cellStyle name="Normal 57 3 3 4 3 3" xfId="25744"/>
    <cellStyle name="Normal 57 3 3 4 4" xfId="35955"/>
    <cellStyle name="Normal 57 3 3 4 5" xfId="20731"/>
    <cellStyle name="Normal 57 3 3 5" xfId="12321"/>
    <cellStyle name="Normal 57 3 3 5 2" xfId="42643"/>
    <cellStyle name="Normal 57 3 3 5 3" xfId="27419"/>
    <cellStyle name="Normal 57 3 3 6" xfId="7300"/>
    <cellStyle name="Normal 57 3 3 6 2" xfId="37626"/>
    <cellStyle name="Normal 57 3 3 6 3" xfId="22402"/>
    <cellStyle name="Normal 57 3 3 7" xfId="32614"/>
    <cellStyle name="Normal 57 3 3 8" xfId="17389"/>
    <cellStyle name="Normal 57 3 4" xfId="2647"/>
    <cellStyle name="Normal 57 3 4 2" xfId="4337"/>
    <cellStyle name="Normal 57 3 4 2 2" xfId="14410"/>
    <cellStyle name="Normal 57 3 4 2 2 2" xfId="44732"/>
    <cellStyle name="Normal 57 3 4 2 2 3" xfId="29508"/>
    <cellStyle name="Normal 57 3 4 2 3" xfId="9390"/>
    <cellStyle name="Normal 57 3 4 2 3 2" xfId="39715"/>
    <cellStyle name="Normal 57 3 4 2 3 3" xfId="24491"/>
    <cellStyle name="Normal 57 3 4 2 4" xfId="34702"/>
    <cellStyle name="Normal 57 3 4 2 5" xfId="19478"/>
    <cellStyle name="Normal 57 3 4 3" xfId="6029"/>
    <cellStyle name="Normal 57 3 4 3 2" xfId="16081"/>
    <cellStyle name="Normal 57 3 4 3 2 2" xfId="46403"/>
    <cellStyle name="Normal 57 3 4 3 2 3" xfId="31179"/>
    <cellStyle name="Normal 57 3 4 3 3" xfId="11061"/>
    <cellStyle name="Normal 57 3 4 3 3 2" xfId="41386"/>
    <cellStyle name="Normal 57 3 4 3 3 3" xfId="26162"/>
    <cellStyle name="Normal 57 3 4 3 4" xfId="36373"/>
    <cellStyle name="Normal 57 3 4 3 5" xfId="21149"/>
    <cellStyle name="Normal 57 3 4 4" xfId="12739"/>
    <cellStyle name="Normal 57 3 4 4 2" xfId="43061"/>
    <cellStyle name="Normal 57 3 4 4 3" xfId="27837"/>
    <cellStyle name="Normal 57 3 4 5" xfId="7718"/>
    <cellStyle name="Normal 57 3 4 5 2" xfId="38044"/>
    <cellStyle name="Normal 57 3 4 5 3" xfId="22820"/>
    <cellStyle name="Normal 57 3 4 6" xfId="33032"/>
    <cellStyle name="Normal 57 3 4 7" xfId="17807"/>
    <cellStyle name="Normal 57 3 5" xfId="3500"/>
    <cellStyle name="Normal 57 3 5 2" xfId="13574"/>
    <cellStyle name="Normal 57 3 5 2 2" xfId="43896"/>
    <cellStyle name="Normal 57 3 5 2 3" xfId="28672"/>
    <cellStyle name="Normal 57 3 5 3" xfId="8554"/>
    <cellStyle name="Normal 57 3 5 3 2" xfId="38879"/>
    <cellStyle name="Normal 57 3 5 3 3" xfId="23655"/>
    <cellStyle name="Normal 57 3 5 4" xfId="33866"/>
    <cellStyle name="Normal 57 3 5 5" xfId="18642"/>
    <cellStyle name="Normal 57 3 6" xfId="5193"/>
    <cellStyle name="Normal 57 3 6 2" xfId="15245"/>
    <cellStyle name="Normal 57 3 6 2 2" xfId="45567"/>
    <cellStyle name="Normal 57 3 6 2 3" xfId="30343"/>
    <cellStyle name="Normal 57 3 6 3" xfId="10225"/>
    <cellStyle name="Normal 57 3 6 3 2" xfId="40550"/>
    <cellStyle name="Normal 57 3 6 3 3" xfId="25326"/>
    <cellStyle name="Normal 57 3 6 4" xfId="35537"/>
    <cellStyle name="Normal 57 3 6 5" xfId="20313"/>
    <cellStyle name="Normal 57 3 7" xfId="11903"/>
    <cellStyle name="Normal 57 3 7 2" xfId="42225"/>
    <cellStyle name="Normal 57 3 7 3" xfId="27001"/>
    <cellStyle name="Normal 57 3 8" xfId="6882"/>
    <cellStyle name="Normal 57 3 8 2" xfId="37208"/>
    <cellStyle name="Normal 57 3 8 3" xfId="21984"/>
    <cellStyle name="Normal 57 3 9" xfId="32197"/>
    <cellStyle name="Normal 57 4" xfId="1907"/>
    <cellStyle name="Normal 57 4 2" xfId="2330"/>
    <cellStyle name="Normal 57 4 2 2" xfId="3169"/>
    <cellStyle name="Normal 57 4 2 2 2" xfId="4859"/>
    <cellStyle name="Normal 57 4 2 2 2 2" xfId="14932"/>
    <cellStyle name="Normal 57 4 2 2 2 2 2" xfId="45254"/>
    <cellStyle name="Normal 57 4 2 2 2 2 3" xfId="30030"/>
    <cellStyle name="Normal 57 4 2 2 2 3" xfId="9912"/>
    <cellStyle name="Normal 57 4 2 2 2 3 2" xfId="40237"/>
    <cellStyle name="Normal 57 4 2 2 2 3 3" xfId="25013"/>
    <cellStyle name="Normal 57 4 2 2 2 4" xfId="35224"/>
    <cellStyle name="Normal 57 4 2 2 2 5" xfId="20000"/>
    <cellStyle name="Normal 57 4 2 2 3" xfId="6551"/>
    <cellStyle name="Normal 57 4 2 2 3 2" xfId="16603"/>
    <cellStyle name="Normal 57 4 2 2 3 2 2" xfId="46925"/>
    <cellStyle name="Normal 57 4 2 2 3 2 3" xfId="31701"/>
    <cellStyle name="Normal 57 4 2 2 3 3" xfId="11583"/>
    <cellStyle name="Normal 57 4 2 2 3 3 2" xfId="41908"/>
    <cellStyle name="Normal 57 4 2 2 3 3 3" xfId="26684"/>
    <cellStyle name="Normal 57 4 2 2 3 4" xfId="36895"/>
    <cellStyle name="Normal 57 4 2 2 3 5" xfId="21671"/>
    <cellStyle name="Normal 57 4 2 2 4" xfId="13261"/>
    <cellStyle name="Normal 57 4 2 2 4 2" xfId="43583"/>
    <cellStyle name="Normal 57 4 2 2 4 3" xfId="28359"/>
    <cellStyle name="Normal 57 4 2 2 5" xfId="8240"/>
    <cellStyle name="Normal 57 4 2 2 5 2" xfId="38566"/>
    <cellStyle name="Normal 57 4 2 2 5 3" xfId="23342"/>
    <cellStyle name="Normal 57 4 2 2 6" xfId="33554"/>
    <cellStyle name="Normal 57 4 2 2 7" xfId="18329"/>
    <cellStyle name="Normal 57 4 2 3" xfId="4022"/>
    <cellStyle name="Normal 57 4 2 3 2" xfId="14096"/>
    <cellStyle name="Normal 57 4 2 3 2 2" xfId="44418"/>
    <cellStyle name="Normal 57 4 2 3 2 3" xfId="29194"/>
    <cellStyle name="Normal 57 4 2 3 3" xfId="9076"/>
    <cellStyle name="Normal 57 4 2 3 3 2" xfId="39401"/>
    <cellStyle name="Normal 57 4 2 3 3 3" xfId="24177"/>
    <cellStyle name="Normal 57 4 2 3 4" xfId="34388"/>
    <cellStyle name="Normal 57 4 2 3 5" xfId="19164"/>
    <cellStyle name="Normal 57 4 2 4" xfId="5715"/>
    <cellStyle name="Normal 57 4 2 4 2" xfId="15767"/>
    <cellStyle name="Normal 57 4 2 4 2 2" xfId="46089"/>
    <cellStyle name="Normal 57 4 2 4 2 3" xfId="30865"/>
    <cellStyle name="Normal 57 4 2 4 3" xfId="10747"/>
    <cellStyle name="Normal 57 4 2 4 3 2" xfId="41072"/>
    <cellStyle name="Normal 57 4 2 4 3 3" xfId="25848"/>
    <cellStyle name="Normal 57 4 2 4 4" xfId="36059"/>
    <cellStyle name="Normal 57 4 2 4 5" xfId="20835"/>
    <cellStyle name="Normal 57 4 2 5" xfId="12425"/>
    <cellStyle name="Normal 57 4 2 5 2" xfId="42747"/>
    <cellStyle name="Normal 57 4 2 5 3" xfId="27523"/>
    <cellStyle name="Normal 57 4 2 6" xfId="7404"/>
    <cellStyle name="Normal 57 4 2 6 2" xfId="37730"/>
    <cellStyle name="Normal 57 4 2 6 3" xfId="22506"/>
    <cellStyle name="Normal 57 4 2 7" xfId="32718"/>
    <cellStyle name="Normal 57 4 2 8" xfId="17493"/>
    <cellStyle name="Normal 57 4 3" xfId="2751"/>
    <cellStyle name="Normal 57 4 3 2" xfId="4441"/>
    <cellStyle name="Normal 57 4 3 2 2" xfId="14514"/>
    <cellStyle name="Normal 57 4 3 2 2 2" xfId="44836"/>
    <cellStyle name="Normal 57 4 3 2 2 3" xfId="29612"/>
    <cellStyle name="Normal 57 4 3 2 3" xfId="9494"/>
    <cellStyle name="Normal 57 4 3 2 3 2" xfId="39819"/>
    <cellStyle name="Normal 57 4 3 2 3 3" xfId="24595"/>
    <cellStyle name="Normal 57 4 3 2 4" xfId="34806"/>
    <cellStyle name="Normal 57 4 3 2 5" xfId="19582"/>
    <cellStyle name="Normal 57 4 3 3" xfId="6133"/>
    <cellStyle name="Normal 57 4 3 3 2" xfId="16185"/>
    <cellStyle name="Normal 57 4 3 3 2 2" xfId="46507"/>
    <cellStyle name="Normal 57 4 3 3 2 3" xfId="31283"/>
    <cellStyle name="Normal 57 4 3 3 3" xfId="11165"/>
    <cellStyle name="Normal 57 4 3 3 3 2" xfId="41490"/>
    <cellStyle name="Normal 57 4 3 3 3 3" xfId="26266"/>
    <cellStyle name="Normal 57 4 3 3 4" xfId="36477"/>
    <cellStyle name="Normal 57 4 3 3 5" xfId="21253"/>
    <cellStyle name="Normal 57 4 3 4" xfId="12843"/>
    <cellStyle name="Normal 57 4 3 4 2" xfId="43165"/>
    <cellStyle name="Normal 57 4 3 4 3" xfId="27941"/>
    <cellStyle name="Normal 57 4 3 5" xfId="7822"/>
    <cellStyle name="Normal 57 4 3 5 2" xfId="38148"/>
    <cellStyle name="Normal 57 4 3 5 3" xfId="22924"/>
    <cellStyle name="Normal 57 4 3 6" xfId="33136"/>
    <cellStyle name="Normal 57 4 3 7" xfId="17911"/>
    <cellStyle name="Normal 57 4 4" xfId="3604"/>
    <cellStyle name="Normal 57 4 4 2" xfId="13678"/>
    <cellStyle name="Normal 57 4 4 2 2" xfId="44000"/>
    <cellStyle name="Normal 57 4 4 2 3" xfId="28776"/>
    <cellStyle name="Normal 57 4 4 3" xfId="8658"/>
    <cellStyle name="Normal 57 4 4 3 2" xfId="38983"/>
    <cellStyle name="Normal 57 4 4 3 3" xfId="23759"/>
    <cellStyle name="Normal 57 4 4 4" xfId="33970"/>
    <cellStyle name="Normal 57 4 4 5" xfId="18746"/>
    <cellStyle name="Normal 57 4 5" xfId="5297"/>
    <cellStyle name="Normal 57 4 5 2" xfId="15349"/>
    <cellStyle name="Normal 57 4 5 2 2" xfId="45671"/>
    <cellStyle name="Normal 57 4 5 2 3" xfId="30447"/>
    <cellStyle name="Normal 57 4 5 3" xfId="10329"/>
    <cellStyle name="Normal 57 4 5 3 2" xfId="40654"/>
    <cellStyle name="Normal 57 4 5 3 3" xfId="25430"/>
    <cellStyle name="Normal 57 4 5 4" xfId="35641"/>
    <cellStyle name="Normal 57 4 5 5" xfId="20417"/>
    <cellStyle name="Normal 57 4 6" xfId="12007"/>
    <cellStyle name="Normal 57 4 6 2" xfId="42329"/>
    <cellStyle name="Normal 57 4 6 3" xfId="27105"/>
    <cellStyle name="Normal 57 4 7" xfId="6986"/>
    <cellStyle name="Normal 57 4 7 2" xfId="37312"/>
    <cellStyle name="Normal 57 4 7 3" xfId="22088"/>
    <cellStyle name="Normal 57 4 8" xfId="32300"/>
    <cellStyle name="Normal 57 4 9" xfId="17075"/>
    <cellStyle name="Normal 57 5" xfId="2120"/>
    <cellStyle name="Normal 57 5 2" xfId="2961"/>
    <cellStyle name="Normal 57 5 2 2" xfId="4651"/>
    <cellStyle name="Normal 57 5 2 2 2" xfId="14724"/>
    <cellStyle name="Normal 57 5 2 2 2 2" xfId="45046"/>
    <cellStyle name="Normal 57 5 2 2 2 3" xfId="29822"/>
    <cellStyle name="Normal 57 5 2 2 3" xfId="9704"/>
    <cellStyle name="Normal 57 5 2 2 3 2" xfId="40029"/>
    <cellStyle name="Normal 57 5 2 2 3 3" xfId="24805"/>
    <cellStyle name="Normal 57 5 2 2 4" xfId="35016"/>
    <cellStyle name="Normal 57 5 2 2 5" xfId="19792"/>
    <cellStyle name="Normal 57 5 2 3" xfId="6343"/>
    <cellStyle name="Normal 57 5 2 3 2" xfId="16395"/>
    <cellStyle name="Normal 57 5 2 3 2 2" xfId="46717"/>
    <cellStyle name="Normal 57 5 2 3 2 3" xfId="31493"/>
    <cellStyle name="Normal 57 5 2 3 3" xfId="11375"/>
    <cellStyle name="Normal 57 5 2 3 3 2" xfId="41700"/>
    <cellStyle name="Normal 57 5 2 3 3 3" xfId="26476"/>
    <cellStyle name="Normal 57 5 2 3 4" xfId="36687"/>
    <cellStyle name="Normal 57 5 2 3 5" xfId="21463"/>
    <cellStyle name="Normal 57 5 2 4" xfId="13053"/>
    <cellStyle name="Normal 57 5 2 4 2" xfId="43375"/>
    <cellStyle name="Normal 57 5 2 4 3" xfId="28151"/>
    <cellStyle name="Normal 57 5 2 5" xfId="8032"/>
    <cellStyle name="Normal 57 5 2 5 2" xfId="38358"/>
    <cellStyle name="Normal 57 5 2 5 3" xfId="23134"/>
    <cellStyle name="Normal 57 5 2 6" xfId="33346"/>
    <cellStyle name="Normal 57 5 2 7" xfId="18121"/>
    <cellStyle name="Normal 57 5 3" xfId="3814"/>
    <cellStyle name="Normal 57 5 3 2" xfId="13888"/>
    <cellStyle name="Normal 57 5 3 2 2" xfId="44210"/>
    <cellStyle name="Normal 57 5 3 2 3" xfId="28986"/>
    <cellStyle name="Normal 57 5 3 3" xfId="8868"/>
    <cellStyle name="Normal 57 5 3 3 2" xfId="39193"/>
    <cellStyle name="Normal 57 5 3 3 3" xfId="23969"/>
    <cellStyle name="Normal 57 5 3 4" xfId="34180"/>
    <cellStyle name="Normal 57 5 3 5" xfId="18956"/>
    <cellStyle name="Normal 57 5 4" xfId="5507"/>
    <cellStyle name="Normal 57 5 4 2" xfId="15559"/>
    <cellStyle name="Normal 57 5 4 2 2" xfId="45881"/>
    <cellStyle name="Normal 57 5 4 2 3" xfId="30657"/>
    <cellStyle name="Normal 57 5 4 3" xfId="10539"/>
    <cellStyle name="Normal 57 5 4 3 2" xfId="40864"/>
    <cellStyle name="Normal 57 5 4 3 3" xfId="25640"/>
    <cellStyle name="Normal 57 5 4 4" xfId="35851"/>
    <cellStyle name="Normal 57 5 4 5" xfId="20627"/>
    <cellStyle name="Normal 57 5 5" xfId="12217"/>
    <cellStyle name="Normal 57 5 5 2" xfId="42539"/>
    <cellStyle name="Normal 57 5 5 3" xfId="27315"/>
    <cellStyle name="Normal 57 5 6" xfId="7196"/>
    <cellStyle name="Normal 57 5 6 2" xfId="37522"/>
    <cellStyle name="Normal 57 5 6 3" xfId="22298"/>
    <cellStyle name="Normal 57 5 7" xfId="32510"/>
    <cellStyle name="Normal 57 5 8" xfId="17285"/>
    <cellStyle name="Normal 57 6" xfId="2541"/>
    <cellStyle name="Normal 57 6 2" xfId="4233"/>
    <cellStyle name="Normal 57 6 2 2" xfId="14306"/>
    <cellStyle name="Normal 57 6 2 2 2" xfId="44628"/>
    <cellStyle name="Normal 57 6 2 2 3" xfId="29404"/>
    <cellStyle name="Normal 57 6 2 3" xfId="9286"/>
    <cellStyle name="Normal 57 6 2 3 2" xfId="39611"/>
    <cellStyle name="Normal 57 6 2 3 3" xfId="24387"/>
    <cellStyle name="Normal 57 6 2 4" xfId="34598"/>
    <cellStyle name="Normal 57 6 2 5" xfId="19374"/>
    <cellStyle name="Normal 57 6 3" xfId="5925"/>
    <cellStyle name="Normal 57 6 3 2" xfId="15977"/>
    <cellStyle name="Normal 57 6 3 2 2" xfId="46299"/>
    <cellStyle name="Normal 57 6 3 2 3" xfId="31075"/>
    <cellStyle name="Normal 57 6 3 3" xfId="10957"/>
    <cellStyle name="Normal 57 6 3 3 2" xfId="41282"/>
    <cellStyle name="Normal 57 6 3 3 3" xfId="26058"/>
    <cellStyle name="Normal 57 6 3 4" xfId="36269"/>
    <cellStyle name="Normal 57 6 3 5" xfId="21045"/>
    <cellStyle name="Normal 57 6 4" xfId="12635"/>
    <cellStyle name="Normal 57 6 4 2" xfId="42957"/>
    <cellStyle name="Normal 57 6 4 3" xfId="27733"/>
    <cellStyle name="Normal 57 6 5" xfId="7614"/>
    <cellStyle name="Normal 57 6 5 2" xfId="37940"/>
    <cellStyle name="Normal 57 6 5 3" xfId="22716"/>
    <cellStyle name="Normal 57 6 6" xfId="32928"/>
    <cellStyle name="Normal 57 6 7" xfId="17703"/>
    <cellStyle name="Normal 57 7" xfId="3392"/>
    <cellStyle name="Normal 57 7 2" xfId="13470"/>
    <cellStyle name="Normal 57 7 2 2" xfId="43792"/>
    <cellStyle name="Normal 57 7 2 3" xfId="28568"/>
    <cellStyle name="Normal 57 7 3" xfId="8450"/>
    <cellStyle name="Normal 57 7 3 2" xfId="38775"/>
    <cellStyle name="Normal 57 7 3 3" xfId="23551"/>
    <cellStyle name="Normal 57 7 4" xfId="33762"/>
    <cellStyle name="Normal 57 7 5" xfId="18538"/>
    <cellStyle name="Normal 57 8" xfId="5086"/>
    <cellStyle name="Normal 57 8 2" xfId="15141"/>
    <cellStyle name="Normal 57 8 2 2" xfId="45463"/>
    <cellStyle name="Normal 57 8 2 3" xfId="30239"/>
    <cellStyle name="Normal 57 8 3" xfId="10121"/>
    <cellStyle name="Normal 57 8 3 2" xfId="40446"/>
    <cellStyle name="Normal 57 8 3 3" xfId="25222"/>
    <cellStyle name="Normal 57 8 4" xfId="35433"/>
    <cellStyle name="Normal 57 8 5" xfId="20209"/>
    <cellStyle name="Normal 57 9" xfId="11797"/>
    <cellStyle name="Normal 57 9 2" xfId="42121"/>
    <cellStyle name="Normal 57 9 3" xfId="26897"/>
    <cellStyle name="Normal 58" xfId="1458"/>
    <cellStyle name="Normal 59" xfId="1459"/>
    <cellStyle name="Normal 6" xfId="129"/>
    <cellStyle name="Normal 6 10" xfId="31917"/>
    <cellStyle name="Normal 6 11" xfId="972"/>
    <cellStyle name="Normal 6 12" xfId="411"/>
    <cellStyle name="Normal 6 2" xfId="657"/>
    <cellStyle name="Normal 6 2 10" xfId="2090"/>
    <cellStyle name="Normal 6 2 10 2" xfId="2931"/>
    <cellStyle name="Normal 6 2 10 2 2" xfId="4621"/>
    <cellStyle name="Normal 6 2 10 2 2 2" xfId="14694"/>
    <cellStyle name="Normal 6 2 10 2 2 2 2" xfId="45016"/>
    <cellStyle name="Normal 6 2 10 2 2 2 3" xfId="29792"/>
    <cellStyle name="Normal 6 2 10 2 2 3" xfId="9674"/>
    <cellStyle name="Normal 6 2 10 2 2 3 2" xfId="39999"/>
    <cellStyle name="Normal 6 2 10 2 2 3 3" xfId="24775"/>
    <cellStyle name="Normal 6 2 10 2 2 4" xfId="34986"/>
    <cellStyle name="Normal 6 2 10 2 2 5" xfId="19762"/>
    <cellStyle name="Normal 6 2 10 2 3" xfId="6313"/>
    <cellStyle name="Normal 6 2 10 2 3 2" xfId="16365"/>
    <cellStyle name="Normal 6 2 10 2 3 2 2" xfId="46687"/>
    <cellStyle name="Normal 6 2 10 2 3 2 3" xfId="31463"/>
    <cellStyle name="Normal 6 2 10 2 3 3" xfId="11345"/>
    <cellStyle name="Normal 6 2 10 2 3 3 2" xfId="41670"/>
    <cellStyle name="Normal 6 2 10 2 3 3 3" xfId="26446"/>
    <cellStyle name="Normal 6 2 10 2 3 4" xfId="36657"/>
    <cellStyle name="Normal 6 2 10 2 3 5" xfId="21433"/>
    <cellStyle name="Normal 6 2 10 2 4" xfId="13023"/>
    <cellStyle name="Normal 6 2 10 2 4 2" xfId="43345"/>
    <cellStyle name="Normal 6 2 10 2 4 3" xfId="28121"/>
    <cellStyle name="Normal 6 2 10 2 5" xfId="8002"/>
    <cellStyle name="Normal 6 2 10 2 5 2" xfId="38328"/>
    <cellStyle name="Normal 6 2 10 2 5 3" xfId="23104"/>
    <cellStyle name="Normal 6 2 10 2 6" xfId="33316"/>
    <cellStyle name="Normal 6 2 10 2 7" xfId="18091"/>
    <cellStyle name="Normal 6 2 10 3" xfId="3784"/>
    <cellStyle name="Normal 6 2 10 3 2" xfId="13858"/>
    <cellStyle name="Normal 6 2 10 3 2 2" xfId="44180"/>
    <cellStyle name="Normal 6 2 10 3 2 3" xfId="28956"/>
    <cellStyle name="Normal 6 2 10 3 3" xfId="8838"/>
    <cellStyle name="Normal 6 2 10 3 3 2" xfId="39163"/>
    <cellStyle name="Normal 6 2 10 3 3 3" xfId="23939"/>
    <cellStyle name="Normal 6 2 10 3 4" xfId="34150"/>
    <cellStyle name="Normal 6 2 10 3 5" xfId="18926"/>
    <cellStyle name="Normal 6 2 10 4" xfId="5477"/>
    <cellStyle name="Normal 6 2 10 4 2" xfId="15529"/>
    <cellStyle name="Normal 6 2 10 4 2 2" xfId="45851"/>
    <cellStyle name="Normal 6 2 10 4 2 3" xfId="30627"/>
    <cellStyle name="Normal 6 2 10 4 3" xfId="10509"/>
    <cellStyle name="Normal 6 2 10 4 3 2" xfId="40834"/>
    <cellStyle name="Normal 6 2 10 4 3 3" xfId="25610"/>
    <cellStyle name="Normal 6 2 10 4 4" xfId="35821"/>
    <cellStyle name="Normal 6 2 10 4 5" xfId="20597"/>
    <cellStyle name="Normal 6 2 10 5" xfId="12187"/>
    <cellStyle name="Normal 6 2 10 5 2" xfId="42509"/>
    <cellStyle name="Normal 6 2 10 5 3" xfId="27285"/>
    <cellStyle name="Normal 6 2 10 6" xfId="7166"/>
    <cellStyle name="Normal 6 2 10 6 2" xfId="37492"/>
    <cellStyle name="Normal 6 2 10 6 3" xfId="22268"/>
    <cellStyle name="Normal 6 2 10 7" xfId="32480"/>
    <cellStyle name="Normal 6 2 10 8" xfId="17255"/>
    <cellStyle name="Normal 6 2 11" xfId="2511"/>
    <cellStyle name="Normal 6 2 11 2" xfId="4203"/>
    <cellStyle name="Normal 6 2 11 2 2" xfId="14276"/>
    <cellStyle name="Normal 6 2 11 2 2 2" xfId="44598"/>
    <cellStyle name="Normal 6 2 11 2 2 3" xfId="29374"/>
    <cellStyle name="Normal 6 2 11 2 3" xfId="9256"/>
    <cellStyle name="Normal 6 2 11 2 3 2" xfId="39581"/>
    <cellStyle name="Normal 6 2 11 2 3 3" xfId="24357"/>
    <cellStyle name="Normal 6 2 11 2 4" xfId="34568"/>
    <cellStyle name="Normal 6 2 11 2 5" xfId="19344"/>
    <cellStyle name="Normal 6 2 11 3" xfId="5895"/>
    <cellStyle name="Normal 6 2 11 3 2" xfId="15947"/>
    <cellStyle name="Normal 6 2 11 3 2 2" xfId="46269"/>
    <cellStyle name="Normal 6 2 11 3 2 3" xfId="31045"/>
    <cellStyle name="Normal 6 2 11 3 3" xfId="10927"/>
    <cellStyle name="Normal 6 2 11 3 3 2" xfId="41252"/>
    <cellStyle name="Normal 6 2 11 3 3 3" xfId="26028"/>
    <cellStyle name="Normal 6 2 11 3 4" xfId="36239"/>
    <cellStyle name="Normal 6 2 11 3 5" xfId="21015"/>
    <cellStyle name="Normal 6 2 11 4" xfId="12605"/>
    <cellStyle name="Normal 6 2 11 4 2" xfId="42927"/>
    <cellStyle name="Normal 6 2 11 4 3" xfId="27703"/>
    <cellStyle name="Normal 6 2 11 5" xfId="7584"/>
    <cellStyle name="Normal 6 2 11 5 2" xfId="37910"/>
    <cellStyle name="Normal 6 2 11 5 3" xfId="22686"/>
    <cellStyle name="Normal 6 2 11 6" xfId="32898"/>
    <cellStyle name="Normal 6 2 11 7" xfId="17673"/>
    <cellStyle name="Normal 6 2 12" xfId="3360"/>
    <cellStyle name="Normal 6 2 12 2" xfId="13440"/>
    <cellStyle name="Normal 6 2 12 2 2" xfId="43762"/>
    <cellStyle name="Normal 6 2 12 2 3" xfId="28538"/>
    <cellStyle name="Normal 6 2 12 3" xfId="8420"/>
    <cellStyle name="Normal 6 2 12 3 2" xfId="38745"/>
    <cellStyle name="Normal 6 2 12 3 3" xfId="23521"/>
    <cellStyle name="Normal 6 2 12 4" xfId="33732"/>
    <cellStyle name="Normal 6 2 12 5" xfId="18508"/>
    <cellStyle name="Normal 6 2 13" xfId="5055"/>
    <cellStyle name="Normal 6 2 13 2" xfId="15111"/>
    <cellStyle name="Normal 6 2 13 2 2" xfId="45433"/>
    <cellStyle name="Normal 6 2 13 2 3" xfId="30209"/>
    <cellStyle name="Normal 6 2 13 3" xfId="10091"/>
    <cellStyle name="Normal 6 2 13 3 2" xfId="40416"/>
    <cellStyle name="Normal 6 2 13 3 3" xfId="25192"/>
    <cellStyle name="Normal 6 2 13 4" xfId="35403"/>
    <cellStyle name="Normal 6 2 13 5" xfId="20179"/>
    <cellStyle name="Normal 6 2 14" xfId="11767"/>
    <cellStyle name="Normal 6 2 14 2" xfId="42091"/>
    <cellStyle name="Normal 6 2 14 3" xfId="26867"/>
    <cellStyle name="Normal 6 2 15" xfId="6745"/>
    <cellStyle name="Normal 6 2 15 2" xfId="37074"/>
    <cellStyle name="Normal 6 2 15 3" xfId="21850"/>
    <cellStyle name="Normal 6 2 16" xfId="31919"/>
    <cellStyle name="Normal 6 2 17" xfId="16835"/>
    <cellStyle name="Normal 6 2 18" xfId="1161"/>
    <cellStyle name="Normal 6 2 2" xfId="661"/>
    <cellStyle name="Normal 6 2 2 2" xfId="714"/>
    <cellStyle name="Normal 6 2 2 2 2" xfId="735"/>
    <cellStyle name="Normal 6 2 2 2 2 2" xfId="15104"/>
    <cellStyle name="Normal 6 2 2 2 2 2 2" xfId="45426"/>
    <cellStyle name="Normal 6 2 2 2 2 2 3" xfId="30202"/>
    <cellStyle name="Normal 6 2 2 2 2 3" xfId="10084"/>
    <cellStyle name="Normal 6 2 2 2 2 3 2" xfId="40409"/>
    <cellStyle name="Normal 6 2 2 2 2 3 3" xfId="25185"/>
    <cellStyle name="Normal 6 2 2 2 2 4" xfId="35396"/>
    <cellStyle name="Normal 6 2 2 2 2 5" xfId="20172"/>
    <cellStyle name="Normal 6 2 2 2 2 6" xfId="5032"/>
    <cellStyle name="Normal 6 2 2 2 3" xfId="756"/>
    <cellStyle name="Normal 6 2 2 2 3 2" xfId="16775"/>
    <cellStyle name="Normal 6 2 2 2 3 2 2" xfId="47097"/>
    <cellStyle name="Normal 6 2 2 2 3 2 3" xfId="31873"/>
    <cellStyle name="Normal 6 2 2 2 3 3" xfId="11755"/>
    <cellStyle name="Normal 6 2 2 2 3 3 2" xfId="42080"/>
    <cellStyle name="Normal 6 2 2 2 3 3 3" xfId="26856"/>
    <cellStyle name="Normal 6 2 2 2 3 4" xfId="37067"/>
    <cellStyle name="Normal 6 2 2 2 3 5" xfId="21843"/>
    <cellStyle name="Normal 6 2 2 2 3 6" xfId="6723"/>
    <cellStyle name="Normal 6 2 2 2 4" xfId="13433"/>
    <cellStyle name="Normal 6 2 2 2 4 2" xfId="43755"/>
    <cellStyle name="Normal 6 2 2 2 4 3" xfId="28531"/>
    <cellStyle name="Normal 6 2 2 2 5" xfId="8412"/>
    <cellStyle name="Normal 6 2 2 2 5 2" xfId="38738"/>
    <cellStyle name="Normal 6 2 2 2 5 3" xfId="23514"/>
    <cellStyle name="Normal 6 2 2 2 6" xfId="31932"/>
    <cellStyle name="Normal 6 2 2 2 7" xfId="18501"/>
    <cellStyle name="Normal 6 2 2 2 8" xfId="3342"/>
    <cellStyle name="Normal 6 2 2 3" xfId="726"/>
    <cellStyle name="Normal 6 2 2 3 2" xfId="32096"/>
    <cellStyle name="Normal 6 2 2 4" xfId="747"/>
    <cellStyle name="Normal 6 2 2 4 2" xfId="31923"/>
    <cellStyle name="Normal 6 2 2 5" xfId="1461"/>
    <cellStyle name="Normal 6 2 3" xfId="710"/>
    <cellStyle name="Normal 6 2 3 10" xfId="6777"/>
    <cellStyle name="Normal 6 2 3 10 2" xfId="37105"/>
    <cellStyle name="Normal 6 2 3 10 3" xfId="21881"/>
    <cellStyle name="Normal 6 2 3 11" xfId="31928"/>
    <cellStyle name="Normal 6 2 3 12" xfId="16866"/>
    <cellStyle name="Normal 6 2 3 13" xfId="1462"/>
    <cellStyle name="Normal 6 2 3 14" xfId="47307"/>
    <cellStyle name="Normal 6 2 3 2" xfId="731"/>
    <cellStyle name="Normal 6 2 3 2 10" xfId="32148"/>
    <cellStyle name="Normal 6 2 3 2 11" xfId="16920"/>
    <cellStyle name="Normal 6 2 3 2 12" xfId="1741"/>
    <cellStyle name="Normal 6 2 3 2 2" xfId="1849"/>
    <cellStyle name="Normal 6 2 3 2 2 10" xfId="17024"/>
    <cellStyle name="Normal 6 2 3 2 2 2" xfId="2066"/>
    <cellStyle name="Normal 6 2 3 2 2 2 2" xfId="2487"/>
    <cellStyle name="Normal 6 2 3 2 2 2 2 2" xfId="3326"/>
    <cellStyle name="Normal 6 2 3 2 2 2 2 2 2" xfId="5016"/>
    <cellStyle name="Normal 6 2 3 2 2 2 2 2 2 2" xfId="15089"/>
    <cellStyle name="Normal 6 2 3 2 2 2 2 2 2 2 2" xfId="45411"/>
    <cellStyle name="Normal 6 2 3 2 2 2 2 2 2 2 3" xfId="30187"/>
    <cellStyle name="Normal 6 2 3 2 2 2 2 2 2 3" xfId="10069"/>
    <cellStyle name="Normal 6 2 3 2 2 2 2 2 2 3 2" xfId="40394"/>
    <cellStyle name="Normal 6 2 3 2 2 2 2 2 2 3 3" xfId="25170"/>
    <cellStyle name="Normal 6 2 3 2 2 2 2 2 2 4" xfId="35381"/>
    <cellStyle name="Normal 6 2 3 2 2 2 2 2 2 5" xfId="20157"/>
    <cellStyle name="Normal 6 2 3 2 2 2 2 2 3" xfId="6708"/>
    <cellStyle name="Normal 6 2 3 2 2 2 2 2 3 2" xfId="16760"/>
    <cellStyle name="Normal 6 2 3 2 2 2 2 2 3 2 2" xfId="47082"/>
    <cellStyle name="Normal 6 2 3 2 2 2 2 2 3 2 3" xfId="31858"/>
    <cellStyle name="Normal 6 2 3 2 2 2 2 2 3 3" xfId="11740"/>
    <cellStyle name="Normal 6 2 3 2 2 2 2 2 3 3 2" xfId="42065"/>
    <cellStyle name="Normal 6 2 3 2 2 2 2 2 3 3 3" xfId="26841"/>
    <cellStyle name="Normal 6 2 3 2 2 2 2 2 3 4" xfId="37052"/>
    <cellStyle name="Normal 6 2 3 2 2 2 2 2 3 5" xfId="21828"/>
    <cellStyle name="Normal 6 2 3 2 2 2 2 2 4" xfId="13418"/>
    <cellStyle name="Normal 6 2 3 2 2 2 2 2 4 2" xfId="43740"/>
    <cellStyle name="Normal 6 2 3 2 2 2 2 2 4 3" xfId="28516"/>
    <cellStyle name="Normal 6 2 3 2 2 2 2 2 5" xfId="8397"/>
    <cellStyle name="Normal 6 2 3 2 2 2 2 2 5 2" xfId="38723"/>
    <cellStyle name="Normal 6 2 3 2 2 2 2 2 5 3" xfId="23499"/>
    <cellStyle name="Normal 6 2 3 2 2 2 2 2 6" xfId="33711"/>
    <cellStyle name="Normal 6 2 3 2 2 2 2 2 7" xfId="18486"/>
    <cellStyle name="Normal 6 2 3 2 2 2 2 3" xfId="4179"/>
    <cellStyle name="Normal 6 2 3 2 2 2 2 3 2" xfId="14253"/>
    <cellStyle name="Normal 6 2 3 2 2 2 2 3 2 2" xfId="44575"/>
    <cellStyle name="Normal 6 2 3 2 2 2 2 3 2 3" xfId="29351"/>
    <cellStyle name="Normal 6 2 3 2 2 2 2 3 3" xfId="9233"/>
    <cellStyle name="Normal 6 2 3 2 2 2 2 3 3 2" xfId="39558"/>
    <cellStyle name="Normal 6 2 3 2 2 2 2 3 3 3" xfId="24334"/>
    <cellStyle name="Normal 6 2 3 2 2 2 2 3 4" xfId="34545"/>
    <cellStyle name="Normal 6 2 3 2 2 2 2 3 5" xfId="19321"/>
    <cellStyle name="Normal 6 2 3 2 2 2 2 4" xfId="5872"/>
    <cellStyle name="Normal 6 2 3 2 2 2 2 4 2" xfId="15924"/>
    <cellStyle name="Normal 6 2 3 2 2 2 2 4 2 2" xfId="46246"/>
    <cellStyle name="Normal 6 2 3 2 2 2 2 4 2 3" xfId="31022"/>
    <cellStyle name="Normal 6 2 3 2 2 2 2 4 3" xfId="10904"/>
    <cellStyle name="Normal 6 2 3 2 2 2 2 4 3 2" xfId="41229"/>
    <cellStyle name="Normal 6 2 3 2 2 2 2 4 3 3" xfId="26005"/>
    <cellStyle name="Normal 6 2 3 2 2 2 2 4 4" xfId="36216"/>
    <cellStyle name="Normal 6 2 3 2 2 2 2 4 5" xfId="20992"/>
    <cellStyle name="Normal 6 2 3 2 2 2 2 5" xfId="12582"/>
    <cellStyle name="Normal 6 2 3 2 2 2 2 5 2" xfId="42904"/>
    <cellStyle name="Normal 6 2 3 2 2 2 2 5 3" xfId="27680"/>
    <cellStyle name="Normal 6 2 3 2 2 2 2 6" xfId="7561"/>
    <cellStyle name="Normal 6 2 3 2 2 2 2 6 2" xfId="37887"/>
    <cellStyle name="Normal 6 2 3 2 2 2 2 6 3" xfId="22663"/>
    <cellStyle name="Normal 6 2 3 2 2 2 2 7" xfId="32875"/>
    <cellStyle name="Normal 6 2 3 2 2 2 2 8" xfId="17650"/>
    <cellStyle name="Normal 6 2 3 2 2 2 3" xfId="2908"/>
    <cellStyle name="Normal 6 2 3 2 2 2 3 2" xfId="4598"/>
    <cellStyle name="Normal 6 2 3 2 2 2 3 2 2" xfId="14671"/>
    <cellStyle name="Normal 6 2 3 2 2 2 3 2 2 2" xfId="44993"/>
    <cellStyle name="Normal 6 2 3 2 2 2 3 2 2 3" xfId="29769"/>
    <cellStyle name="Normal 6 2 3 2 2 2 3 2 3" xfId="9651"/>
    <cellStyle name="Normal 6 2 3 2 2 2 3 2 3 2" xfId="39976"/>
    <cellStyle name="Normal 6 2 3 2 2 2 3 2 3 3" xfId="24752"/>
    <cellStyle name="Normal 6 2 3 2 2 2 3 2 4" xfId="34963"/>
    <cellStyle name="Normal 6 2 3 2 2 2 3 2 5" xfId="19739"/>
    <cellStyle name="Normal 6 2 3 2 2 2 3 3" xfId="6290"/>
    <cellStyle name="Normal 6 2 3 2 2 2 3 3 2" xfId="16342"/>
    <cellStyle name="Normal 6 2 3 2 2 2 3 3 2 2" xfId="46664"/>
    <cellStyle name="Normal 6 2 3 2 2 2 3 3 2 3" xfId="31440"/>
    <cellStyle name="Normal 6 2 3 2 2 2 3 3 3" xfId="11322"/>
    <cellStyle name="Normal 6 2 3 2 2 2 3 3 3 2" xfId="41647"/>
    <cellStyle name="Normal 6 2 3 2 2 2 3 3 3 3" xfId="26423"/>
    <cellStyle name="Normal 6 2 3 2 2 2 3 3 4" xfId="36634"/>
    <cellStyle name="Normal 6 2 3 2 2 2 3 3 5" xfId="21410"/>
    <cellStyle name="Normal 6 2 3 2 2 2 3 4" xfId="13000"/>
    <cellStyle name="Normal 6 2 3 2 2 2 3 4 2" xfId="43322"/>
    <cellStyle name="Normal 6 2 3 2 2 2 3 4 3" xfId="28098"/>
    <cellStyle name="Normal 6 2 3 2 2 2 3 5" xfId="7979"/>
    <cellStyle name="Normal 6 2 3 2 2 2 3 5 2" xfId="38305"/>
    <cellStyle name="Normal 6 2 3 2 2 2 3 5 3" xfId="23081"/>
    <cellStyle name="Normal 6 2 3 2 2 2 3 6" xfId="33293"/>
    <cellStyle name="Normal 6 2 3 2 2 2 3 7" xfId="18068"/>
    <cellStyle name="Normal 6 2 3 2 2 2 4" xfId="3761"/>
    <cellStyle name="Normal 6 2 3 2 2 2 4 2" xfId="13835"/>
    <cellStyle name="Normal 6 2 3 2 2 2 4 2 2" xfId="44157"/>
    <cellStyle name="Normal 6 2 3 2 2 2 4 2 3" xfId="28933"/>
    <cellStyle name="Normal 6 2 3 2 2 2 4 3" xfId="8815"/>
    <cellStyle name="Normal 6 2 3 2 2 2 4 3 2" xfId="39140"/>
    <cellStyle name="Normal 6 2 3 2 2 2 4 3 3" xfId="23916"/>
    <cellStyle name="Normal 6 2 3 2 2 2 4 4" xfId="34127"/>
    <cellStyle name="Normal 6 2 3 2 2 2 4 5" xfId="18903"/>
    <cellStyle name="Normal 6 2 3 2 2 2 5" xfId="5454"/>
    <cellStyle name="Normal 6 2 3 2 2 2 5 2" xfId="15506"/>
    <cellStyle name="Normal 6 2 3 2 2 2 5 2 2" xfId="45828"/>
    <cellStyle name="Normal 6 2 3 2 2 2 5 2 3" xfId="30604"/>
    <cellStyle name="Normal 6 2 3 2 2 2 5 3" xfId="10486"/>
    <cellStyle name="Normal 6 2 3 2 2 2 5 3 2" xfId="40811"/>
    <cellStyle name="Normal 6 2 3 2 2 2 5 3 3" xfId="25587"/>
    <cellStyle name="Normal 6 2 3 2 2 2 5 4" xfId="35798"/>
    <cellStyle name="Normal 6 2 3 2 2 2 5 5" xfId="20574"/>
    <cellStyle name="Normal 6 2 3 2 2 2 6" xfId="12164"/>
    <cellStyle name="Normal 6 2 3 2 2 2 6 2" xfId="42486"/>
    <cellStyle name="Normal 6 2 3 2 2 2 6 3" xfId="27262"/>
    <cellStyle name="Normal 6 2 3 2 2 2 7" xfId="7143"/>
    <cellStyle name="Normal 6 2 3 2 2 2 7 2" xfId="37469"/>
    <cellStyle name="Normal 6 2 3 2 2 2 7 3" xfId="22245"/>
    <cellStyle name="Normal 6 2 3 2 2 2 8" xfId="32457"/>
    <cellStyle name="Normal 6 2 3 2 2 2 9" xfId="17232"/>
    <cellStyle name="Normal 6 2 3 2 2 3" xfId="2279"/>
    <cellStyle name="Normal 6 2 3 2 2 3 2" xfId="3118"/>
    <cellStyle name="Normal 6 2 3 2 2 3 2 2" xfId="4808"/>
    <cellStyle name="Normal 6 2 3 2 2 3 2 2 2" xfId="14881"/>
    <cellStyle name="Normal 6 2 3 2 2 3 2 2 2 2" xfId="45203"/>
    <cellStyle name="Normal 6 2 3 2 2 3 2 2 2 3" xfId="29979"/>
    <cellStyle name="Normal 6 2 3 2 2 3 2 2 3" xfId="9861"/>
    <cellStyle name="Normal 6 2 3 2 2 3 2 2 3 2" xfId="40186"/>
    <cellStyle name="Normal 6 2 3 2 2 3 2 2 3 3" xfId="24962"/>
    <cellStyle name="Normal 6 2 3 2 2 3 2 2 4" xfId="35173"/>
    <cellStyle name="Normal 6 2 3 2 2 3 2 2 5" xfId="19949"/>
    <cellStyle name="Normal 6 2 3 2 2 3 2 3" xfId="6500"/>
    <cellStyle name="Normal 6 2 3 2 2 3 2 3 2" xfId="16552"/>
    <cellStyle name="Normal 6 2 3 2 2 3 2 3 2 2" xfId="46874"/>
    <cellStyle name="Normal 6 2 3 2 2 3 2 3 2 3" xfId="31650"/>
    <cellStyle name="Normal 6 2 3 2 2 3 2 3 3" xfId="11532"/>
    <cellStyle name="Normal 6 2 3 2 2 3 2 3 3 2" xfId="41857"/>
    <cellStyle name="Normal 6 2 3 2 2 3 2 3 3 3" xfId="26633"/>
    <cellStyle name="Normal 6 2 3 2 2 3 2 3 4" xfId="36844"/>
    <cellStyle name="Normal 6 2 3 2 2 3 2 3 5" xfId="21620"/>
    <cellStyle name="Normal 6 2 3 2 2 3 2 4" xfId="13210"/>
    <cellStyle name="Normal 6 2 3 2 2 3 2 4 2" xfId="43532"/>
    <cellStyle name="Normal 6 2 3 2 2 3 2 4 3" xfId="28308"/>
    <cellStyle name="Normal 6 2 3 2 2 3 2 5" xfId="8189"/>
    <cellStyle name="Normal 6 2 3 2 2 3 2 5 2" xfId="38515"/>
    <cellStyle name="Normal 6 2 3 2 2 3 2 5 3" xfId="23291"/>
    <cellStyle name="Normal 6 2 3 2 2 3 2 6" xfId="33503"/>
    <cellStyle name="Normal 6 2 3 2 2 3 2 7" xfId="18278"/>
    <cellStyle name="Normal 6 2 3 2 2 3 3" xfId="3971"/>
    <cellStyle name="Normal 6 2 3 2 2 3 3 2" xfId="14045"/>
    <cellStyle name="Normal 6 2 3 2 2 3 3 2 2" xfId="44367"/>
    <cellStyle name="Normal 6 2 3 2 2 3 3 2 3" xfId="29143"/>
    <cellStyle name="Normal 6 2 3 2 2 3 3 3" xfId="9025"/>
    <cellStyle name="Normal 6 2 3 2 2 3 3 3 2" xfId="39350"/>
    <cellStyle name="Normal 6 2 3 2 2 3 3 3 3" xfId="24126"/>
    <cellStyle name="Normal 6 2 3 2 2 3 3 4" xfId="34337"/>
    <cellStyle name="Normal 6 2 3 2 2 3 3 5" xfId="19113"/>
    <cellStyle name="Normal 6 2 3 2 2 3 4" xfId="5664"/>
    <cellStyle name="Normal 6 2 3 2 2 3 4 2" xfId="15716"/>
    <cellStyle name="Normal 6 2 3 2 2 3 4 2 2" xfId="46038"/>
    <cellStyle name="Normal 6 2 3 2 2 3 4 2 3" xfId="30814"/>
    <cellStyle name="Normal 6 2 3 2 2 3 4 3" xfId="10696"/>
    <cellStyle name="Normal 6 2 3 2 2 3 4 3 2" xfId="41021"/>
    <cellStyle name="Normal 6 2 3 2 2 3 4 3 3" xfId="25797"/>
    <cellStyle name="Normal 6 2 3 2 2 3 4 4" xfId="36008"/>
    <cellStyle name="Normal 6 2 3 2 2 3 4 5" xfId="20784"/>
    <cellStyle name="Normal 6 2 3 2 2 3 5" xfId="12374"/>
    <cellStyle name="Normal 6 2 3 2 2 3 5 2" xfId="42696"/>
    <cellStyle name="Normal 6 2 3 2 2 3 5 3" xfId="27472"/>
    <cellStyle name="Normal 6 2 3 2 2 3 6" xfId="7353"/>
    <cellStyle name="Normal 6 2 3 2 2 3 6 2" xfId="37679"/>
    <cellStyle name="Normal 6 2 3 2 2 3 6 3" xfId="22455"/>
    <cellStyle name="Normal 6 2 3 2 2 3 7" xfId="32667"/>
    <cellStyle name="Normal 6 2 3 2 2 3 8" xfId="17442"/>
    <cellStyle name="Normal 6 2 3 2 2 4" xfId="2700"/>
    <cellStyle name="Normal 6 2 3 2 2 4 2" xfId="4390"/>
    <cellStyle name="Normal 6 2 3 2 2 4 2 2" xfId="14463"/>
    <cellStyle name="Normal 6 2 3 2 2 4 2 2 2" xfId="44785"/>
    <cellStyle name="Normal 6 2 3 2 2 4 2 2 3" xfId="29561"/>
    <cellStyle name="Normal 6 2 3 2 2 4 2 3" xfId="9443"/>
    <cellStyle name="Normal 6 2 3 2 2 4 2 3 2" xfId="39768"/>
    <cellStyle name="Normal 6 2 3 2 2 4 2 3 3" xfId="24544"/>
    <cellStyle name="Normal 6 2 3 2 2 4 2 4" xfId="34755"/>
    <cellStyle name="Normal 6 2 3 2 2 4 2 5" xfId="19531"/>
    <cellStyle name="Normal 6 2 3 2 2 4 3" xfId="6082"/>
    <cellStyle name="Normal 6 2 3 2 2 4 3 2" xfId="16134"/>
    <cellStyle name="Normal 6 2 3 2 2 4 3 2 2" xfId="46456"/>
    <cellStyle name="Normal 6 2 3 2 2 4 3 2 3" xfId="31232"/>
    <cellStyle name="Normal 6 2 3 2 2 4 3 3" xfId="11114"/>
    <cellStyle name="Normal 6 2 3 2 2 4 3 3 2" xfId="41439"/>
    <cellStyle name="Normal 6 2 3 2 2 4 3 3 3" xfId="26215"/>
    <cellStyle name="Normal 6 2 3 2 2 4 3 4" xfId="36426"/>
    <cellStyle name="Normal 6 2 3 2 2 4 3 5" xfId="21202"/>
    <cellStyle name="Normal 6 2 3 2 2 4 4" xfId="12792"/>
    <cellStyle name="Normal 6 2 3 2 2 4 4 2" xfId="43114"/>
    <cellStyle name="Normal 6 2 3 2 2 4 4 3" xfId="27890"/>
    <cellStyle name="Normal 6 2 3 2 2 4 5" xfId="7771"/>
    <cellStyle name="Normal 6 2 3 2 2 4 5 2" xfId="38097"/>
    <cellStyle name="Normal 6 2 3 2 2 4 5 3" xfId="22873"/>
    <cellStyle name="Normal 6 2 3 2 2 4 6" xfId="33085"/>
    <cellStyle name="Normal 6 2 3 2 2 4 7" xfId="17860"/>
    <cellStyle name="Normal 6 2 3 2 2 5" xfId="3553"/>
    <cellStyle name="Normal 6 2 3 2 2 5 2" xfId="13627"/>
    <cellStyle name="Normal 6 2 3 2 2 5 2 2" xfId="43949"/>
    <cellStyle name="Normal 6 2 3 2 2 5 2 3" xfId="28725"/>
    <cellStyle name="Normal 6 2 3 2 2 5 3" xfId="8607"/>
    <cellStyle name="Normal 6 2 3 2 2 5 3 2" xfId="38932"/>
    <cellStyle name="Normal 6 2 3 2 2 5 3 3" xfId="23708"/>
    <cellStyle name="Normal 6 2 3 2 2 5 4" xfId="33919"/>
    <cellStyle name="Normal 6 2 3 2 2 5 5" xfId="18695"/>
    <cellStyle name="Normal 6 2 3 2 2 6" xfId="5246"/>
    <cellStyle name="Normal 6 2 3 2 2 6 2" xfId="15298"/>
    <cellStyle name="Normal 6 2 3 2 2 6 2 2" xfId="45620"/>
    <cellStyle name="Normal 6 2 3 2 2 6 2 3" xfId="30396"/>
    <cellStyle name="Normal 6 2 3 2 2 6 3" xfId="10278"/>
    <cellStyle name="Normal 6 2 3 2 2 6 3 2" xfId="40603"/>
    <cellStyle name="Normal 6 2 3 2 2 6 3 3" xfId="25379"/>
    <cellStyle name="Normal 6 2 3 2 2 6 4" xfId="35590"/>
    <cellStyle name="Normal 6 2 3 2 2 6 5" xfId="20366"/>
    <cellStyle name="Normal 6 2 3 2 2 7" xfId="11956"/>
    <cellStyle name="Normal 6 2 3 2 2 7 2" xfId="42278"/>
    <cellStyle name="Normal 6 2 3 2 2 7 3" xfId="27054"/>
    <cellStyle name="Normal 6 2 3 2 2 8" xfId="6935"/>
    <cellStyle name="Normal 6 2 3 2 2 8 2" xfId="37261"/>
    <cellStyle name="Normal 6 2 3 2 2 8 3" xfId="22037"/>
    <cellStyle name="Normal 6 2 3 2 2 9" xfId="32249"/>
    <cellStyle name="Normal 6 2 3 2 3" xfId="1962"/>
    <cellStyle name="Normal 6 2 3 2 3 2" xfId="2383"/>
    <cellStyle name="Normal 6 2 3 2 3 2 2" xfId="3222"/>
    <cellStyle name="Normal 6 2 3 2 3 2 2 2" xfId="4912"/>
    <cellStyle name="Normal 6 2 3 2 3 2 2 2 2" xfId="14985"/>
    <cellStyle name="Normal 6 2 3 2 3 2 2 2 2 2" xfId="45307"/>
    <cellStyle name="Normal 6 2 3 2 3 2 2 2 2 3" xfId="30083"/>
    <cellStyle name="Normal 6 2 3 2 3 2 2 2 3" xfId="9965"/>
    <cellStyle name="Normal 6 2 3 2 3 2 2 2 3 2" xfId="40290"/>
    <cellStyle name="Normal 6 2 3 2 3 2 2 2 3 3" xfId="25066"/>
    <cellStyle name="Normal 6 2 3 2 3 2 2 2 4" xfId="35277"/>
    <cellStyle name="Normal 6 2 3 2 3 2 2 2 5" xfId="20053"/>
    <cellStyle name="Normal 6 2 3 2 3 2 2 3" xfId="6604"/>
    <cellStyle name="Normal 6 2 3 2 3 2 2 3 2" xfId="16656"/>
    <cellStyle name="Normal 6 2 3 2 3 2 2 3 2 2" xfId="46978"/>
    <cellStyle name="Normal 6 2 3 2 3 2 2 3 2 3" xfId="31754"/>
    <cellStyle name="Normal 6 2 3 2 3 2 2 3 3" xfId="11636"/>
    <cellStyle name="Normal 6 2 3 2 3 2 2 3 3 2" xfId="41961"/>
    <cellStyle name="Normal 6 2 3 2 3 2 2 3 3 3" xfId="26737"/>
    <cellStyle name="Normal 6 2 3 2 3 2 2 3 4" xfId="36948"/>
    <cellStyle name="Normal 6 2 3 2 3 2 2 3 5" xfId="21724"/>
    <cellStyle name="Normal 6 2 3 2 3 2 2 4" xfId="13314"/>
    <cellStyle name="Normal 6 2 3 2 3 2 2 4 2" xfId="43636"/>
    <cellStyle name="Normal 6 2 3 2 3 2 2 4 3" xfId="28412"/>
    <cellStyle name="Normal 6 2 3 2 3 2 2 5" xfId="8293"/>
    <cellStyle name="Normal 6 2 3 2 3 2 2 5 2" xfId="38619"/>
    <cellStyle name="Normal 6 2 3 2 3 2 2 5 3" xfId="23395"/>
    <cellStyle name="Normal 6 2 3 2 3 2 2 6" xfId="33607"/>
    <cellStyle name="Normal 6 2 3 2 3 2 2 7" xfId="18382"/>
    <cellStyle name="Normal 6 2 3 2 3 2 3" xfId="4075"/>
    <cellStyle name="Normal 6 2 3 2 3 2 3 2" xfId="14149"/>
    <cellStyle name="Normal 6 2 3 2 3 2 3 2 2" xfId="44471"/>
    <cellStyle name="Normal 6 2 3 2 3 2 3 2 3" xfId="29247"/>
    <cellStyle name="Normal 6 2 3 2 3 2 3 3" xfId="9129"/>
    <cellStyle name="Normal 6 2 3 2 3 2 3 3 2" xfId="39454"/>
    <cellStyle name="Normal 6 2 3 2 3 2 3 3 3" xfId="24230"/>
    <cellStyle name="Normal 6 2 3 2 3 2 3 4" xfId="34441"/>
    <cellStyle name="Normal 6 2 3 2 3 2 3 5" xfId="19217"/>
    <cellStyle name="Normal 6 2 3 2 3 2 4" xfId="5768"/>
    <cellStyle name="Normal 6 2 3 2 3 2 4 2" xfId="15820"/>
    <cellStyle name="Normal 6 2 3 2 3 2 4 2 2" xfId="46142"/>
    <cellStyle name="Normal 6 2 3 2 3 2 4 2 3" xfId="30918"/>
    <cellStyle name="Normal 6 2 3 2 3 2 4 3" xfId="10800"/>
    <cellStyle name="Normal 6 2 3 2 3 2 4 3 2" xfId="41125"/>
    <cellStyle name="Normal 6 2 3 2 3 2 4 3 3" xfId="25901"/>
    <cellStyle name="Normal 6 2 3 2 3 2 4 4" xfId="36112"/>
    <cellStyle name="Normal 6 2 3 2 3 2 4 5" xfId="20888"/>
    <cellStyle name="Normal 6 2 3 2 3 2 5" xfId="12478"/>
    <cellStyle name="Normal 6 2 3 2 3 2 5 2" xfId="42800"/>
    <cellStyle name="Normal 6 2 3 2 3 2 5 3" xfId="27576"/>
    <cellStyle name="Normal 6 2 3 2 3 2 6" xfId="7457"/>
    <cellStyle name="Normal 6 2 3 2 3 2 6 2" xfId="37783"/>
    <cellStyle name="Normal 6 2 3 2 3 2 6 3" xfId="22559"/>
    <cellStyle name="Normal 6 2 3 2 3 2 7" xfId="32771"/>
    <cellStyle name="Normal 6 2 3 2 3 2 8" xfId="17546"/>
    <cellStyle name="Normal 6 2 3 2 3 3" xfId="2804"/>
    <cellStyle name="Normal 6 2 3 2 3 3 2" xfId="4494"/>
    <cellStyle name="Normal 6 2 3 2 3 3 2 2" xfId="14567"/>
    <cellStyle name="Normal 6 2 3 2 3 3 2 2 2" xfId="44889"/>
    <cellStyle name="Normal 6 2 3 2 3 3 2 2 3" xfId="29665"/>
    <cellStyle name="Normal 6 2 3 2 3 3 2 3" xfId="9547"/>
    <cellStyle name="Normal 6 2 3 2 3 3 2 3 2" xfId="39872"/>
    <cellStyle name="Normal 6 2 3 2 3 3 2 3 3" xfId="24648"/>
    <cellStyle name="Normal 6 2 3 2 3 3 2 4" xfId="34859"/>
    <cellStyle name="Normal 6 2 3 2 3 3 2 5" xfId="19635"/>
    <cellStyle name="Normal 6 2 3 2 3 3 3" xfId="6186"/>
    <cellStyle name="Normal 6 2 3 2 3 3 3 2" xfId="16238"/>
    <cellStyle name="Normal 6 2 3 2 3 3 3 2 2" xfId="46560"/>
    <cellStyle name="Normal 6 2 3 2 3 3 3 2 3" xfId="31336"/>
    <cellStyle name="Normal 6 2 3 2 3 3 3 3" xfId="11218"/>
    <cellStyle name="Normal 6 2 3 2 3 3 3 3 2" xfId="41543"/>
    <cellStyle name="Normal 6 2 3 2 3 3 3 3 3" xfId="26319"/>
    <cellStyle name="Normal 6 2 3 2 3 3 3 4" xfId="36530"/>
    <cellStyle name="Normal 6 2 3 2 3 3 3 5" xfId="21306"/>
    <cellStyle name="Normal 6 2 3 2 3 3 4" xfId="12896"/>
    <cellStyle name="Normal 6 2 3 2 3 3 4 2" xfId="43218"/>
    <cellStyle name="Normal 6 2 3 2 3 3 4 3" xfId="27994"/>
    <cellStyle name="Normal 6 2 3 2 3 3 5" xfId="7875"/>
    <cellStyle name="Normal 6 2 3 2 3 3 5 2" xfId="38201"/>
    <cellStyle name="Normal 6 2 3 2 3 3 5 3" xfId="22977"/>
    <cellStyle name="Normal 6 2 3 2 3 3 6" xfId="33189"/>
    <cellStyle name="Normal 6 2 3 2 3 3 7" xfId="17964"/>
    <cellStyle name="Normal 6 2 3 2 3 4" xfId="3657"/>
    <cellStyle name="Normal 6 2 3 2 3 4 2" xfId="13731"/>
    <cellStyle name="Normal 6 2 3 2 3 4 2 2" xfId="44053"/>
    <cellStyle name="Normal 6 2 3 2 3 4 2 3" xfId="28829"/>
    <cellStyle name="Normal 6 2 3 2 3 4 3" xfId="8711"/>
    <cellStyle name="Normal 6 2 3 2 3 4 3 2" xfId="39036"/>
    <cellStyle name="Normal 6 2 3 2 3 4 3 3" xfId="23812"/>
    <cellStyle name="Normal 6 2 3 2 3 4 4" xfId="34023"/>
    <cellStyle name="Normal 6 2 3 2 3 4 5" xfId="18799"/>
    <cellStyle name="Normal 6 2 3 2 3 5" xfId="5350"/>
    <cellStyle name="Normal 6 2 3 2 3 5 2" xfId="15402"/>
    <cellStyle name="Normal 6 2 3 2 3 5 2 2" xfId="45724"/>
    <cellStyle name="Normal 6 2 3 2 3 5 2 3" xfId="30500"/>
    <cellStyle name="Normal 6 2 3 2 3 5 3" xfId="10382"/>
    <cellStyle name="Normal 6 2 3 2 3 5 3 2" xfId="40707"/>
    <cellStyle name="Normal 6 2 3 2 3 5 3 3" xfId="25483"/>
    <cellStyle name="Normal 6 2 3 2 3 5 4" xfId="35694"/>
    <cellStyle name="Normal 6 2 3 2 3 5 5" xfId="20470"/>
    <cellStyle name="Normal 6 2 3 2 3 6" xfId="12060"/>
    <cellStyle name="Normal 6 2 3 2 3 6 2" xfId="42382"/>
    <cellStyle name="Normal 6 2 3 2 3 6 3" xfId="27158"/>
    <cellStyle name="Normal 6 2 3 2 3 7" xfId="7039"/>
    <cellStyle name="Normal 6 2 3 2 3 7 2" xfId="37365"/>
    <cellStyle name="Normal 6 2 3 2 3 7 3" xfId="22141"/>
    <cellStyle name="Normal 6 2 3 2 3 8" xfId="32353"/>
    <cellStyle name="Normal 6 2 3 2 3 9" xfId="17128"/>
    <cellStyle name="Normal 6 2 3 2 4" xfId="2175"/>
    <cellStyle name="Normal 6 2 3 2 4 2" xfId="3014"/>
    <cellStyle name="Normal 6 2 3 2 4 2 2" xfId="4704"/>
    <cellStyle name="Normal 6 2 3 2 4 2 2 2" xfId="14777"/>
    <cellStyle name="Normal 6 2 3 2 4 2 2 2 2" xfId="45099"/>
    <cellStyle name="Normal 6 2 3 2 4 2 2 2 3" xfId="29875"/>
    <cellStyle name="Normal 6 2 3 2 4 2 2 3" xfId="9757"/>
    <cellStyle name="Normal 6 2 3 2 4 2 2 3 2" xfId="40082"/>
    <cellStyle name="Normal 6 2 3 2 4 2 2 3 3" xfId="24858"/>
    <cellStyle name="Normal 6 2 3 2 4 2 2 4" xfId="35069"/>
    <cellStyle name="Normal 6 2 3 2 4 2 2 5" xfId="19845"/>
    <cellStyle name="Normal 6 2 3 2 4 2 3" xfId="6396"/>
    <cellStyle name="Normal 6 2 3 2 4 2 3 2" xfId="16448"/>
    <cellStyle name="Normal 6 2 3 2 4 2 3 2 2" xfId="46770"/>
    <cellStyle name="Normal 6 2 3 2 4 2 3 2 3" xfId="31546"/>
    <cellStyle name="Normal 6 2 3 2 4 2 3 3" xfId="11428"/>
    <cellStyle name="Normal 6 2 3 2 4 2 3 3 2" xfId="41753"/>
    <cellStyle name="Normal 6 2 3 2 4 2 3 3 3" xfId="26529"/>
    <cellStyle name="Normal 6 2 3 2 4 2 3 4" xfId="36740"/>
    <cellStyle name="Normal 6 2 3 2 4 2 3 5" xfId="21516"/>
    <cellStyle name="Normal 6 2 3 2 4 2 4" xfId="13106"/>
    <cellStyle name="Normal 6 2 3 2 4 2 4 2" xfId="43428"/>
    <cellStyle name="Normal 6 2 3 2 4 2 4 3" xfId="28204"/>
    <cellStyle name="Normal 6 2 3 2 4 2 5" xfId="8085"/>
    <cellStyle name="Normal 6 2 3 2 4 2 5 2" xfId="38411"/>
    <cellStyle name="Normal 6 2 3 2 4 2 5 3" xfId="23187"/>
    <cellStyle name="Normal 6 2 3 2 4 2 6" xfId="33399"/>
    <cellStyle name="Normal 6 2 3 2 4 2 7" xfId="18174"/>
    <cellStyle name="Normal 6 2 3 2 4 3" xfId="3867"/>
    <cellStyle name="Normal 6 2 3 2 4 3 2" xfId="13941"/>
    <cellStyle name="Normal 6 2 3 2 4 3 2 2" xfId="44263"/>
    <cellStyle name="Normal 6 2 3 2 4 3 2 3" xfId="29039"/>
    <cellStyle name="Normal 6 2 3 2 4 3 3" xfId="8921"/>
    <cellStyle name="Normal 6 2 3 2 4 3 3 2" xfId="39246"/>
    <cellStyle name="Normal 6 2 3 2 4 3 3 3" xfId="24022"/>
    <cellStyle name="Normal 6 2 3 2 4 3 4" xfId="34233"/>
    <cellStyle name="Normal 6 2 3 2 4 3 5" xfId="19009"/>
    <cellStyle name="Normal 6 2 3 2 4 4" xfId="5560"/>
    <cellStyle name="Normal 6 2 3 2 4 4 2" xfId="15612"/>
    <cellStyle name="Normal 6 2 3 2 4 4 2 2" xfId="45934"/>
    <cellStyle name="Normal 6 2 3 2 4 4 2 3" xfId="30710"/>
    <cellStyle name="Normal 6 2 3 2 4 4 3" xfId="10592"/>
    <cellStyle name="Normal 6 2 3 2 4 4 3 2" xfId="40917"/>
    <cellStyle name="Normal 6 2 3 2 4 4 3 3" xfId="25693"/>
    <cellStyle name="Normal 6 2 3 2 4 4 4" xfId="35904"/>
    <cellStyle name="Normal 6 2 3 2 4 4 5" xfId="20680"/>
    <cellStyle name="Normal 6 2 3 2 4 5" xfId="12270"/>
    <cellStyle name="Normal 6 2 3 2 4 5 2" xfId="42592"/>
    <cellStyle name="Normal 6 2 3 2 4 5 3" xfId="27368"/>
    <cellStyle name="Normal 6 2 3 2 4 6" xfId="7249"/>
    <cellStyle name="Normal 6 2 3 2 4 6 2" xfId="37575"/>
    <cellStyle name="Normal 6 2 3 2 4 6 3" xfId="22351"/>
    <cellStyle name="Normal 6 2 3 2 4 7" xfId="32563"/>
    <cellStyle name="Normal 6 2 3 2 4 8" xfId="17338"/>
    <cellStyle name="Normal 6 2 3 2 5" xfId="2596"/>
    <cellStyle name="Normal 6 2 3 2 5 2" xfId="4286"/>
    <cellStyle name="Normal 6 2 3 2 5 2 2" xfId="14359"/>
    <cellStyle name="Normal 6 2 3 2 5 2 2 2" xfId="44681"/>
    <cellStyle name="Normal 6 2 3 2 5 2 2 3" xfId="29457"/>
    <cellStyle name="Normal 6 2 3 2 5 2 3" xfId="9339"/>
    <cellStyle name="Normal 6 2 3 2 5 2 3 2" xfId="39664"/>
    <cellStyle name="Normal 6 2 3 2 5 2 3 3" xfId="24440"/>
    <cellStyle name="Normal 6 2 3 2 5 2 4" xfId="34651"/>
    <cellStyle name="Normal 6 2 3 2 5 2 5" xfId="19427"/>
    <cellStyle name="Normal 6 2 3 2 5 3" xfId="5978"/>
    <cellStyle name="Normal 6 2 3 2 5 3 2" xfId="16030"/>
    <cellStyle name="Normal 6 2 3 2 5 3 2 2" xfId="46352"/>
    <cellStyle name="Normal 6 2 3 2 5 3 2 3" xfId="31128"/>
    <cellStyle name="Normal 6 2 3 2 5 3 3" xfId="11010"/>
    <cellStyle name="Normal 6 2 3 2 5 3 3 2" xfId="41335"/>
    <cellStyle name="Normal 6 2 3 2 5 3 3 3" xfId="26111"/>
    <cellStyle name="Normal 6 2 3 2 5 3 4" xfId="36322"/>
    <cellStyle name="Normal 6 2 3 2 5 3 5" xfId="21098"/>
    <cellStyle name="Normal 6 2 3 2 5 4" xfId="12688"/>
    <cellStyle name="Normal 6 2 3 2 5 4 2" xfId="43010"/>
    <cellStyle name="Normal 6 2 3 2 5 4 3" xfId="27786"/>
    <cellStyle name="Normal 6 2 3 2 5 5" xfId="7667"/>
    <cellStyle name="Normal 6 2 3 2 5 5 2" xfId="37993"/>
    <cellStyle name="Normal 6 2 3 2 5 5 3" xfId="22769"/>
    <cellStyle name="Normal 6 2 3 2 5 6" xfId="32981"/>
    <cellStyle name="Normal 6 2 3 2 5 7" xfId="17756"/>
    <cellStyle name="Normal 6 2 3 2 6" xfId="3449"/>
    <cellStyle name="Normal 6 2 3 2 6 2" xfId="13523"/>
    <cellStyle name="Normal 6 2 3 2 6 2 2" xfId="43845"/>
    <cellStyle name="Normal 6 2 3 2 6 2 3" xfId="28621"/>
    <cellStyle name="Normal 6 2 3 2 6 3" xfId="8503"/>
    <cellStyle name="Normal 6 2 3 2 6 3 2" xfId="38828"/>
    <cellStyle name="Normal 6 2 3 2 6 3 3" xfId="23604"/>
    <cellStyle name="Normal 6 2 3 2 6 4" xfId="33815"/>
    <cellStyle name="Normal 6 2 3 2 6 5" xfId="18591"/>
    <cellStyle name="Normal 6 2 3 2 7" xfId="5142"/>
    <cellStyle name="Normal 6 2 3 2 7 2" xfId="15194"/>
    <cellStyle name="Normal 6 2 3 2 7 2 2" xfId="45516"/>
    <cellStyle name="Normal 6 2 3 2 7 2 3" xfId="30292"/>
    <cellStyle name="Normal 6 2 3 2 7 3" xfId="10174"/>
    <cellStyle name="Normal 6 2 3 2 7 3 2" xfId="40499"/>
    <cellStyle name="Normal 6 2 3 2 7 3 3" xfId="25275"/>
    <cellStyle name="Normal 6 2 3 2 7 4" xfId="35486"/>
    <cellStyle name="Normal 6 2 3 2 7 5" xfId="20262"/>
    <cellStyle name="Normal 6 2 3 2 8" xfId="11852"/>
    <cellStyle name="Normal 6 2 3 2 8 2" xfId="42174"/>
    <cellStyle name="Normal 6 2 3 2 8 3" xfId="26950"/>
    <cellStyle name="Normal 6 2 3 2 9" xfId="6831"/>
    <cellStyle name="Normal 6 2 3 2 9 2" xfId="37157"/>
    <cellStyle name="Normal 6 2 3 2 9 3" xfId="21933"/>
    <cellStyle name="Normal 6 2 3 3" xfId="752"/>
    <cellStyle name="Normal 6 2 3 3 10" xfId="16972"/>
    <cellStyle name="Normal 6 2 3 3 11" xfId="1795"/>
    <cellStyle name="Normal 6 2 3 3 2" xfId="2014"/>
    <cellStyle name="Normal 6 2 3 3 2 2" xfId="2435"/>
    <cellStyle name="Normal 6 2 3 3 2 2 2" xfId="3274"/>
    <cellStyle name="Normal 6 2 3 3 2 2 2 2" xfId="4964"/>
    <cellStyle name="Normal 6 2 3 3 2 2 2 2 2" xfId="15037"/>
    <cellStyle name="Normal 6 2 3 3 2 2 2 2 2 2" xfId="45359"/>
    <cellStyle name="Normal 6 2 3 3 2 2 2 2 2 3" xfId="30135"/>
    <cellStyle name="Normal 6 2 3 3 2 2 2 2 3" xfId="10017"/>
    <cellStyle name="Normal 6 2 3 3 2 2 2 2 3 2" xfId="40342"/>
    <cellStyle name="Normal 6 2 3 3 2 2 2 2 3 3" xfId="25118"/>
    <cellStyle name="Normal 6 2 3 3 2 2 2 2 4" xfId="35329"/>
    <cellStyle name="Normal 6 2 3 3 2 2 2 2 5" xfId="20105"/>
    <cellStyle name="Normal 6 2 3 3 2 2 2 3" xfId="6656"/>
    <cellStyle name="Normal 6 2 3 3 2 2 2 3 2" xfId="16708"/>
    <cellStyle name="Normal 6 2 3 3 2 2 2 3 2 2" xfId="47030"/>
    <cellStyle name="Normal 6 2 3 3 2 2 2 3 2 3" xfId="31806"/>
    <cellStyle name="Normal 6 2 3 3 2 2 2 3 3" xfId="11688"/>
    <cellStyle name="Normal 6 2 3 3 2 2 2 3 3 2" xfId="42013"/>
    <cellStyle name="Normal 6 2 3 3 2 2 2 3 3 3" xfId="26789"/>
    <cellStyle name="Normal 6 2 3 3 2 2 2 3 4" xfId="37000"/>
    <cellStyle name="Normal 6 2 3 3 2 2 2 3 5" xfId="21776"/>
    <cellStyle name="Normal 6 2 3 3 2 2 2 4" xfId="13366"/>
    <cellStyle name="Normal 6 2 3 3 2 2 2 4 2" xfId="43688"/>
    <cellStyle name="Normal 6 2 3 3 2 2 2 4 3" xfId="28464"/>
    <cellStyle name="Normal 6 2 3 3 2 2 2 5" xfId="8345"/>
    <cellStyle name="Normal 6 2 3 3 2 2 2 5 2" xfId="38671"/>
    <cellStyle name="Normal 6 2 3 3 2 2 2 5 3" xfId="23447"/>
    <cellStyle name="Normal 6 2 3 3 2 2 2 6" xfId="33659"/>
    <cellStyle name="Normal 6 2 3 3 2 2 2 7" xfId="18434"/>
    <cellStyle name="Normal 6 2 3 3 2 2 3" xfId="4127"/>
    <cellStyle name="Normal 6 2 3 3 2 2 3 2" xfId="14201"/>
    <cellStyle name="Normal 6 2 3 3 2 2 3 2 2" xfId="44523"/>
    <cellStyle name="Normal 6 2 3 3 2 2 3 2 3" xfId="29299"/>
    <cellStyle name="Normal 6 2 3 3 2 2 3 3" xfId="9181"/>
    <cellStyle name="Normal 6 2 3 3 2 2 3 3 2" xfId="39506"/>
    <cellStyle name="Normal 6 2 3 3 2 2 3 3 3" xfId="24282"/>
    <cellStyle name="Normal 6 2 3 3 2 2 3 4" xfId="34493"/>
    <cellStyle name="Normal 6 2 3 3 2 2 3 5" xfId="19269"/>
    <cellStyle name="Normal 6 2 3 3 2 2 4" xfId="5820"/>
    <cellStyle name="Normal 6 2 3 3 2 2 4 2" xfId="15872"/>
    <cellStyle name="Normal 6 2 3 3 2 2 4 2 2" xfId="46194"/>
    <cellStyle name="Normal 6 2 3 3 2 2 4 2 3" xfId="30970"/>
    <cellStyle name="Normal 6 2 3 3 2 2 4 3" xfId="10852"/>
    <cellStyle name="Normal 6 2 3 3 2 2 4 3 2" xfId="41177"/>
    <cellStyle name="Normal 6 2 3 3 2 2 4 3 3" xfId="25953"/>
    <cellStyle name="Normal 6 2 3 3 2 2 4 4" xfId="36164"/>
    <cellStyle name="Normal 6 2 3 3 2 2 4 5" xfId="20940"/>
    <cellStyle name="Normal 6 2 3 3 2 2 5" xfId="12530"/>
    <cellStyle name="Normal 6 2 3 3 2 2 5 2" xfId="42852"/>
    <cellStyle name="Normal 6 2 3 3 2 2 5 3" xfId="27628"/>
    <cellStyle name="Normal 6 2 3 3 2 2 6" xfId="7509"/>
    <cellStyle name="Normal 6 2 3 3 2 2 6 2" xfId="37835"/>
    <cellStyle name="Normal 6 2 3 3 2 2 6 3" xfId="22611"/>
    <cellStyle name="Normal 6 2 3 3 2 2 7" xfId="32823"/>
    <cellStyle name="Normal 6 2 3 3 2 2 8" xfId="17598"/>
    <cellStyle name="Normal 6 2 3 3 2 3" xfId="2856"/>
    <cellStyle name="Normal 6 2 3 3 2 3 2" xfId="4546"/>
    <cellStyle name="Normal 6 2 3 3 2 3 2 2" xfId="14619"/>
    <cellStyle name="Normal 6 2 3 3 2 3 2 2 2" xfId="44941"/>
    <cellStyle name="Normal 6 2 3 3 2 3 2 2 3" xfId="29717"/>
    <cellStyle name="Normal 6 2 3 3 2 3 2 3" xfId="9599"/>
    <cellStyle name="Normal 6 2 3 3 2 3 2 3 2" xfId="39924"/>
    <cellStyle name="Normal 6 2 3 3 2 3 2 3 3" xfId="24700"/>
    <cellStyle name="Normal 6 2 3 3 2 3 2 4" xfId="34911"/>
    <cellStyle name="Normal 6 2 3 3 2 3 2 5" xfId="19687"/>
    <cellStyle name="Normal 6 2 3 3 2 3 3" xfId="6238"/>
    <cellStyle name="Normal 6 2 3 3 2 3 3 2" xfId="16290"/>
    <cellStyle name="Normal 6 2 3 3 2 3 3 2 2" xfId="46612"/>
    <cellStyle name="Normal 6 2 3 3 2 3 3 2 3" xfId="31388"/>
    <cellStyle name="Normal 6 2 3 3 2 3 3 3" xfId="11270"/>
    <cellStyle name="Normal 6 2 3 3 2 3 3 3 2" xfId="41595"/>
    <cellStyle name="Normal 6 2 3 3 2 3 3 3 3" xfId="26371"/>
    <cellStyle name="Normal 6 2 3 3 2 3 3 4" xfId="36582"/>
    <cellStyle name="Normal 6 2 3 3 2 3 3 5" xfId="21358"/>
    <cellStyle name="Normal 6 2 3 3 2 3 4" xfId="12948"/>
    <cellStyle name="Normal 6 2 3 3 2 3 4 2" xfId="43270"/>
    <cellStyle name="Normal 6 2 3 3 2 3 4 3" xfId="28046"/>
    <cellStyle name="Normal 6 2 3 3 2 3 5" xfId="7927"/>
    <cellStyle name="Normal 6 2 3 3 2 3 5 2" xfId="38253"/>
    <cellStyle name="Normal 6 2 3 3 2 3 5 3" xfId="23029"/>
    <cellStyle name="Normal 6 2 3 3 2 3 6" xfId="33241"/>
    <cellStyle name="Normal 6 2 3 3 2 3 7" xfId="18016"/>
    <cellStyle name="Normal 6 2 3 3 2 4" xfId="3709"/>
    <cellStyle name="Normal 6 2 3 3 2 4 2" xfId="13783"/>
    <cellStyle name="Normal 6 2 3 3 2 4 2 2" xfId="44105"/>
    <cellStyle name="Normal 6 2 3 3 2 4 2 3" xfId="28881"/>
    <cellStyle name="Normal 6 2 3 3 2 4 3" xfId="8763"/>
    <cellStyle name="Normal 6 2 3 3 2 4 3 2" xfId="39088"/>
    <cellStyle name="Normal 6 2 3 3 2 4 3 3" xfId="23864"/>
    <cellStyle name="Normal 6 2 3 3 2 4 4" xfId="34075"/>
    <cellStyle name="Normal 6 2 3 3 2 4 5" xfId="18851"/>
    <cellStyle name="Normal 6 2 3 3 2 5" xfId="5402"/>
    <cellStyle name="Normal 6 2 3 3 2 5 2" xfId="15454"/>
    <cellStyle name="Normal 6 2 3 3 2 5 2 2" xfId="45776"/>
    <cellStyle name="Normal 6 2 3 3 2 5 2 3" xfId="30552"/>
    <cellStyle name="Normal 6 2 3 3 2 5 3" xfId="10434"/>
    <cellStyle name="Normal 6 2 3 3 2 5 3 2" xfId="40759"/>
    <cellStyle name="Normal 6 2 3 3 2 5 3 3" xfId="25535"/>
    <cellStyle name="Normal 6 2 3 3 2 5 4" xfId="35746"/>
    <cellStyle name="Normal 6 2 3 3 2 5 5" xfId="20522"/>
    <cellStyle name="Normal 6 2 3 3 2 6" xfId="12112"/>
    <cellStyle name="Normal 6 2 3 3 2 6 2" xfId="42434"/>
    <cellStyle name="Normal 6 2 3 3 2 6 3" xfId="27210"/>
    <cellStyle name="Normal 6 2 3 3 2 7" xfId="7091"/>
    <cellStyle name="Normal 6 2 3 3 2 7 2" xfId="37417"/>
    <cellStyle name="Normal 6 2 3 3 2 7 3" xfId="22193"/>
    <cellStyle name="Normal 6 2 3 3 2 8" xfId="32405"/>
    <cellStyle name="Normal 6 2 3 3 2 9" xfId="17180"/>
    <cellStyle name="Normal 6 2 3 3 3" xfId="2227"/>
    <cellStyle name="Normal 6 2 3 3 3 2" xfId="3066"/>
    <cellStyle name="Normal 6 2 3 3 3 2 2" xfId="4756"/>
    <cellStyle name="Normal 6 2 3 3 3 2 2 2" xfId="14829"/>
    <cellStyle name="Normal 6 2 3 3 3 2 2 2 2" xfId="45151"/>
    <cellStyle name="Normal 6 2 3 3 3 2 2 2 3" xfId="29927"/>
    <cellStyle name="Normal 6 2 3 3 3 2 2 3" xfId="9809"/>
    <cellStyle name="Normal 6 2 3 3 3 2 2 3 2" xfId="40134"/>
    <cellStyle name="Normal 6 2 3 3 3 2 2 3 3" xfId="24910"/>
    <cellStyle name="Normal 6 2 3 3 3 2 2 4" xfId="35121"/>
    <cellStyle name="Normal 6 2 3 3 3 2 2 5" xfId="19897"/>
    <cellStyle name="Normal 6 2 3 3 3 2 3" xfId="6448"/>
    <cellStyle name="Normal 6 2 3 3 3 2 3 2" xfId="16500"/>
    <cellStyle name="Normal 6 2 3 3 3 2 3 2 2" xfId="46822"/>
    <cellStyle name="Normal 6 2 3 3 3 2 3 2 3" xfId="31598"/>
    <cellStyle name="Normal 6 2 3 3 3 2 3 3" xfId="11480"/>
    <cellStyle name="Normal 6 2 3 3 3 2 3 3 2" xfId="41805"/>
    <cellStyle name="Normal 6 2 3 3 3 2 3 3 3" xfId="26581"/>
    <cellStyle name="Normal 6 2 3 3 3 2 3 4" xfId="36792"/>
    <cellStyle name="Normal 6 2 3 3 3 2 3 5" xfId="21568"/>
    <cellStyle name="Normal 6 2 3 3 3 2 4" xfId="13158"/>
    <cellStyle name="Normal 6 2 3 3 3 2 4 2" xfId="43480"/>
    <cellStyle name="Normal 6 2 3 3 3 2 4 3" xfId="28256"/>
    <cellStyle name="Normal 6 2 3 3 3 2 5" xfId="8137"/>
    <cellStyle name="Normal 6 2 3 3 3 2 5 2" xfId="38463"/>
    <cellStyle name="Normal 6 2 3 3 3 2 5 3" xfId="23239"/>
    <cellStyle name="Normal 6 2 3 3 3 2 6" xfId="33451"/>
    <cellStyle name="Normal 6 2 3 3 3 2 7" xfId="18226"/>
    <cellStyle name="Normal 6 2 3 3 3 3" xfId="3919"/>
    <cellStyle name="Normal 6 2 3 3 3 3 2" xfId="13993"/>
    <cellStyle name="Normal 6 2 3 3 3 3 2 2" xfId="44315"/>
    <cellStyle name="Normal 6 2 3 3 3 3 2 3" xfId="29091"/>
    <cellStyle name="Normal 6 2 3 3 3 3 3" xfId="8973"/>
    <cellStyle name="Normal 6 2 3 3 3 3 3 2" xfId="39298"/>
    <cellStyle name="Normal 6 2 3 3 3 3 3 3" xfId="24074"/>
    <cellStyle name="Normal 6 2 3 3 3 3 4" xfId="34285"/>
    <cellStyle name="Normal 6 2 3 3 3 3 5" xfId="19061"/>
    <cellStyle name="Normal 6 2 3 3 3 4" xfId="5612"/>
    <cellStyle name="Normal 6 2 3 3 3 4 2" xfId="15664"/>
    <cellStyle name="Normal 6 2 3 3 3 4 2 2" xfId="45986"/>
    <cellStyle name="Normal 6 2 3 3 3 4 2 3" xfId="30762"/>
    <cellStyle name="Normal 6 2 3 3 3 4 3" xfId="10644"/>
    <cellStyle name="Normal 6 2 3 3 3 4 3 2" xfId="40969"/>
    <cellStyle name="Normal 6 2 3 3 3 4 3 3" xfId="25745"/>
    <cellStyle name="Normal 6 2 3 3 3 4 4" xfId="35956"/>
    <cellStyle name="Normal 6 2 3 3 3 4 5" xfId="20732"/>
    <cellStyle name="Normal 6 2 3 3 3 5" xfId="12322"/>
    <cellStyle name="Normal 6 2 3 3 3 5 2" xfId="42644"/>
    <cellStyle name="Normal 6 2 3 3 3 5 3" xfId="27420"/>
    <cellStyle name="Normal 6 2 3 3 3 6" xfId="7301"/>
    <cellStyle name="Normal 6 2 3 3 3 6 2" xfId="37627"/>
    <cellStyle name="Normal 6 2 3 3 3 6 3" xfId="22403"/>
    <cellStyle name="Normal 6 2 3 3 3 7" xfId="32615"/>
    <cellStyle name="Normal 6 2 3 3 3 8" xfId="17390"/>
    <cellStyle name="Normal 6 2 3 3 4" xfId="2648"/>
    <cellStyle name="Normal 6 2 3 3 4 2" xfId="4338"/>
    <cellStyle name="Normal 6 2 3 3 4 2 2" xfId="14411"/>
    <cellStyle name="Normal 6 2 3 3 4 2 2 2" xfId="44733"/>
    <cellStyle name="Normal 6 2 3 3 4 2 2 3" xfId="29509"/>
    <cellStyle name="Normal 6 2 3 3 4 2 3" xfId="9391"/>
    <cellStyle name="Normal 6 2 3 3 4 2 3 2" xfId="39716"/>
    <cellStyle name="Normal 6 2 3 3 4 2 3 3" xfId="24492"/>
    <cellStyle name="Normal 6 2 3 3 4 2 4" xfId="34703"/>
    <cellStyle name="Normal 6 2 3 3 4 2 5" xfId="19479"/>
    <cellStyle name="Normal 6 2 3 3 4 3" xfId="6030"/>
    <cellStyle name="Normal 6 2 3 3 4 3 2" xfId="16082"/>
    <cellStyle name="Normal 6 2 3 3 4 3 2 2" xfId="46404"/>
    <cellStyle name="Normal 6 2 3 3 4 3 2 3" xfId="31180"/>
    <cellStyle name="Normal 6 2 3 3 4 3 3" xfId="11062"/>
    <cellStyle name="Normal 6 2 3 3 4 3 3 2" xfId="41387"/>
    <cellStyle name="Normal 6 2 3 3 4 3 3 3" xfId="26163"/>
    <cellStyle name="Normal 6 2 3 3 4 3 4" xfId="36374"/>
    <cellStyle name="Normal 6 2 3 3 4 3 5" xfId="21150"/>
    <cellStyle name="Normal 6 2 3 3 4 4" xfId="12740"/>
    <cellStyle name="Normal 6 2 3 3 4 4 2" xfId="43062"/>
    <cellStyle name="Normal 6 2 3 3 4 4 3" xfId="27838"/>
    <cellStyle name="Normal 6 2 3 3 4 5" xfId="7719"/>
    <cellStyle name="Normal 6 2 3 3 4 5 2" xfId="38045"/>
    <cellStyle name="Normal 6 2 3 3 4 5 3" xfId="22821"/>
    <cellStyle name="Normal 6 2 3 3 4 6" xfId="33033"/>
    <cellStyle name="Normal 6 2 3 3 4 7" xfId="17808"/>
    <cellStyle name="Normal 6 2 3 3 5" xfId="3501"/>
    <cellStyle name="Normal 6 2 3 3 5 2" xfId="13575"/>
    <cellStyle name="Normal 6 2 3 3 5 2 2" xfId="43897"/>
    <cellStyle name="Normal 6 2 3 3 5 2 3" xfId="28673"/>
    <cellStyle name="Normal 6 2 3 3 5 3" xfId="8555"/>
    <cellStyle name="Normal 6 2 3 3 5 3 2" xfId="38880"/>
    <cellStyle name="Normal 6 2 3 3 5 3 3" xfId="23656"/>
    <cellStyle name="Normal 6 2 3 3 5 4" xfId="33867"/>
    <cellStyle name="Normal 6 2 3 3 5 5" xfId="18643"/>
    <cellStyle name="Normal 6 2 3 3 6" xfId="5194"/>
    <cellStyle name="Normal 6 2 3 3 6 2" xfId="15246"/>
    <cellStyle name="Normal 6 2 3 3 6 2 2" xfId="45568"/>
    <cellStyle name="Normal 6 2 3 3 6 2 3" xfId="30344"/>
    <cellStyle name="Normal 6 2 3 3 6 3" xfId="10226"/>
    <cellStyle name="Normal 6 2 3 3 6 3 2" xfId="40551"/>
    <cellStyle name="Normal 6 2 3 3 6 3 3" xfId="25327"/>
    <cellStyle name="Normal 6 2 3 3 6 4" xfId="35538"/>
    <cellStyle name="Normal 6 2 3 3 6 5" xfId="20314"/>
    <cellStyle name="Normal 6 2 3 3 7" xfId="11904"/>
    <cellStyle name="Normal 6 2 3 3 7 2" xfId="42226"/>
    <cellStyle name="Normal 6 2 3 3 7 3" xfId="27002"/>
    <cellStyle name="Normal 6 2 3 3 8" xfId="6883"/>
    <cellStyle name="Normal 6 2 3 3 8 2" xfId="37209"/>
    <cellStyle name="Normal 6 2 3 3 8 3" xfId="21985"/>
    <cellStyle name="Normal 6 2 3 3 9" xfId="32198"/>
    <cellStyle name="Normal 6 2 3 4" xfId="1908"/>
    <cellStyle name="Normal 6 2 3 4 2" xfId="2331"/>
    <cellStyle name="Normal 6 2 3 4 2 2" xfId="3170"/>
    <cellStyle name="Normal 6 2 3 4 2 2 2" xfId="4860"/>
    <cellStyle name="Normal 6 2 3 4 2 2 2 2" xfId="14933"/>
    <cellStyle name="Normal 6 2 3 4 2 2 2 2 2" xfId="45255"/>
    <cellStyle name="Normal 6 2 3 4 2 2 2 2 3" xfId="30031"/>
    <cellStyle name="Normal 6 2 3 4 2 2 2 3" xfId="9913"/>
    <cellStyle name="Normal 6 2 3 4 2 2 2 3 2" xfId="40238"/>
    <cellStyle name="Normal 6 2 3 4 2 2 2 3 3" xfId="25014"/>
    <cellStyle name="Normal 6 2 3 4 2 2 2 4" xfId="35225"/>
    <cellStyle name="Normal 6 2 3 4 2 2 2 5" xfId="20001"/>
    <cellStyle name="Normal 6 2 3 4 2 2 3" xfId="6552"/>
    <cellStyle name="Normal 6 2 3 4 2 2 3 2" xfId="16604"/>
    <cellStyle name="Normal 6 2 3 4 2 2 3 2 2" xfId="46926"/>
    <cellStyle name="Normal 6 2 3 4 2 2 3 2 3" xfId="31702"/>
    <cellStyle name="Normal 6 2 3 4 2 2 3 3" xfId="11584"/>
    <cellStyle name="Normal 6 2 3 4 2 2 3 3 2" xfId="41909"/>
    <cellStyle name="Normal 6 2 3 4 2 2 3 3 3" xfId="26685"/>
    <cellStyle name="Normal 6 2 3 4 2 2 3 4" xfId="36896"/>
    <cellStyle name="Normal 6 2 3 4 2 2 3 5" xfId="21672"/>
    <cellStyle name="Normal 6 2 3 4 2 2 4" xfId="13262"/>
    <cellStyle name="Normal 6 2 3 4 2 2 4 2" xfId="43584"/>
    <cellStyle name="Normal 6 2 3 4 2 2 4 3" xfId="28360"/>
    <cellStyle name="Normal 6 2 3 4 2 2 5" xfId="8241"/>
    <cellStyle name="Normal 6 2 3 4 2 2 5 2" xfId="38567"/>
    <cellStyle name="Normal 6 2 3 4 2 2 5 3" xfId="23343"/>
    <cellStyle name="Normal 6 2 3 4 2 2 6" xfId="33555"/>
    <cellStyle name="Normal 6 2 3 4 2 2 7" xfId="18330"/>
    <cellStyle name="Normal 6 2 3 4 2 3" xfId="4023"/>
    <cellStyle name="Normal 6 2 3 4 2 3 2" xfId="14097"/>
    <cellStyle name="Normal 6 2 3 4 2 3 2 2" xfId="44419"/>
    <cellStyle name="Normal 6 2 3 4 2 3 2 3" xfId="29195"/>
    <cellStyle name="Normal 6 2 3 4 2 3 3" xfId="9077"/>
    <cellStyle name="Normal 6 2 3 4 2 3 3 2" xfId="39402"/>
    <cellStyle name="Normal 6 2 3 4 2 3 3 3" xfId="24178"/>
    <cellStyle name="Normal 6 2 3 4 2 3 4" xfId="34389"/>
    <cellStyle name="Normal 6 2 3 4 2 3 5" xfId="19165"/>
    <cellStyle name="Normal 6 2 3 4 2 4" xfId="5716"/>
    <cellStyle name="Normal 6 2 3 4 2 4 2" xfId="15768"/>
    <cellStyle name="Normal 6 2 3 4 2 4 2 2" xfId="46090"/>
    <cellStyle name="Normal 6 2 3 4 2 4 2 3" xfId="30866"/>
    <cellStyle name="Normal 6 2 3 4 2 4 3" xfId="10748"/>
    <cellStyle name="Normal 6 2 3 4 2 4 3 2" xfId="41073"/>
    <cellStyle name="Normal 6 2 3 4 2 4 3 3" xfId="25849"/>
    <cellStyle name="Normal 6 2 3 4 2 4 4" xfId="36060"/>
    <cellStyle name="Normal 6 2 3 4 2 4 5" xfId="20836"/>
    <cellStyle name="Normal 6 2 3 4 2 5" xfId="12426"/>
    <cellStyle name="Normal 6 2 3 4 2 5 2" xfId="42748"/>
    <cellStyle name="Normal 6 2 3 4 2 5 3" xfId="27524"/>
    <cellStyle name="Normal 6 2 3 4 2 6" xfId="7405"/>
    <cellStyle name="Normal 6 2 3 4 2 6 2" xfId="37731"/>
    <cellStyle name="Normal 6 2 3 4 2 6 3" xfId="22507"/>
    <cellStyle name="Normal 6 2 3 4 2 7" xfId="32719"/>
    <cellStyle name="Normal 6 2 3 4 2 8" xfId="17494"/>
    <cellStyle name="Normal 6 2 3 4 3" xfId="2752"/>
    <cellStyle name="Normal 6 2 3 4 3 2" xfId="4442"/>
    <cellStyle name="Normal 6 2 3 4 3 2 2" xfId="14515"/>
    <cellStyle name="Normal 6 2 3 4 3 2 2 2" xfId="44837"/>
    <cellStyle name="Normal 6 2 3 4 3 2 2 3" xfId="29613"/>
    <cellStyle name="Normal 6 2 3 4 3 2 3" xfId="9495"/>
    <cellStyle name="Normal 6 2 3 4 3 2 3 2" xfId="39820"/>
    <cellStyle name="Normal 6 2 3 4 3 2 3 3" xfId="24596"/>
    <cellStyle name="Normal 6 2 3 4 3 2 4" xfId="34807"/>
    <cellStyle name="Normal 6 2 3 4 3 2 5" xfId="19583"/>
    <cellStyle name="Normal 6 2 3 4 3 3" xfId="6134"/>
    <cellStyle name="Normal 6 2 3 4 3 3 2" xfId="16186"/>
    <cellStyle name="Normal 6 2 3 4 3 3 2 2" xfId="46508"/>
    <cellStyle name="Normal 6 2 3 4 3 3 2 3" xfId="31284"/>
    <cellStyle name="Normal 6 2 3 4 3 3 3" xfId="11166"/>
    <cellStyle name="Normal 6 2 3 4 3 3 3 2" xfId="41491"/>
    <cellStyle name="Normal 6 2 3 4 3 3 3 3" xfId="26267"/>
    <cellStyle name="Normal 6 2 3 4 3 3 4" xfId="36478"/>
    <cellStyle name="Normal 6 2 3 4 3 3 5" xfId="21254"/>
    <cellStyle name="Normal 6 2 3 4 3 4" xfId="12844"/>
    <cellStyle name="Normal 6 2 3 4 3 4 2" xfId="43166"/>
    <cellStyle name="Normal 6 2 3 4 3 4 3" xfId="27942"/>
    <cellStyle name="Normal 6 2 3 4 3 5" xfId="7823"/>
    <cellStyle name="Normal 6 2 3 4 3 5 2" xfId="38149"/>
    <cellStyle name="Normal 6 2 3 4 3 5 3" xfId="22925"/>
    <cellStyle name="Normal 6 2 3 4 3 6" xfId="33137"/>
    <cellStyle name="Normal 6 2 3 4 3 7" xfId="17912"/>
    <cellStyle name="Normal 6 2 3 4 4" xfId="3605"/>
    <cellStyle name="Normal 6 2 3 4 4 2" xfId="13679"/>
    <cellStyle name="Normal 6 2 3 4 4 2 2" xfId="44001"/>
    <cellStyle name="Normal 6 2 3 4 4 2 3" xfId="28777"/>
    <cellStyle name="Normal 6 2 3 4 4 3" xfId="8659"/>
    <cellStyle name="Normal 6 2 3 4 4 3 2" xfId="38984"/>
    <cellStyle name="Normal 6 2 3 4 4 3 3" xfId="23760"/>
    <cellStyle name="Normal 6 2 3 4 4 4" xfId="33971"/>
    <cellStyle name="Normal 6 2 3 4 4 5" xfId="18747"/>
    <cellStyle name="Normal 6 2 3 4 5" xfId="5298"/>
    <cellStyle name="Normal 6 2 3 4 5 2" xfId="15350"/>
    <cellStyle name="Normal 6 2 3 4 5 2 2" xfId="45672"/>
    <cellStyle name="Normal 6 2 3 4 5 2 3" xfId="30448"/>
    <cellStyle name="Normal 6 2 3 4 5 3" xfId="10330"/>
    <cellStyle name="Normal 6 2 3 4 5 3 2" xfId="40655"/>
    <cellStyle name="Normal 6 2 3 4 5 3 3" xfId="25431"/>
    <cellStyle name="Normal 6 2 3 4 5 4" xfId="35642"/>
    <cellStyle name="Normal 6 2 3 4 5 5" xfId="20418"/>
    <cellStyle name="Normal 6 2 3 4 6" xfId="12008"/>
    <cellStyle name="Normal 6 2 3 4 6 2" xfId="42330"/>
    <cellStyle name="Normal 6 2 3 4 6 3" xfId="27106"/>
    <cellStyle name="Normal 6 2 3 4 7" xfId="6987"/>
    <cellStyle name="Normal 6 2 3 4 7 2" xfId="37313"/>
    <cellStyle name="Normal 6 2 3 4 7 3" xfId="22089"/>
    <cellStyle name="Normal 6 2 3 4 8" xfId="32301"/>
    <cellStyle name="Normal 6 2 3 4 9" xfId="17076"/>
    <cellStyle name="Normal 6 2 3 5" xfId="2121"/>
    <cellStyle name="Normal 6 2 3 5 2" xfId="2962"/>
    <cellStyle name="Normal 6 2 3 5 2 2" xfId="4652"/>
    <cellStyle name="Normal 6 2 3 5 2 2 2" xfId="14725"/>
    <cellStyle name="Normal 6 2 3 5 2 2 2 2" xfId="45047"/>
    <cellStyle name="Normal 6 2 3 5 2 2 2 3" xfId="29823"/>
    <cellStyle name="Normal 6 2 3 5 2 2 3" xfId="9705"/>
    <cellStyle name="Normal 6 2 3 5 2 2 3 2" xfId="40030"/>
    <cellStyle name="Normal 6 2 3 5 2 2 3 3" xfId="24806"/>
    <cellStyle name="Normal 6 2 3 5 2 2 4" xfId="35017"/>
    <cellStyle name="Normal 6 2 3 5 2 2 5" xfId="19793"/>
    <cellStyle name="Normal 6 2 3 5 2 3" xfId="6344"/>
    <cellStyle name="Normal 6 2 3 5 2 3 2" xfId="16396"/>
    <cellStyle name="Normal 6 2 3 5 2 3 2 2" xfId="46718"/>
    <cellStyle name="Normal 6 2 3 5 2 3 2 3" xfId="31494"/>
    <cellStyle name="Normal 6 2 3 5 2 3 3" xfId="11376"/>
    <cellStyle name="Normal 6 2 3 5 2 3 3 2" xfId="41701"/>
    <cellStyle name="Normal 6 2 3 5 2 3 3 3" xfId="26477"/>
    <cellStyle name="Normal 6 2 3 5 2 3 4" xfId="36688"/>
    <cellStyle name="Normal 6 2 3 5 2 3 5" xfId="21464"/>
    <cellStyle name="Normal 6 2 3 5 2 4" xfId="13054"/>
    <cellStyle name="Normal 6 2 3 5 2 4 2" xfId="43376"/>
    <cellStyle name="Normal 6 2 3 5 2 4 3" xfId="28152"/>
    <cellStyle name="Normal 6 2 3 5 2 5" xfId="8033"/>
    <cellStyle name="Normal 6 2 3 5 2 5 2" xfId="38359"/>
    <cellStyle name="Normal 6 2 3 5 2 5 3" xfId="23135"/>
    <cellStyle name="Normal 6 2 3 5 2 6" xfId="33347"/>
    <cellStyle name="Normal 6 2 3 5 2 7" xfId="18122"/>
    <cellStyle name="Normal 6 2 3 5 3" xfId="3815"/>
    <cellStyle name="Normal 6 2 3 5 3 2" xfId="13889"/>
    <cellStyle name="Normal 6 2 3 5 3 2 2" xfId="44211"/>
    <cellStyle name="Normal 6 2 3 5 3 2 3" xfId="28987"/>
    <cellStyle name="Normal 6 2 3 5 3 3" xfId="8869"/>
    <cellStyle name="Normal 6 2 3 5 3 3 2" xfId="39194"/>
    <cellStyle name="Normal 6 2 3 5 3 3 3" xfId="23970"/>
    <cellStyle name="Normal 6 2 3 5 3 4" xfId="34181"/>
    <cellStyle name="Normal 6 2 3 5 3 5" xfId="18957"/>
    <cellStyle name="Normal 6 2 3 5 4" xfId="5508"/>
    <cellStyle name="Normal 6 2 3 5 4 2" xfId="15560"/>
    <cellStyle name="Normal 6 2 3 5 4 2 2" xfId="45882"/>
    <cellStyle name="Normal 6 2 3 5 4 2 3" xfId="30658"/>
    <cellStyle name="Normal 6 2 3 5 4 3" xfId="10540"/>
    <cellStyle name="Normal 6 2 3 5 4 3 2" xfId="40865"/>
    <cellStyle name="Normal 6 2 3 5 4 3 3" xfId="25641"/>
    <cellStyle name="Normal 6 2 3 5 4 4" xfId="35852"/>
    <cellStyle name="Normal 6 2 3 5 4 5" xfId="20628"/>
    <cellStyle name="Normal 6 2 3 5 5" xfId="12218"/>
    <cellStyle name="Normal 6 2 3 5 5 2" xfId="42540"/>
    <cellStyle name="Normal 6 2 3 5 5 3" xfId="27316"/>
    <cellStyle name="Normal 6 2 3 5 6" xfId="7197"/>
    <cellStyle name="Normal 6 2 3 5 6 2" xfId="37523"/>
    <cellStyle name="Normal 6 2 3 5 6 3" xfId="22299"/>
    <cellStyle name="Normal 6 2 3 5 7" xfId="32511"/>
    <cellStyle name="Normal 6 2 3 5 8" xfId="17286"/>
    <cellStyle name="Normal 6 2 3 6" xfId="2542"/>
    <cellStyle name="Normal 6 2 3 6 2" xfId="4234"/>
    <cellStyle name="Normal 6 2 3 6 2 2" xfId="14307"/>
    <cellStyle name="Normal 6 2 3 6 2 2 2" xfId="44629"/>
    <cellStyle name="Normal 6 2 3 6 2 2 3" xfId="29405"/>
    <cellStyle name="Normal 6 2 3 6 2 3" xfId="9287"/>
    <cellStyle name="Normal 6 2 3 6 2 3 2" xfId="39612"/>
    <cellStyle name="Normal 6 2 3 6 2 3 3" xfId="24388"/>
    <cellStyle name="Normal 6 2 3 6 2 4" xfId="34599"/>
    <cellStyle name="Normal 6 2 3 6 2 5" xfId="19375"/>
    <cellStyle name="Normal 6 2 3 6 3" xfId="5926"/>
    <cellStyle name="Normal 6 2 3 6 3 2" xfId="15978"/>
    <cellStyle name="Normal 6 2 3 6 3 2 2" xfId="46300"/>
    <cellStyle name="Normal 6 2 3 6 3 2 3" xfId="31076"/>
    <cellStyle name="Normal 6 2 3 6 3 3" xfId="10958"/>
    <cellStyle name="Normal 6 2 3 6 3 3 2" xfId="41283"/>
    <cellStyle name="Normal 6 2 3 6 3 3 3" xfId="26059"/>
    <cellStyle name="Normal 6 2 3 6 3 4" xfId="36270"/>
    <cellStyle name="Normal 6 2 3 6 3 5" xfId="21046"/>
    <cellStyle name="Normal 6 2 3 6 4" xfId="12636"/>
    <cellStyle name="Normal 6 2 3 6 4 2" xfId="42958"/>
    <cellStyle name="Normal 6 2 3 6 4 3" xfId="27734"/>
    <cellStyle name="Normal 6 2 3 6 5" xfId="7615"/>
    <cellStyle name="Normal 6 2 3 6 5 2" xfId="37941"/>
    <cellStyle name="Normal 6 2 3 6 5 3" xfId="22717"/>
    <cellStyle name="Normal 6 2 3 6 6" xfId="32929"/>
    <cellStyle name="Normal 6 2 3 6 7" xfId="17704"/>
    <cellStyle name="Normal 6 2 3 7" xfId="3393"/>
    <cellStyle name="Normal 6 2 3 7 2" xfId="13471"/>
    <cellStyle name="Normal 6 2 3 7 2 2" xfId="43793"/>
    <cellStyle name="Normal 6 2 3 7 2 3" xfId="28569"/>
    <cellStyle name="Normal 6 2 3 7 3" xfId="8451"/>
    <cellStyle name="Normal 6 2 3 7 3 2" xfId="38776"/>
    <cellStyle name="Normal 6 2 3 7 3 3" xfId="23552"/>
    <cellStyle name="Normal 6 2 3 7 4" xfId="33763"/>
    <cellStyle name="Normal 6 2 3 7 5" xfId="18539"/>
    <cellStyle name="Normal 6 2 3 8" xfId="5087"/>
    <cellStyle name="Normal 6 2 3 8 2" xfId="15142"/>
    <cellStyle name="Normal 6 2 3 8 2 2" xfId="45464"/>
    <cellStyle name="Normal 6 2 3 8 2 3" xfId="30240"/>
    <cellStyle name="Normal 6 2 3 8 3" xfId="10122"/>
    <cellStyle name="Normal 6 2 3 8 3 2" xfId="40447"/>
    <cellStyle name="Normal 6 2 3 8 3 3" xfId="25223"/>
    <cellStyle name="Normal 6 2 3 8 4" xfId="35434"/>
    <cellStyle name="Normal 6 2 3 8 5" xfId="20210"/>
    <cellStyle name="Normal 6 2 3 9" xfId="11798"/>
    <cellStyle name="Normal 6 2 3 9 2" xfId="42122"/>
    <cellStyle name="Normal 6 2 3 9 3" xfId="26898"/>
    <cellStyle name="Normal 6 2 4" xfId="722"/>
    <cellStyle name="Normal 6 2 4 2" xfId="1463"/>
    <cellStyle name="Normal 6 2 5" xfId="743"/>
    <cellStyle name="Normal 6 2 5 2" xfId="1464"/>
    <cellStyle name="Normal 6 2 6" xfId="1460"/>
    <cellStyle name="Normal 6 2 7" xfId="1710"/>
    <cellStyle name="Normal 6 2 7 10" xfId="32117"/>
    <cellStyle name="Normal 6 2 7 11" xfId="16889"/>
    <cellStyle name="Normal 6 2 7 2" xfId="1818"/>
    <cellStyle name="Normal 6 2 7 2 10" xfId="16993"/>
    <cellStyle name="Normal 6 2 7 2 2" xfId="2035"/>
    <cellStyle name="Normal 6 2 7 2 2 2" xfId="2456"/>
    <cellStyle name="Normal 6 2 7 2 2 2 2" xfId="3295"/>
    <cellStyle name="Normal 6 2 7 2 2 2 2 2" xfId="4985"/>
    <cellStyle name="Normal 6 2 7 2 2 2 2 2 2" xfId="15058"/>
    <cellStyle name="Normal 6 2 7 2 2 2 2 2 2 2" xfId="45380"/>
    <cellStyle name="Normal 6 2 7 2 2 2 2 2 2 3" xfId="30156"/>
    <cellStyle name="Normal 6 2 7 2 2 2 2 2 3" xfId="10038"/>
    <cellStyle name="Normal 6 2 7 2 2 2 2 2 3 2" xfId="40363"/>
    <cellStyle name="Normal 6 2 7 2 2 2 2 2 3 3" xfId="25139"/>
    <cellStyle name="Normal 6 2 7 2 2 2 2 2 4" xfId="35350"/>
    <cellStyle name="Normal 6 2 7 2 2 2 2 2 5" xfId="20126"/>
    <cellStyle name="Normal 6 2 7 2 2 2 2 3" xfId="6677"/>
    <cellStyle name="Normal 6 2 7 2 2 2 2 3 2" xfId="16729"/>
    <cellStyle name="Normal 6 2 7 2 2 2 2 3 2 2" xfId="47051"/>
    <cellStyle name="Normal 6 2 7 2 2 2 2 3 2 3" xfId="31827"/>
    <cellStyle name="Normal 6 2 7 2 2 2 2 3 3" xfId="11709"/>
    <cellStyle name="Normal 6 2 7 2 2 2 2 3 3 2" xfId="42034"/>
    <cellStyle name="Normal 6 2 7 2 2 2 2 3 3 3" xfId="26810"/>
    <cellStyle name="Normal 6 2 7 2 2 2 2 3 4" xfId="37021"/>
    <cellStyle name="Normal 6 2 7 2 2 2 2 3 5" xfId="21797"/>
    <cellStyle name="Normal 6 2 7 2 2 2 2 4" xfId="13387"/>
    <cellStyle name="Normal 6 2 7 2 2 2 2 4 2" xfId="43709"/>
    <cellStyle name="Normal 6 2 7 2 2 2 2 4 3" xfId="28485"/>
    <cellStyle name="Normal 6 2 7 2 2 2 2 5" xfId="8366"/>
    <cellStyle name="Normal 6 2 7 2 2 2 2 5 2" xfId="38692"/>
    <cellStyle name="Normal 6 2 7 2 2 2 2 5 3" xfId="23468"/>
    <cellStyle name="Normal 6 2 7 2 2 2 2 6" xfId="33680"/>
    <cellStyle name="Normal 6 2 7 2 2 2 2 7" xfId="18455"/>
    <cellStyle name="Normal 6 2 7 2 2 2 3" xfId="4148"/>
    <cellStyle name="Normal 6 2 7 2 2 2 3 2" xfId="14222"/>
    <cellStyle name="Normal 6 2 7 2 2 2 3 2 2" xfId="44544"/>
    <cellStyle name="Normal 6 2 7 2 2 2 3 2 3" xfId="29320"/>
    <cellStyle name="Normal 6 2 7 2 2 2 3 3" xfId="9202"/>
    <cellStyle name="Normal 6 2 7 2 2 2 3 3 2" xfId="39527"/>
    <cellStyle name="Normal 6 2 7 2 2 2 3 3 3" xfId="24303"/>
    <cellStyle name="Normal 6 2 7 2 2 2 3 4" xfId="34514"/>
    <cellStyle name="Normal 6 2 7 2 2 2 3 5" xfId="19290"/>
    <cellStyle name="Normal 6 2 7 2 2 2 4" xfId="5841"/>
    <cellStyle name="Normal 6 2 7 2 2 2 4 2" xfId="15893"/>
    <cellStyle name="Normal 6 2 7 2 2 2 4 2 2" xfId="46215"/>
    <cellStyle name="Normal 6 2 7 2 2 2 4 2 3" xfId="30991"/>
    <cellStyle name="Normal 6 2 7 2 2 2 4 3" xfId="10873"/>
    <cellStyle name="Normal 6 2 7 2 2 2 4 3 2" xfId="41198"/>
    <cellStyle name="Normal 6 2 7 2 2 2 4 3 3" xfId="25974"/>
    <cellStyle name="Normal 6 2 7 2 2 2 4 4" xfId="36185"/>
    <cellStyle name="Normal 6 2 7 2 2 2 4 5" xfId="20961"/>
    <cellStyle name="Normal 6 2 7 2 2 2 5" xfId="12551"/>
    <cellStyle name="Normal 6 2 7 2 2 2 5 2" xfId="42873"/>
    <cellStyle name="Normal 6 2 7 2 2 2 5 3" xfId="27649"/>
    <cellStyle name="Normal 6 2 7 2 2 2 6" xfId="7530"/>
    <cellStyle name="Normal 6 2 7 2 2 2 6 2" xfId="37856"/>
    <cellStyle name="Normal 6 2 7 2 2 2 6 3" xfId="22632"/>
    <cellStyle name="Normal 6 2 7 2 2 2 7" xfId="32844"/>
    <cellStyle name="Normal 6 2 7 2 2 2 8" xfId="17619"/>
    <cellStyle name="Normal 6 2 7 2 2 3" xfId="2877"/>
    <cellStyle name="Normal 6 2 7 2 2 3 2" xfId="4567"/>
    <cellStyle name="Normal 6 2 7 2 2 3 2 2" xfId="14640"/>
    <cellStyle name="Normal 6 2 7 2 2 3 2 2 2" xfId="44962"/>
    <cellStyle name="Normal 6 2 7 2 2 3 2 2 3" xfId="29738"/>
    <cellStyle name="Normal 6 2 7 2 2 3 2 3" xfId="9620"/>
    <cellStyle name="Normal 6 2 7 2 2 3 2 3 2" xfId="39945"/>
    <cellStyle name="Normal 6 2 7 2 2 3 2 3 3" xfId="24721"/>
    <cellStyle name="Normal 6 2 7 2 2 3 2 4" xfId="34932"/>
    <cellStyle name="Normal 6 2 7 2 2 3 2 5" xfId="19708"/>
    <cellStyle name="Normal 6 2 7 2 2 3 3" xfId="6259"/>
    <cellStyle name="Normal 6 2 7 2 2 3 3 2" xfId="16311"/>
    <cellStyle name="Normal 6 2 7 2 2 3 3 2 2" xfId="46633"/>
    <cellStyle name="Normal 6 2 7 2 2 3 3 2 3" xfId="31409"/>
    <cellStyle name="Normal 6 2 7 2 2 3 3 3" xfId="11291"/>
    <cellStyle name="Normal 6 2 7 2 2 3 3 3 2" xfId="41616"/>
    <cellStyle name="Normal 6 2 7 2 2 3 3 3 3" xfId="26392"/>
    <cellStyle name="Normal 6 2 7 2 2 3 3 4" xfId="36603"/>
    <cellStyle name="Normal 6 2 7 2 2 3 3 5" xfId="21379"/>
    <cellStyle name="Normal 6 2 7 2 2 3 4" xfId="12969"/>
    <cellStyle name="Normal 6 2 7 2 2 3 4 2" xfId="43291"/>
    <cellStyle name="Normal 6 2 7 2 2 3 4 3" xfId="28067"/>
    <cellStyle name="Normal 6 2 7 2 2 3 5" xfId="7948"/>
    <cellStyle name="Normal 6 2 7 2 2 3 5 2" xfId="38274"/>
    <cellStyle name="Normal 6 2 7 2 2 3 5 3" xfId="23050"/>
    <cellStyle name="Normal 6 2 7 2 2 3 6" xfId="33262"/>
    <cellStyle name="Normal 6 2 7 2 2 3 7" xfId="18037"/>
    <cellStyle name="Normal 6 2 7 2 2 4" xfId="3730"/>
    <cellStyle name="Normal 6 2 7 2 2 4 2" xfId="13804"/>
    <cellStyle name="Normal 6 2 7 2 2 4 2 2" xfId="44126"/>
    <cellStyle name="Normal 6 2 7 2 2 4 2 3" xfId="28902"/>
    <cellStyle name="Normal 6 2 7 2 2 4 3" xfId="8784"/>
    <cellStyle name="Normal 6 2 7 2 2 4 3 2" xfId="39109"/>
    <cellStyle name="Normal 6 2 7 2 2 4 3 3" xfId="23885"/>
    <cellStyle name="Normal 6 2 7 2 2 4 4" xfId="34096"/>
    <cellStyle name="Normal 6 2 7 2 2 4 5" xfId="18872"/>
    <cellStyle name="Normal 6 2 7 2 2 5" xfId="5423"/>
    <cellStyle name="Normal 6 2 7 2 2 5 2" xfId="15475"/>
    <cellStyle name="Normal 6 2 7 2 2 5 2 2" xfId="45797"/>
    <cellStyle name="Normal 6 2 7 2 2 5 2 3" xfId="30573"/>
    <cellStyle name="Normal 6 2 7 2 2 5 3" xfId="10455"/>
    <cellStyle name="Normal 6 2 7 2 2 5 3 2" xfId="40780"/>
    <cellStyle name="Normal 6 2 7 2 2 5 3 3" xfId="25556"/>
    <cellStyle name="Normal 6 2 7 2 2 5 4" xfId="35767"/>
    <cellStyle name="Normal 6 2 7 2 2 5 5" xfId="20543"/>
    <cellStyle name="Normal 6 2 7 2 2 6" xfId="12133"/>
    <cellStyle name="Normal 6 2 7 2 2 6 2" xfId="42455"/>
    <cellStyle name="Normal 6 2 7 2 2 6 3" xfId="27231"/>
    <cellStyle name="Normal 6 2 7 2 2 7" xfId="7112"/>
    <cellStyle name="Normal 6 2 7 2 2 7 2" xfId="37438"/>
    <cellStyle name="Normal 6 2 7 2 2 7 3" xfId="22214"/>
    <cellStyle name="Normal 6 2 7 2 2 8" xfId="32426"/>
    <cellStyle name="Normal 6 2 7 2 2 9" xfId="17201"/>
    <cellStyle name="Normal 6 2 7 2 3" xfId="2248"/>
    <cellStyle name="Normal 6 2 7 2 3 2" xfId="3087"/>
    <cellStyle name="Normal 6 2 7 2 3 2 2" xfId="4777"/>
    <cellStyle name="Normal 6 2 7 2 3 2 2 2" xfId="14850"/>
    <cellStyle name="Normal 6 2 7 2 3 2 2 2 2" xfId="45172"/>
    <cellStyle name="Normal 6 2 7 2 3 2 2 2 3" xfId="29948"/>
    <cellStyle name="Normal 6 2 7 2 3 2 2 3" xfId="9830"/>
    <cellStyle name="Normal 6 2 7 2 3 2 2 3 2" xfId="40155"/>
    <cellStyle name="Normal 6 2 7 2 3 2 2 3 3" xfId="24931"/>
    <cellStyle name="Normal 6 2 7 2 3 2 2 4" xfId="35142"/>
    <cellStyle name="Normal 6 2 7 2 3 2 2 5" xfId="19918"/>
    <cellStyle name="Normal 6 2 7 2 3 2 3" xfId="6469"/>
    <cellStyle name="Normal 6 2 7 2 3 2 3 2" xfId="16521"/>
    <cellStyle name="Normal 6 2 7 2 3 2 3 2 2" xfId="46843"/>
    <cellStyle name="Normal 6 2 7 2 3 2 3 2 3" xfId="31619"/>
    <cellStyle name="Normal 6 2 7 2 3 2 3 3" xfId="11501"/>
    <cellStyle name="Normal 6 2 7 2 3 2 3 3 2" xfId="41826"/>
    <cellStyle name="Normal 6 2 7 2 3 2 3 3 3" xfId="26602"/>
    <cellStyle name="Normal 6 2 7 2 3 2 3 4" xfId="36813"/>
    <cellStyle name="Normal 6 2 7 2 3 2 3 5" xfId="21589"/>
    <cellStyle name="Normal 6 2 7 2 3 2 4" xfId="13179"/>
    <cellStyle name="Normal 6 2 7 2 3 2 4 2" xfId="43501"/>
    <cellStyle name="Normal 6 2 7 2 3 2 4 3" xfId="28277"/>
    <cellStyle name="Normal 6 2 7 2 3 2 5" xfId="8158"/>
    <cellStyle name="Normal 6 2 7 2 3 2 5 2" xfId="38484"/>
    <cellStyle name="Normal 6 2 7 2 3 2 5 3" xfId="23260"/>
    <cellStyle name="Normal 6 2 7 2 3 2 6" xfId="33472"/>
    <cellStyle name="Normal 6 2 7 2 3 2 7" xfId="18247"/>
    <cellStyle name="Normal 6 2 7 2 3 3" xfId="3940"/>
    <cellStyle name="Normal 6 2 7 2 3 3 2" xfId="14014"/>
    <cellStyle name="Normal 6 2 7 2 3 3 2 2" xfId="44336"/>
    <cellStyle name="Normal 6 2 7 2 3 3 2 3" xfId="29112"/>
    <cellStyle name="Normal 6 2 7 2 3 3 3" xfId="8994"/>
    <cellStyle name="Normal 6 2 7 2 3 3 3 2" xfId="39319"/>
    <cellStyle name="Normal 6 2 7 2 3 3 3 3" xfId="24095"/>
    <cellStyle name="Normal 6 2 7 2 3 3 4" xfId="34306"/>
    <cellStyle name="Normal 6 2 7 2 3 3 5" xfId="19082"/>
    <cellStyle name="Normal 6 2 7 2 3 4" xfId="5633"/>
    <cellStyle name="Normal 6 2 7 2 3 4 2" xfId="15685"/>
    <cellStyle name="Normal 6 2 7 2 3 4 2 2" xfId="46007"/>
    <cellStyle name="Normal 6 2 7 2 3 4 2 3" xfId="30783"/>
    <cellStyle name="Normal 6 2 7 2 3 4 3" xfId="10665"/>
    <cellStyle name="Normal 6 2 7 2 3 4 3 2" xfId="40990"/>
    <cellStyle name="Normal 6 2 7 2 3 4 3 3" xfId="25766"/>
    <cellStyle name="Normal 6 2 7 2 3 4 4" xfId="35977"/>
    <cellStyle name="Normal 6 2 7 2 3 4 5" xfId="20753"/>
    <cellStyle name="Normal 6 2 7 2 3 5" xfId="12343"/>
    <cellStyle name="Normal 6 2 7 2 3 5 2" xfId="42665"/>
    <cellStyle name="Normal 6 2 7 2 3 5 3" xfId="27441"/>
    <cellStyle name="Normal 6 2 7 2 3 6" xfId="7322"/>
    <cellStyle name="Normal 6 2 7 2 3 6 2" xfId="37648"/>
    <cellStyle name="Normal 6 2 7 2 3 6 3" xfId="22424"/>
    <cellStyle name="Normal 6 2 7 2 3 7" xfId="32636"/>
    <cellStyle name="Normal 6 2 7 2 3 8" xfId="17411"/>
    <cellStyle name="Normal 6 2 7 2 4" xfId="2669"/>
    <cellStyle name="Normal 6 2 7 2 4 2" xfId="4359"/>
    <cellStyle name="Normal 6 2 7 2 4 2 2" xfId="14432"/>
    <cellStyle name="Normal 6 2 7 2 4 2 2 2" xfId="44754"/>
    <cellStyle name="Normal 6 2 7 2 4 2 2 3" xfId="29530"/>
    <cellStyle name="Normal 6 2 7 2 4 2 3" xfId="9412"/>
    <cellStyle name="Normal 6 2 7 2 4 2 3 2" xfId="39737"/>
    <cellStyle name="Normal 6 2 7 2 4 2 3 3" xfId="24513"/>
    <cellStyle name="Normal 6 2 7 2 4 2 4" xfId="34724"/>
    <cellStyle name="Normal 6 2 7 2 4 2 5" xfId="19500"/>
    <cellStyle name="Normal 6 2 7 2 4 3" xfId="6051"/>
    <cellStyle name="Normal 6 2 7 2 4 3 2" xfId="16103"/>
    <cellStyle name="Normal 6 2 7 2 4 3 2 2" xfId="46425"/>
    <cellStyle name="Normal 6 2 7 2 4 3 2 3" xfId="31201"/>
    <cellStyle name="Normal 6 2 7 2 4 3 3" xfId="11083"/>
    <cellStyle name="Normal 6 2 7 2 4 3 3 2" xfId="41408"/>
    <cellStyle name="Normal 6 2 7 2 4 3 3 3" xfId="26184"/>
    <cellStyle name="Normal 6 2 7 2 4 3 4" xfId="36395"/>
    <cellStyle name="Normal 6 2 7 2 4 3 5" xfId="21171"/>
    <cellStyle name="Normal 6 2 7 2 4 4" xfId="12761"/>
    <cellStyle name="Normal 6 2 7 2 4 4 2" xfId="43083"/>
    <cellStyle name="Normal 6 2 7 2 4 4 3" xfId="27859"/>
    <cellStyle name="Normal 6 2 7 2 4 5" xfId="7740"/>
    <cellStyle name="Normal 6 2 7 2 4 5 2" xfId="38066"/>
    <cellStyle name="Normal 6 2 7 2 4 5 3" xfId="22842"/>
    <cellStyle name="Normal 6 2 7 2 4 6" xfId="33054"/>
    <cellStyle name="Normal 6 2 7 2 4 7" xfId="17829"/>
    <cellStyle name="Normal 6 2 7 2 5" xfId="3522"/>
    <cellStyle name="Normal 6 2 7 2 5 2" xfId="13596"/>
    <cellStyle name="Normal 6 2 7 2 5 2 2" xfId="43918"/>
    <cellStyle name="Normal 6 2 7 2 5 2 3" xfId="28694"/>
    <cellStyle name="Normal 6 2 7 2 5 3" xfId="8576"/>
    <cellStyle name="Normal 6 2 7 2 5 3 2" xfId="38901"/>
    <cellStyle name="Normal 6 2 7 2 5 3 3" xfId="23677"/>
    <cellStyle name="Normal 6 2 7 2 5 4" xfId="33888"/>
    <cellStyle name="Normal 6 2 7 2 5 5" xfId="18664"/>
    <cellStyle name="Normal 6 2 7 2 6" xfId="5215"/>
    <cellStyle name="Normal 6 2 7 2 6 2" xfId="15267"/>
    <cellStyle name="Normal 6 2 7 2 6 2 2" xfId="45589"/>
    <cellStyle name="Normal 6 2 7 2 6 2 3" xfId="30365"/>
    <cellStyle name="Normal 6 2 7 2 6 3" xfId="10247"/>
    <cellStyle name="Normal 6 2 7 2 6 3 2" xfId="40572"/>
    <cellStyle name="Normal 6 2 7 2 6 3 3" xfId="25348"/>
    <cellStyle name="Normal 6 2 7 2 6 4" xfId="35559"/>
    <cellStyle name="Normal 6 2 7 2 6 5" xfId="20335"/>
    <cellStyle name="Normal 6 2 7 2 7" xfId="11925"/>
    <cellStyle name="Normal 6 2 7 2 7 2" xfId="42247"/>
    <cellStyle name="Normal 6 2 7 2 7 3" xfId="27023"/>
    <cellStyle name="Normal 6 2 7 2 8" xfId="6904"/>
    <cellStyle name="Normal 6 2 7 2 8 2" xfId="37230"/>
    <cellStyle name="Normal 6 2 7 2 8 3" xfId="22006"/>
    <cellStyle name="Normal 6 2 7 2 9" xfId="32218"/>
    <cellStyle name="Normal 6 2 7 3" xfId="1931"/>
    <cellStyle name="Normal 6 2 7 3 2" xfId="2352"/>
    <cellStyle name="Normal 6 2 7 3 2 2" xfId="3191"/>
    <cellStyle name="Normal 6 2 7 3 2 2 2" xfId="4881"/>
    <cellStyle name="Normal 6 2 7 3 2 2 2 2" xfId="14954"/>
    <cellStyle name="Normal 6 2 7 3 2 2 2 2 2" xfId="45276"/>
    <cellStyle name="Normal 6 2 7 3 2 2 2 2 3" xfId="30052"/>
    <cellStyle name="Normal 6 2 7 3 2 2 2 3" xfId="9934"/>
    <cellStyle name="Normal 6 2 7 3 2 2 2 3 2" xfId="40259"/>
    <cellStyle name="Normal 6 2 7 3 2 2 2 3 3" xfId="25035"/>
    <cellStyle name="Normal 6 2 7 3 2 2 2 4" xfId="35246"/>
    <cellStyle name="Normal 6 2 7 3 2 2 2 5" xfId="20022"/>
    <cellStyle name="Normal 6 2 7 3 2 2 3" xfId="6573"/>
    <cellStyle name="Normal 6 2 7 3 2 2 3 2" xfId="16625"/>
    <cellStyle name="Normal 6 2 7 3 2 2 3 2 2" xfId="46947"/>
    <cellStyle name="Normal 6 2 7 3 2 2 3 2 3" xfId="31723"/>
    <cellStyle name="Normal 6 2 7 3 2 2 3 3" xfId="11605"/>
    <cellStyle name="Normal 6 2 7 3 2 2 3 3 2" xfId="41930"/>
    <cellStyle name="Normal 6 2 7 3 2 2 3 3 3" xfId="26706"/>
    <cellStyle name="Normal 6 2 7 3 2 2 3 4" xfId="36917"/>
    <cellStyle name="Normal 6 2 7 3 2 2 3 5" xfId="21693"/>
    <cellStyle name="Normal 6 2 7 3 2 2 4" xfId="13283"/>
    <cellStyle name="Normal 6 2 7 3 2 2 4 2" xfId="43605"/>
    <cellStyle name="Normal 6 2 7 3 2 2 4 3" xfId="28381"/>
    <cellStyle name="Normal 6 2 7 3 2 2 5" xfId="8262"/>
    <cellStyle name="Normal 6 2 7 3 2 2 5 2" xfId="38588"/>
    <cellStyle name="Normal 6 2 7 3 2 2 5 3" xfId="23364"/>
    <cellStyle name="Normal 6 2 7 3 2 2 6" xfId="33576"/>
    <cellStyle name="Normal 6 2 7 3 2 2 7" xfId="18351"/>
    <cellStyle name="Normal 6 2 7 3 2 3" xfId="4044"/>
    <cellStyle name="Normal 6 2 7 3 2 3 2" xfId="14118"/>
    <cellStyle name="Normal 6 2 7 3 2 3 2 2" xfId="44440"/>
    <cellStyle name="Normal 6 2 7 3 2 3 2 3" xfId="29216"/>
    <cellStyle name="Normal 6 2 7 3 2 3 3" xfId="9098"/>
    <cellStyle name="Normal 6 2 7 3 2 3 3 2" xfId="39423"/>
    <cellStyle name="Normal 6 2 7 3 2 3 3 3" xfId="24199"/>
    <cellStyle name="Normal 6 2 7 3 2 3 4" xfId="34410"/>
    <cellStyle name="Normal 6 2 7 3 2 3 5" xfId="19186"/>
    <cellStyle name="Normal 6 2 7 3 2 4" xfId="5737"/>
    <cellStyle name="Normal 6 2 7 3 2 4 2" xfId="15789"/>
    <cellStyle name="Normal 6 2 7 3 2 4 2 2" xfId="46111"/>
    <cellStyle name="Normal 6 2 7 3 2 4 2 3" xfId="30887"/>
    <cellStyle name="Normal 6 2 7 3 2 4 3" xfId="10769"/>
    <cellStyle name="Normal 6 2 7 3 2 4 3 2" xfId="41094"/>
    <cellStyle name="Normal 6 2 7 3 2 4 3 3" xfId="25870"/>
    <cellStyle name="Normal 6 2 7 3 2 4 4" xfId="36081"/>
    <cellStyle name="Normal 6 2 7 3 2 4 5" xfId="20857"/>
    <cellStyle name="Normal 6 2 7 3 2 5" xfId="12447"/>
    <cellStyle name="Normal 6 2 7 3 2 5 2" xfId="42769"/>
    <cellStyle name="Normal 6 2 7 3 2 5 3" xfId="27545"/>
    <cellStyle name="Normal 6 2 7 3 2 6" xfId="7426"/>
    <cellStyle name="Normal 6 2 7 3 2 6 2" xfId="37752"/>
    <cellStyle name="Normal 6 2 7 3 2 6 3" xfId="22528"/>
    <cellStyle name="Normal 6 2 7 3 2 7" xfId="32740"/>
    <cellStyle name="Normal 6 2 7 3 2 8" xfId="17515"/>
    <cellStyle name="Normal 6 2 7 3 3" xfId="2773"/>
    <cellStyle name="Normal 6 2 7 3 3 2" xfId="4463"/>
    <cellStyle name="Normal 6 2 7 3 3 2 2" xfId="14536"/>
    <cellStyle name="Normal 6 2 7 3 3 2 2 2" xfId="44858"/>
    <cellStyle name="Normal 6 2 7 3 3 2 2 3" xfId="29634"/>
    <cellStyle name="Normal 6 2 7 3 3 2 3" xfId="9516"/>
    <cellStyle name="Normal 6 2 7 3 3 2 3 2" xfId="39841"/>
    <cellStyle name="Normal 6 2 7 3 3 2 3 3" xfId="24617"/>
    <cellStyle name="Normal 6 2 7 3 3 2 4" xfId="34828"/>
    <cellStyle name="Normal 6 2 7 3 3 2 5" xfId="19604"/>
    <cellStyle name="Normal 6 2 7 3 3 3" xfId="6155"/>
    <cellStyle name="Normal 6 2 7 3 3 3 2" xfId="16207"/>
    <cellStyle name="Normal 6 2 7 3 3 3 2 2" xfId="46529"/>
    <cellStyle name="Normal 6 2 7 3 3 3 2 3" xfId="31305"/>
    <cellStyle name="Normal 6 2 7 3 3 3 3" xfId="11187"/>
    <cellStyle name="Normal 6 2 7 3 3 3 3 2" xfId="41512"/>
    <cellStyle name="Normal 6 2 7 3 3 3 3 3" xfId="26288"/>
    <cellStyle name="Normal 6 2 7 3 3 3 4" xfId="36499"/>
    <cellStyle name="Normal 6 2 7 3 3 3 5" xfId="21275"/>
    <cellStyle name="Normal 6 2 7 3 3 4" xfId="12865"/>
    <cellStyle name="Normal 6 2 7 3 3 4 2" xfId="43187"/>
    <cellStyle name="Normal 6 2 7 3 3 4 3" xfId="27963"/>
    <cellStyle name="Normal 6 2 7 3 3 5" xfId="7844"/>
    <cellStyle name="Normal 6 2 7 3 3 5 2" xfId="38170"/>
    <cellStyle name="Normal 6 2 7 3 3 5 3" xfId="22946"/>
    <cellStyle name="Normal 6 2 7 3 3 6" xfId="33158"/>
    <cellStyle name="Normal 6 2 7 3 3 7" xfId="17933"/>
    <cellStyle name="Normal 6 2 7 3 4" xfId="3626"/>
    <cellStyle name="Normal 6 2 7 3 4 2" xfId="13700"/>
    <cellStyle name="Normal 6 2 7 3 4 2 2" xfId="44022"/>
    <cellStyle name="Normal 6 2 7 3 4 2 3" xfId="28798"/>
    <cellStyle name="Normal 6 2 7 3 4 3" xfId="8680"/>
    <cellStyle name="Normal 6 2 7 3 4 3 2" xfId="39005"/>
    <cellStyle name="Normal 6 2 7 3 4 3 3" xfId="23781"/>
    <cellStyle name="Normal 6 2 7 3 4 4" xfId="33992"/>
    <cellStyle name="Normal 6 2 7 3 4 5" xfId="18768"/>
    <cellStyle name="Normal 6 2 7 3 5" xfId="5319"/>
    <cellStyle name="Normal 6 2 7 3 5 2" xfId="15371"/>
    <cellStyle name="Normal 6 2 7 3 5 2 2" xfId="45693"/>
    <cellStyle name="Normal 6 2 7 3 5 2 3" xfId="30469"/>
    <cellStyle name="Normal 6 2 7 3 5 3" xfId="10351"/>
    <cellStyle name="Normal 6 2 7 3 5 3 2" xfId="40676"/>
    <cellStyle name="Normal 6 2 7 3 5 3 3" xfId="25452"/>
    <cellStyle name="Normal 6 2 7 3 5 4" xfId="35663"/>
    <cellStyle name="Normal 6 2 7 3 5 5" xfId="20439"/>
    <cellStyle name="Normal 6 2 7 3 6" xfId="12029"/>
    <cellStyle name="Normal 6 2 7 3 6 2" xfId="42351"/>
    <cellStyle name="Normal 6 2 7 3 6 3" xfId="27127"/>
    <cellStyle name="Normal 6 2 7 3 7" xfId="7008"/>
    <cellStyle name="Normal 6 2 7 3 7 2" xfId="37334"/>
    <cellStyle name="Normal 6 2 7 3 7 3" xfId="22110"/>
    <cellStyle name="Normal 6 2 7 3 8" xfId="32322"/>
    <cellStyle name="Normal 6 2 7 3 9" xfId="17097"/>
    <cellStyle name="Normal 6 2 7 4" xfId="2144"/>
    <cellStyle name="Normal 6 2 7 4 2" xfId="2983"/>
    <cellStyle name="Normal 6 2 7 4 2 2" xfId="4673"/>
    <cellStyle name="Normal 6 2 7 4 2 2 2" xfId="14746"/>
    <cellStyle name="Normal 6 2 7 4 2 2 2 2" xfId="45068"/>
    <cellStyle name="Normal 6 2 7 4 2 2 2 3" xfId="29844"/>
    <cellStyle name="Normal 6 2 7 4 2 2 3" xfId="9726"/>
    <cellStyle name="Normal 6 2 7 4 2 2 3 2" xfId="40051"/>
    <cellStyle name="Normal 6 2 7 4 2 2 3 3" xfId="24827"/>
    <cellStyle name="Normal 6 2 7 4 2 2 4" xfId="35038"/>
    <cellStyle name="Normal 6 2 7 4 2 2 5" xfId="19814"/>
    <cellStyle name="Normal 6 2 7 4 2 3" xfId="6365"/>
    <cellStyle name="Normal 6 2 7 4 2 3 2" xfId="16417"/>
    <cellStyle name="Normal 6 2 7 4 2 3 2 2" xfId="46739"/>
    <cellStyle name="Normal 6 2 7 4 2 3 2 3" xfId="31515"/>
    <cellStyle name="Normal 6 2 7 4 2 3 3" xfId="11397"/>
    <cellStyle name="Normal 6 2 7 4 2 3 3 2" xfId="41722"/>
    <cellStyle name="Normal 6 2 7 4 2 3 3 3" xfId="26498"/>
    <cellStyle name="Normal 6 2 7 4 2 3 4" xfId="36709"/>
    <cellStyle name="Normal 6 2 7 4 2 3 5" xfId="21485"/>
    <cellStyle name="Normal 6 2 7 4 2 4" xfId="13075"/>
    <cellStyle name="Normal 6 2 7 4 2 4 2" xfId="43397"/>
    <cellStyle name="Normal 6 2 7 4 2 4 3" xfId="28173"/>
    <cellStyle name="Normal 6 2 7 4 2 5" xfId="8054"/>
    <cellStyle name="Normal 6 2 7 4 2 5 2" xfId="38380"/>
    <cellStyle name="Normal 6 2 7 4 2 5 3" xfId="23156"/>
    <cellStyle name="Normal 6 2 7 4 2 6" xfId="33368"/>
    <cellStyle name="Normal 6 2 7 4 2 7" xfId="18143"/>
    <cellStyle name="Normal 6 2 7 4 3" xfId="3836"/>
    <cellStyle name="Normal 6 2 7 4 3 2" xfId="13910"/>
    <cellStyle name="Normal 6 2 7 4 3 2 2" xfId="44232"/>
    <cellStyle name="Normal 6 2 7 4 3 2 3" xfId="29008"/>
    <cellStyle name="Normal 6 2 7 4 3 3" xfId="8890"/>
    <cellStyle name="Normal 6 2 7 4 3 3 2" xfId="39215"/>
    <cellStyle name="Normal 6 2 7 4 3 3 3" xfId="23991"/>
    <cellStyle name="Normal 6 2 7 4 3 4" xfId="34202"/>
    <cellStyle name="Normal 6 2 7 4 3 5" xfId="18978"/>
    <cellStyle name="Normal 6 2 7 4 4" xfId="5529"/>
    <cellStyle name="Normal 6 2 7 4 4 2" xfId="15581"/>
    <cellStyle name="Normal 6 2 7 4 4 2 2" xfId="45903"/>
    <cellStyle name="Normal 6 2 7 4 4 2 3" xfId="30679"/>
    <cellStyle name="Normal 6 2 7 4 4 3" xfId="10561"/>
    <cellStyle name="Normal 6 2 7 4 4 3 2" xfId="40886"/>
    <cellStyle name="Normal 6 2 7 4 4 3 3" xfId="25662"/>
    <cellStyle name="Normal 6 2 7 4 4 4" xfId="35873"/>
    <cellStyle name="Normal 6 2 7 4 4 5" xfId="20649"/>
    <cellStyle name="Normal 6 2 7 4 5" xfId="12239"/>
    <cellStyle name="Normal 6 2 7 4 5 2" xfId="42561"/>
    <cellStyle name="Normal 6 2 7 4 5 3" xfId="27337"/>
    <cellStyle name="Normal 6 2 7 4 6" xfId="7218"/>
    <cellStyle name="Normal 6 2 7 4 6 2" xfId="37544"/>
    <cellStyle name="Normal 6 2 7 4 6 3" xfId="22320"/>
    <cellStyle name="Normal 6 2 7 4 7" xfId="32532"/>
    <cellStyle name="Normal 6 2 7 4 8" xfId="17307"/>
    <cellStyle name="Normal 6 2 7 5" xfId="2565"/>
    <cellStyle name="Normal 6 2 7 5 2" xfId="4255"/>
    <cellStyle name="Normal 6 2 7 5 2 2" xfId="14328"/>
    <cellStyle name="Normal 6 2 7 5 2 2 2" xfId="44650"/>
    <cellStyle name="Normal 6 2 7 5 2 2 3" xfId="29426"/>
    <cellStyle name="Normal 6 2 7 5 2 3" xfId="9308"/>
    <cellStyle name="Normal 6 2 7 5 2 3 2" xfId="39633"/>
    <cellStyle name="Normal 6 2 7 5 2 3 3" xfId="24409"/>
    <cellStyle name="Normal 6 2 7 5 2 4" xfId="34620"/>
    <cellStyle name="Normal 6 2 7 5 2 5" xfId="19396"/>
    <cellStyle name="Normal 6 2 7 5 3" xfId="5947"/>
    <cellStyle name="Normal 6 2 7 5 3 2" xfId="15999"/>
    <cellStyle name="Normal 6 2 7 5 3 2 2" xfId="46321"/>
    <cellStyle name="Normal 6 2 7 5 3 2 3" xfId="31097"/>
    <cellStyle name="Normal 6 2 7 5 3 3" xfId="10979"/>
    <cellStyle name="Normal 6 2 7 5 3 3 2" xfId="41304"/>
    <cellStyle name="Normal 6 2 7 5 3 3 3" xfId="26080"/>
    <cellStyle name="Normal 6 2 7 5 3 4" xfId="36291"/>
    <cellStyle name="Normal 6 2 7 5 3 5" xfId="21067"/>
    <cellStyle name="Normal 6 2 7 5 4" xfId="12657"/>
    <cellStyle name="Normal 6 2 7 5 4 2" xfId="42979"/>
    <cellStyle name="Normal 6 2 7 5 4 3" xfId="27755"/>
    <cellStyle name="Normal 6 2 7 5 5" xfId="7636"/>
    <cellStyle name="Normal 6 2 7 5 5 2" xfId="37962"/>
    <cellStyle name="Normal 6 2 7 5 5 3" xfId="22738"/>
    <cellStyle name="Normal 6 2 7 5 6" xfId="32950"/>
    <cellStyle name="Normal 6 2 7 5 7" xfId="17725"/>
    <cellStyle name="Normal 6 2 7 6" xfId="3418"/>
    <cellStyle name="Normal 6 2 7 6 2" xfId="13492"/>
    <cellStyle name="Normal 6 2 7 6 2 2" xfId="43814"/>
    <cellStyle name="Normal 6 2 7 6 2 3" xfId="28590"/>
    <cellStyle name="Normal 6 2 7 6 3" xfId="8472"/>
    <cellStyle name="Normal 6 2 7 6 3 2" xfId="38797"/>
    <cellStyle name="Normal 6 2 7 6 3 3" xfId="23573"/>
    <cellStyle name="Normal 6 2 7 6 4" xfId="33784"/>
    <cellStyle name="Normal 6 2 7 6 5" xfId="18560"/>
    <cellStyle name="Normal 6 2 7 7" xfId="5111"/>
    <cellStyle name="Normal 6 2 7 7 2" xfId="15163"/>
    <cellStyle name="Normal 6 2 7 7 2 2" xfId="45485"/>
    <cellStyle name="Normal 6 2 7 7 2 3" xfId="30261"/>
    <cellStyle name="Normal 6 2 7 7 3" xfId="10143"/>
    <cellStyle name="Normal 6 2 7 7 3 2" xfId="40468"/>
    <cellStyle name="Normal 6 2 7 7 3 3" xfId="25244"/>
    <cellStyle name="Normal 6 2 7 7 4" xfId="35455"/>
    <cellStyle name="Normal 6 2 7 7 5" xfId="20231"/>
    <cellStyle name="Normal 6 2 7 8" xfId="11821"/>
    <cellStyle name="Normal 6 2 7 8 2" xfId="42143"/>
    <cellStyle name="Normal 6 2 7 8 3" xfId="26919"/>
    <cellStyle name="Normal 6 2 7 9" xfId="6800"/>
    <cellStyle name="Normal 6 2 7 9 2" xfId="37126"/>
    <cellStyle name="Normal 6 2 7 9 3" xfId="21902"/>
    <cellStyle name="Normal 6 2 8" xfId="1764"/>
    <cellStyle name="Normal 6 2 8 10" xfId="16941"/>
    <cellStyle name="Normal 6 2 8 2" xfId="1983"/>
    <cellStyle name="Normal 6 2 8 2 2" xfId="2404"/>
    <cellStyle name="Normal 6 2 8 2 2 2" xfId="3243"/>
    <cellStyle name="Normal 6 2 8 2 2 2 2" xfId="4933"/>
    <cellStyle name="Normal 6 2 8 2 2 2 2 2" xfId="15006"/>
    <cellStyle name="Normal 6 2 8 2 2 2 2 2 2" xfId="45328"/>
    <cellStyle name="Normal 6 2 8 2 2 2 2 2 3" xfId="30104"/>
    <cellStyle name="Normal 6 2 8 2 2 2 2 3" xfId="9986"/>
    <cellStyle name="Normal 6 2 8 2 2 2 2 3 2" xfId="40311"/>
    <cellStyle name="Normal 6 2 8 2 2 2 2 3 3" xfId="25087"/>
    <cellStyle name="Normal 6 2 8 2 2 2 2 4" xfId="35298"/>
    <cellStyle name="Normal 6 2 8 2 2 2 2 5" xfId="20074"/>
    <cellStyle name="Normal 6 2 8 2 2 2 3" xfId="6625"/>
    <cellStyle name="Normal 6 2 8 2 2 2 3 2" xfId="16677"/>
    <cellStyle name="Normal 6 2 8 2 2 2 3 2 2" xfId="46999"/>
    <cellStyle name="Normal 6 2 8 2 2 2 3 2 3" xfId="31775"/>
    <cellStyle name="Normal 6 2 8 2 2 2 3 3" xfId="11657"/>
    <cellStyle name="Normal 6 2 8 2 2 2 3 3 2" xfId="41982"/>
    <cellStyle name="Normal 6 2 8 2 2 2 3 3 3" xfId="26758"/>
    <cellStyle name="Normal 6 2 8 2 2 2 3 4" xfId="36969"/>
    <cellStyle name="Normal 6 2 8 2 2 2 3 5" xfId="21745"/>
    <cellStyle name="Normal 6 2 8 2 2 2 4" xfId="13335"/>
    <cellStyle name="Normal 6 2 8 2 2 2 4 2" xfId="43657"/>
    <cellStyle name="Normal 6 2 8 2 2 2 4 3" xfId="28433"/>
    <cellStyle name="Normal 6 2 8 2 2 2 5" xfId="8314"/>
    <cellStyle name="Normal 6 2 8 2 2 2 5 2" xfId="38640"/>
    <cellStyle name="Normal 6 2 8 2 2 2 5 3" xfId="23416"/>
    <cellStyle name="Normal 6 2 8 2 2 2 6" xfId="33628"/>
    <cellStyle name="Normal 6 2 8 2 2 2 7" xfId="18403"/>
    <cellStyle name="Normal 6 2 8 2 2 3" xfId="4096"/>
    <cellStyle name="Normal 6 2 8 2 2 3 2" xfId="14170"/>
    <cellStyle name="Normal 6 2 8 2 2 3 2 2" xfId="44492"/>
    <cellStyle name="Normal 6 2 8 2 2 3 2 3" xfId="29268"/>
    <cellStyle name="Normal 6 2 8 2 2 3 3" xfId="9150"/>
    <cellStyle name="Normal 6 2 8 2 2 3 3 2" xfId="39475"/>
    <cellStyle name="Normal 6 2 8 2 2 3 3 3" xfId="24251"/>
    <cellStyle name="Normal 6 2 8 2 2 3 4" xfId="34462"/>
    <cellStyle name="Normal 6 2 8 2 2 3 5" xfId="19238"/>
    <cellStyle name="Normal 6 2 8 2 2 4" xfId="5789"/>
    <cellStyle name="Normal 6 2 8 2 2 4 2" xfId="15841"/>
    <cellStyle name="Normal 6 2 8 2 2 4 2 2" xfId="46163"/>
    <cellStyle name="Normal 6 2 8 2 2 4 2 3" xfId="30939"/>
    <cellStyle name="Normal 6 2 8 2 2 4 3" xfId="10821"/>
    <cellStyle name="Normal 6 2 8 2 2 4 3 2" xfId="41146"/>
    <cellStyle name="Normal 6 2 8 2 2 4 3 3" xfId="25922"/>
    <cellStyle name="Normal 6 2 8 2 2 4 4" xfId="36133"/>
    <cellStyle name="Normal 6 2 8 2 2 4 5" xfId="20909"/>
    <cellStyle name="Normal 6 2 8 2 2 5" xfId="12499"/>
    <cellStyle name="Normal 6 2 8 2 2 5 2" xfId="42821"/>
    <cellStyle name="Normal 6 2 8 2 2 5 3" xfId="27597"/>
    <cellStyle name="Normal 6 2 8 2 2 6" xfId="7478"/>
    <cellStyle name="Normal 6 2 8 2 2 6 2" xfId="37804"/>
    <cellStyle name="Normal 6 2 8 2 2 6 3" xfId="22580"/>
    <cellStyle name="Normal 6 2 8 2 2 7" xfId="32792"/>
    <cellStyle name="Normal 6 2 8 2 2 8" xfId="17567"/>
    <cellStyle name="Normal 6 2 8 2 3" xfId="2825"/>
    <cellStyle name="Normal 6 2 8 2 3 2" xfId="4515"/>
    <cellStyle name="Normal 6 2 8 2 3 2 2" xfId="14588"/>
    <cellStyle name="Normal 6 2 8 2 3 2 2 2" xfId="44910"/>
    <cellStyle name="Normal 6 2 8 2 3 2 2 3" xfId="29686"/>
    <cellStyle name="Normal 6 2 8 2 3 2 3" xfId="9568"/>
    <cellStyle name="Normal 6 2 8 2 3 2 3 2" xfId="39893"/>
    <cellStyle name="Normal 6 2 8 2 3 2 3 3" xfId="24669"/>
    <cellStyle name="Normal 6 2 8 2 3 2 4" xfId="34880"/>
    <cellStyle name="Normal 6 2 8 2 3 2 5" xfId="19656"/>
    <cellStyle name="Normal 6 2 8 2 3 3" xfId="6207"/>
    <cellStyle name="Normal 6 2 8 2 3 3 2" xfId="16259"/>
    <cellStyle name="Normal 6 2 8 2 3 3 2 2" xfId="46581"/>
    <cellStyle name="Normal 6 2 8 2 3 3 2 3" xfId="31357"/>
    <cellStyle name="Normal 6 2 8 2 3 3 3" xfId="11239"/>
    <cellStyle name="Normal 6 2 8 2 3 3 3 2" xfId="41564"/>
    <cellStyle name="Normal 6 2 8 2 3 3 3 3" xfId="26340"/>
    <cellStyle name="Normal 6 2 8 2 3 3 4" xfId="36551"/>
    <cellStyle name="Normal 6 2 8 2 3 3 5" xfId="21327"/>
    <cellStyle name="Normal 6 2 8 2 3 4" xfId="12917"/>
    <cellStyle name="Normal 6 2 8 2 3 4 2" xfId="43239"/>
    <cellStyle name="Normal 6 2 8 2 3 4 3" xfId="28015"/>
    <cellStyle name="Normal 6 2 8 2 3 5" xfId="7896"/>
    <cellStyle name="Normal 6 2 8 2 3 5 2" xfId="38222"/>
    <cellStyle name="Normal 6 2 8 2 3 5 3" xfId="22998"/>
    <cellStyle name="Normal 6 2 8 2 3 6" xfId="33210"/>
    <cellStyle name="Normal 6 2 8 2 3 7" xfId="17985"/>
    <cellStyle name="Normal 6 2 8 2 4" xfId="3678"/>
    <cellStyle name="Normal 6 2 8 2 4 2" xfId="13752"/>
    <cellStyle name="Normal 6 2 8 2 4 2 2" xfId="44074"/>
    <cellStyle name="Normal 6 2 8 2 4 2 3" xfId="28850"/>
    <cellStyle name="Normal 6 2 8 2 4 3" xfId="8732"/>
    <cellStyle name="Normal 6 2 8 2 4 3 2" xfId="39057"/>
    <cellStyle name="Normal 6 2 8 2 4 3 3" xfId="23833"/>
    <cellStyle name="Normal 6 2 8 2 4 4" xfId="34044"/>
    <cellStyle name="Normal 6 2 8 2 4 5" xfId="18820"/>
    <cellStyle name="Normal 6 2 8 2 5" xfId="5371"/>
    <cellStyle name="Normal 6 2 8 2 5 2" xfId="15423"/>
    <cellStyle name="Normal 6 2 8 2 5 2 2" xfId="45745"/>
    <cellStyle name="Normal 6 2 8 2 5 2 3" xfId="30521"/>
    <cellStyle name="Normal 6 2 8 2 5 3" xfId="10403"/>
    <cellStyle name="Normal 6 2 8 2 5 3 2" xfId="40728"/>
    <cellStyle name="Normal 6 2 8 2 5 3 3" xfId="25504"/>
    <cellStyle name="Normal 6 2 8 2 5 4" xfId="35715"/>
    <cellStyle name="Normal 6 2 8 2 5 5" xfId="20491"/>
    <cellStyle name="Normal 6 2 8 2 6" xfId="12081"/>
    <cellStyle name="Normal 6 2 8 2 6 2" xfId="42403"/>
    <cellStyle name="Normal 6 2 8 2 6 3" xfId="27179"/>
    <cellStyle name="Normal 6 2 8 2 7" xfId="7060"/>
    <cellStyle name="Normal 6 2 8 2 7 2" xfId="37386"/>
    <cellStyle name="Normal 6 2 8 2 7 3" xfId="22162"/>
    <cellStyle name="Normal 6 2 8 2 8" xfId="32374"/>
    <cellStyle name="Normal 6 2 8 2 9" xfId="17149"/>
    <cellStyle name="Normal 6 2 8 3" xfId="2196"/>
    <cellStyle name="Normal 6 2 8 3 2" xfId="3035"/>
    <cellStyle name="Normal 6 2 8 3 2 2" xfId="4725"/>
    <cellStyle name="Normal 6 2 8 3 2 2 2" xfId="14798"/>
    <cellStyle name="Normal 6 2 8 3 2 2 2 2" xfId="45120"/>
    <cellStyle name="Normal 6 2 8 3 2 2 2 3" xfId="29896"/>
    <cellStyle name="Normal 6 2 8 3 2 2 3" xfId="9778"/>
    <cellStyle name="Normal 6 2 8 3 2 2 3 2" xfId="40103"/>
    <cellStyle name="Normal 6 2 8 3 2 2 3 3" xfId="24879"/>
    <cellStyle name="Normal 6 2 8 3 2 2 4" xfId="35090"/>
    <cellStyle name="Normal 6 2 8 3 2 2 5" xfId="19866"/>
    <cellStyle name="Normal 6 2 8 3 2 3" xfId="6417"/>
    <cellStyle name="Normal 6 2 8 3 2 3 2" xfId="16469"/>
    <cellStyle name="Normal 6 2 8 3 2 3 2 2" xfId="46791"/>
    <cellStyle name="Normal 6 2 8 3 2 3 2 3" xfId="31567"/>
    <cellStyle name="Normal 6 2 8 3 2 3 3" xfId="11449"/>
    <cellStyle name="Normal 6 2 8 3 2 3 3 2" xfId="41774"/>
    <cellStyle name="Normal 6 2 8 3 2 3 3 3" xfId="26550"/>
    <cellStyle name="Normal 6 2 8 3 2 3 4" xfId="36761"/>
    <cellStyle name="Normal 6 2 8 3 2 3 5" xfId="21537"/>
    <cellStyle name="Normal 6 2 8 3 2 4" xfId="13127"/>
    <cellStyle name="Normal 6 2 8 3 2 4 2" xfId="43449"/>
    <cellStyle name="Normal 6 2 8 3 2 4 3" xfId="28225"/>
    <cellStyle name="Normal 6 2 8 3 2 5" xfId="8106"/>
    <cellStyle name="Normal 6 2 8 3 2 5 2" xfId="38432"/>
    <cellStyle name="Normal 6 2 8 3 2 5 3" xfId="23208"/>
    <cellStyle name="Normal 6 2 8 3 2 6" xfId="33420"/>
    <cellStyle name="Normal 6 2 8 3 2 7" xfId="18195"/>
    <cellStyle name="Normal 6 2 8 3 3" xfId="3888"/>
    <cellStyle name="Normal 6 2 8 3 3 2" xfId="13962"/>
    <cellStyle name="Normal 6 2 8 3 3 2 2" xfId="44284"/>
    <cellStyle name="Normal 6 2 8 3 3 2 3" xfId="29060"/>
    <cellStyle name="Normal 6 2 8 3 3 3" xfId="8942"/>
    <cellStyle name="Normal 6 2 8 3 3 3 2" xfId="39267"/>
    <cellStyle name="Normal 6 2 8 3 3 3 3" xfId="24043"/>
    <cellStyle name="Normal 6 2 8 3 3 4" xfId="34254"/>
    <cellStyle name="Normal 6 2 8 3 3 5" xfId="19030"/>
    <cellStyle name="Normal 6 2 8 3 4" xfId="5581"/>
    <cellStyle name="Normal 6 2 8 3 4 2" xfId="15633"/>
    <cellStyle name="Normal 6 2 8 3 4 2 2" xfId="45955"/>
    <cellStyle name="Normal 6 2 8 3 4 2 3" xfId="30731"/>
    <cellStyle name="Normal 6 2 8 3 4 3" xfId="10613"/>
    <cellStyle name="Normal 6 2 8 3 4 3 2" xfId="40938"/>
    <cellStyle name="Normal 6 2 8 3 4 3 3" xfId="25714"/>
    <cellStyle name="Normal 6 2 8 3 4 4" xfId="35925"/>
    <cellStyle name="Normal 6 2 8 3 4 5" xfId="20701"/>
    <cellStyle name="Normal 6 2 8 3 5" xfId="12291"/>
    <cellStyle name="Normal 6 2 8 3 5 2" xfId="42613"/>
    <cellStyle name="Normal 6 2 8 3 5 3" xfId="27389"/>
    <cellStyle name="Normal 6 2 8 3 6" xfId="7270"/>
    <cellStyle name="Normal 6 2 8 3 6 2" xfId="37596"/>
    <cellStyle name="Normal 6 2 8 3 6 3" xfId="22372"/>
    <cellStyle name="Normal 6 2 8 3 7" xfId="32584"/>
    <cellStyle name="Normal 6 2 8 3 8" xfId="17359"/>
    <cellStyle name="Normal 6 2 8 4" xfId="2617"/>
    <cellStyle name="Normal 6 2 8 4 2" xfId="4307"/>
    <cellStyle name="Normal 6 2 8 4 2 2" xfId="14380"/>
    <cellStyle name="Normal 6 2 8 4 2 2 2" xfId="44702"/>
    <cellStyle name="Normal 6 2 8 4 2 2 3" xfId="29478"/>
    <cellStyle name="Normal 6 2 8 4 2 3" xfId="9360"/>
    <cellStyle name="Normal 6 2 8 4 2 3 2" xfId="39685"/>
    <cellStyle name="Normal 6 2 8 4 2 3 3" xfId="24461"/>
    <cellStyle name="Normal 6 2 8 4 2 4" xfId="34672"/>
    <cellStyle name="Normal 6 2 8 4 2 5" xfId="19448"/>
    <cellStyle name="Normal 6 2 8 4 3" xfId="5999"/>
    <cellStyle name="Normal 6 2 8 4 3 2" xfId="16051"/>
    <cellStyle name="Normal 6 2 8 4 3 2 2" xfId="46373"/>
    <cellStyle name="Normal 6 2 8 4 3 2 3" xfId="31149"/>
    <cellStyle name="Normal 6 2 8 4 3 3" xfId="11031"/>
    <cellStyle name="Normal 6 2 8 4 3 3 2" xfId="41356"/>
    <cellStyle name="Normal 6 2 8 4 3 3 3" xfId="26132"/>
    <cellStyle name="Normal 6 2 8 4 3 4" xfId="36343"/>
    <cellStyle name="Normal 6 2 8 4 3 5" xfId="21119"/>
    <cellStyle name="Normal 6 2 8 4 4" xfId="12709"/>
    <cellStyle name="Normal 6 2 8 4 4 2" xfId="43031"/>
    <cellStyle name="Normal 6 2 8 4 4 3" xfId="27807"/>
    <cellStyle name="Normal 6 2 8 4 5" xfId="7688"/>
    <cellStyle name="Normal 6 2 8 4 5 2" xfId="38014"/>
    <cellStyle name="Normal 6 2 8 4 5 3" xfId="22790"/>
    <cellStyle name="Normal 6 2 8 4 6" xfId="33002"/>
    <cellStyle name="Normal 6 2 8 4 7" xfId="17777"/>
    <cellStyle name="Normal 6 2 8 5" xfId="3470"/>
    <cellStyle name="Normal 6 2 8 5 2" xfId="13544"/>
    <cellStyle name="Normal 6 2 8 5 2 2" xfId="43866"/>
    <cellStyle name="Normal 6 2 8 5 2 3" xfId="28642"/>
    <cellStyle name="Normal 6 2 8 5 3" xfId="8524"/>
    <cellStyle name="Normal 6 2 8 5 3 2" xfId="38849"/>
    <cellStyle name="Normal 6 2 8 5 3 3" xfId="23625"/>
    <cellStyle name="Normal 6 2 8 5 4" xfId="33836"/>
    <cellStyle name="Normal 6 2 8 5 5" xfId="18612"/>
    <cellStyle name="Normal 6 2 8 6" xfId="5163"/>
    <cellStyle name="Normal 6 2 8 6 2" xfId="15215"/>
    <cellStyle name="Normal 6 2 8 6 2 2" xfId="45537"/>
    <cellStyle name="Normal 6 2 8 6 2 3" xfId="30313"/>
    <cellStyle name="Normal 6 2 8 6 3" xfId="10195"/>
    <cellStyle name="Normal 6 2 8 6 3 2" xfId="40520"/>
    <cellStyle name="Normal 6 2 8 6 3 3" xfId="25296"/>
    <cellStyle name="Normal 6 2 8 6 4" xfId="35507"/>
    <cellStyle name="Normal 6 2 8 6 5" xfId="20283"/>
    <cellStyle name="Normal 6 2 8 7" xfId="11873"/>
    <cellStyle name="Normal 6 2 8 7 2" xfId="42195"/>
    <cellStyle name="Normal 6 2 8 7 3" xfId="26971"/>
    <cellStyle name="Normal 6 2 8 8" xfId="6852"/>
    <cellStyle name="Normal 6 2 8 8 2" xfId="37178"/>
    <cellStyle name="Normal 6 2 8 8 3" xfId="21954"/>
    <cellStyle name="Normal 6 2 8 9" xfId="32167"/>
    <cellStyle name="Normal 6 2 9" xfId="1877"/>
    <cellStyle name="Normal 6 2 9 2" xfId="2300"/>
    <cellStyle name="Normal 6 2 9 2 2" xfId="3139"/>
    <cellStyle name="Normal 6 2 9 2 2 2" xfId="4829"/>
    <cellStyle name="Normal 6 2 9 2 2 2 2" xfId="14902"/>
    <cellStyle name="Normal 6 2 9 2 2 2 2 2" xfId="45224"/>
    <cellStyle name="Normal 6 2 9 2 2 2 2 3" xfId="30000"/>
    <cellStyle name="Normal 6 2 9 2 2 2 3" xfId="9882"/>
    <cellStyle name="Normal 6 2 9 2 2 2 3 2" xfId="40207"/>
    <cellStyle name="Normal 6 2 9 2 2 2 3 3" xfId="24983"/>
    <cellStyle name="Normal 6 2 9 2 2 2 4" xfId="35194"/>
    <cellStyle name="Normal 6 2 9 2 2 2 5" xfId="19970"/>
    <cellStyle name="Normal 6 2 9 2 2 3" xfId="6521"/>
    <cellStyle name="Normal 6 2 9 2 2 3 2" xfId="16573"/>
    <cellStyle name="Normal 6 2 9 2 2 3 2 2" xfId="46895"/>
    <cellStyle name="Normal 6 2 9 2 2 3 2 3" xfId="31671"/>
    <cellStyle name="Normal 6 2 9 2 2 3 3" xfId="11553"/>
    <cellStyle name="Normal 6 2 9 2 2 3 3 2" xfId="41878"/>
    <cellStyle name="Normal 6 2 9 2 2 3 3 3" xfId="26654"/>
    <cellStyle name="Normal 6 2 9 2 2 3 4" xfId="36865"/>
    <cellStyle name="Normal 6 2 9 2 2 3 5" xfId="21641"/>
    <cellStyle name="Normal 6 2 9 2 2 4" xfId="13231"/>
    <cellStyle name="Normal 6 2 9 2 2 4 2" xfId="43553"/>
    <cellStyle name="Normal 6 2 9 2 2 4 3" xfId="28329"/>
    <cellStyle name="Normal 6 2 9 2 2 5" xfId="8210"/>
    <cellStyle name="Normal 6 2 9 2 2 5 2" xfId="38536"/>
    <cellStyle name="Normal 6 2 9 2 2 5 3" xfId="23312"/>
    <cellStyle name="Normal 6 2 9 2 2 6" xfId="33524"/>
    <cellStyle name="Normal 6 2 9 2 2 7" xfId="18299"/>
    <cellStyle name="Normal 6 2 9 2 3" xfId="3992"/>
    <cellStyle name="Normal 6 2 9 2 3 2" xfId="14066"/>
    <cellStyle name="Normal 6 2 9 2 3 2 2" xfId="44388"/>
    <cellStyle name="Normal 6 2 9 2 3 2 3" xfId="29164"/>
    <cellStyle name="Normal 6 2 9 2 3 3" xfId="9046"/>
    <cellStyle name="Normal 6 2 9 2 3 3 2" xfId="39371"/>
    <cellStyle name="Normal 6 2 9 2 3 3 3" xfId="24147"/>
    <cellStyle name="Normal 6 2 9 2 3 4" xfId="34358"/>
    <cellStyle name="Normal 6 2 9 2 3 5" xfId="19134"/>
    <cellStyle name="Normal 6 2 9 2 4" xfId="5685"/>
    <cellStyle name="Normal 6 2 9 2 4 2" xfId="15737"/>
    <cellStyle name="Normal 6 2 9 2 4 2 2" xfId="46059"/>
    <cellStyle name="Normal 6 2 9 2 4 2 3" xfId="30835"/>
    <cellStyle name="Normal 6 2 9 2 4 3" xfId="10717"/>
    <cellStyle name="Normal 6 2 9 2 4 3 2" xfId="41042"/>
    <cellStyle name="Normal 6 2 9 2 4 3 3" xfId="25818"/>
    <cellStyle name="Normal 6 2 9 2 4 4" xfId="36029"/>
    <cellStyle name="Normal 6 2 9 2 4 5" xfId="20805"/>
    <cellStyle name="Normal 6 2 9 2 5" xfId="12395"/>
    <cellStyle name="Normal 6 2 9 2 5 2" xfId="42717"/>
    <cellStyle name="Normal 6 2 9 2 5 3" xfId="27493"/>
    <cellStyle name="Normal 6 2 9 2 6" xfId="7374"/>
    <cellStyle name="Normal 6 2 9 2 6 2" xfId="37700"/>
    <cellStyle name="Normal 6 2 9 2 6 3" xfId="22476"/>
    <cellStyle name="Normal 6 2 9 2 7" xfId="32688"/>
    <cellStyle name="Normal 6 2 9 2 8" xfId="17463"/>
    <cellStyle name="Normal 6 2 9 3" xfId="2721"/>
    <cellStyle name="Normal 6 2 9 3 2" xfId="4411"/>
    <cellStyle name="Normal 6 2 9 3 2 2" xfId="14484"/>
    <cellStyle name="Normal 6 2 9 3 2 2 2" xfId="44806"/>
    <cellStyle name="Normal 6 2 9 3 2 2 3" xfId="29582"/>
    <cellStyle name="Normal 6 2 9 3 2 3" xfId="9464"/>
    <cellStyle name="Normal 6 2 9 3 2 3 2" xfId="39789"/>
    <cellStyle name="Normal 6 2 9 3 2 3 3" xfId="24565"/>
    <cellStyle name="Normal 6 2 9 3 2 4" xfId="34776"/>
    <cellStyle name="Normal 6 2 9 3 2 5" xfId="19552"/>
    <cellStyle name="Normal 6 2 9 3 3" xfId="6103"/>
    <cellStyle name="Normal 6 2 9 3 3 2" xfId="16155"/>
    <cellStyle name="Normal 6 2 9 3 3 2 2" xfId="46477"/>
    <cellStyle name="Normal 6 2 9 3 3 2 3" xfId="31253"/>
    <cellStyle name="Normal 6 2 9 3 3 3" xfId="11135"/>
    <cellStyle name="Normal 6 2 9 3 3 3 2" xfId="41460"/>
    <cellStyle name="Normal 6 2 9 3 3 3 3" xfId="26236"/>
    <cellStyle name="Normal 6 2 9 3 3 4" xfId="36447"/>
    <cellStyle name="Normal 6 2 9 3 3 5" xfId="21223"/>
    <cellStyle name="Normal 6 2 9 3 4" xfId="12813"/>
    <cellStyle name="Normal 6 2 9 3 4 2" xfId="43135"/>
    <cellStyle name="Normal 6 2 9 3 4 3" xfId="27911"/>
    <cellStyle name="Normal 6 2 9 3 5" xfId="7792"/>
    <cellStyle name="Normal 6 2 9 3 5 2" xfId="38118"/>
    <cellStyle name="Normal 6 2 9 3 5 3" xfId="22894"/>
    <cellStyle name="Normal 6 2 9 3 6" xfId="33106"/>
    <cellStyle name="Normal 6 2 9 3 7" xfId="17881"/>
    <cellStyle name="Normal 6 2 9 4" xfId="3574"/>
    <cellStyle name="Normal 6 2 9 4 2" xfId="13648"/>
    <cellStyle name="Normal 6 2 9 4 2 2" xfId="43970"/>
    <cellStyle name="Normal 6 2 9 4 2 3" xfId="28746"/>
    <cellStyle name="Normal 6 2 9 4 3" xfId="8628"/>
    <cellStyle name="Normal 6 2 9 4 3 2" xfId="38953"/>
    <cellStyle name="Normal 6 2 9 4 3 3" xfId="23729"/>
    <cellStyle name="Normal 6 2 9 4 4" xfId="33940"/>
    <cellStyle name="Normal 6 2 9 4 5" xfId="18716"/>
    <cellStyle name="Normal 6 2 9 5" xfId="5267"/>
    <cellStyle name="Normal 6 2 9 5 2" xfId="15319"/>
    <cellStyle name="Normal 6 2 9 5 2 2" xfId="45641"/>
    <cellStyle name="Normal 6 2 9 5 2 3" xfId="30417"/>
    <cellStyle name="Normal 6 2 9 5 3" xfId="10299"/>
    <cellStyle name="Normal 6 2 9 5 3 2" xfId="40624"/>
    <cellStyle name="Normal 6 2 9 5 3 3" xfId="25400"/>
    <cellStyle name="Normal 6 2 9 5 4" xfId="35611"/>
    <cellStyle name="Normal 6 2 9 5 5" xfId="20387"/>
    <cellStyle name="Normal 6 2 9 6" xfId="11977"/>
    <cellStyle name="Normal 6 2 9 6 2" xfId="42299"/>
    <cellStyle name="Normal 6 2 9 6 3" xfId="27075"/>
    <cellStyle name="Normal 6 2 9 7" xfId="6956"/>
    <cellStyle name="Normal 6 2 9 7 2" xfId="37282"/>
    <cellStyle name="Normal 6 2 9 7 3" xfId="22058"/>
    <cellStyle name="Normal 6 2 9 8" xfId="32270"/>
    <cellStyle name="Normal 6 2 9 9" xfId="17045"/>
    <cellStyle name="Normal 6 3" xfId="659"/>
    <cellStyle name="Normal 6 3 10" xfId="6778"/>
    <cellStyle name="Normal 6 3 10 2" xfId="37106"/>
    <cellStyle name="Normal 6 3 10 3" xfId="21882"/>
    <cellStyle name="Normal 6 3 11" xfId="31921"/>
    <cellStyle name="Normal 6 3 12" xfId="16867"/>
    <cellStyle name="Normal 6 3 13" xfId="1465"/>
    <cellStyle name="Normal 6 3 14" xfId="47308"/>
    <cellStyle name="Normal 6 3 2" xfId="712"/>
    <cellStyle name="Normal 6 3 2 10" xfId="31930"/>
    <cellStyle name="Normal 6 3 2 11" xfId="16921"/>
    <cellStyle name="Normal 6 3 2 12" xfId="1742"/>
    <cellStyle name="Normal 6 3 2 2" xfId="733"/>
    <cellStyle name="Normal 6 3 2 2 10" xfId="17025"/>
    <cellStyle name="Normal 6 3 2 2 11" xfId="1850"/>
    <cellStyle name="Normal 6 3 2 2 2" xfId="2067"/>
    <cellStyle name="Normal 6 3 2 2 2 2" xfId="2488"/>
    <cellStyle name="Normal 6 3 2 2 2 2 2" xfId="3327"/>
    <cellStyle name="Normal 6 3 2 2 2 2 2 2" xfId="5017"/>
    <cellStyle name="Normal 6 3 2 2 2 2 2 2 2" xfId="15090"/>
    <cellStyle name="Normal 6 3 2 2 2 2 2 2 2 2" xfId="45412"/>
    <cellStyle name="Normal 6 3 2 2 2 2 2 2 2 3" xfId="30188"/>
    <cellStyle name="Normal 6 3 2 2 2 2 2 2 3" xfId="10070"/>
    <cellStyle name="Normal 6 3 2 2 2 2 2 2 3 2" xfId="40395"/>
    <cellStyle name="Normal 6 3 2 2 2 2 2 2 3 3" xfId="25171"/>
    <cellStyle name="Normal 6 3 2 2 2 2 2 2 4" xfId="35382"/>
    <cellStyle name="Normal 6 3 2 2 2 2 2 2 5" xfId="20158"/>
    <cellStyle name="Normal 6 3 2 2 2 2 2 3" xfId="6709"/>
    <cellStyle name="Normal 6 3 2 2 2 2 2 3 2" xfId="16761"/>
    <cellStyle name="Normal 6 3 2 2 2 2 2 3 2 2" xfId="47083"/>
    <cellStyle name="Normal 6 3 2 2 2 2 2 3 2 3" xfId="31859"/>
    <cellStyle name="Normal 6 3 2 2 2 2 2 3 3" xfId="11741"/>
    <cellStyle name="Normal 6 3 2 2 2 2 2 3 3 2" xfId="42066"/>
    <cellStyle name="Normal 6 3 2 2 2 2 2 3 3 3" xfId="26842"/>
    <cellStyle name="Normal 6 3 2 2 2 2 2 3 4" xfId="37053"/>
    <cellStyle name="Normal 6 3 2 2 2 2 2 3 5" xfId="21829"/>
    <cellStyle name="Normal 6 3 2 2 2 2 2 4" xfId="13419"/>
    <cellStyle name="Normal 6 3 2 2 2 2 2 4 2" xfId="43741"/>
    <cellStyle name="Normal 6 3 2 2 2 2 2 4 3" xfId="28517"/>
    <cellStyle name="Normal 6 3 2 2 2 2 2 5" xfId="8398"/>
    <cellStyle name="Normal 6 3 2 2 2 2 2 5 2" xfId="38724"/>
    <cellStyle name="Normal 6 3 2 2 2 2 2 5 3" xfId="23500"/>
    <cellStyle name="Normal 6 3 2 2 2 2 2 6" xfId="33712"/>
    <cellStyle name="Normal 6 3 2 2 2 2 2 7" xfId="18487"/>
    <cellStyle name="Normal 6 3 2 2 2 2 3" xfId="4180"/>
    <cellStyle name="Normal 6 3 2 2 2 2 3 2" xfId="14254"/>
    <cellStyle name="Normal 6 3 2 2 2 2 3 2 2" xfId="44576"/>
    <cellStyle name="Normal 6 3 2 2 2 2 3 2 3" xfId="29352"/>
    <cellStyle name="Normal 6 3 2 2 2 2 3 3" xfId="9234"/>
    <cellStyle name="Normal 6 3 2 2 2 2 3 3 2" xfId="39559"/>
    <cellStyle name="Normal 6 3 2 2 2 2 3 3 3" xfId="24335"/>
    <cellStyle name="Normal 6 3 2 2 2 2 3 4" xfId="34546"/>
    <cellStyle name="Normal 6 3 2 2 2 2 3 5" xfId="19322"/>
    <cellStyle name="Normal 6 3 2 2 2 2 4" xfId="5873"/>
    <cellStyle name="Normal 6 3 2 2 2 2 4 2" xfId="15925"/>
    <cellStyle name="Normal 6 3 2 2 2 2 4 2 2" xfId="46247"/>
    <cellStyle name="Normal 6 3 2 2 2 2 4 2 3" xfId="31023"/>
    <cellStyle name="Normal 6 3 2 2 2 2 4 3" xfId="10905"/>
    <cellStyle name="Normal 6 3 2 2 2 2 4 3 2" xfId="41230"/>
    <cellStyle name="Normal 6 3 2 2 2 2 4 3 3" xfId="26006"/>
    <cellStyle name="Normal 6 3 2 2 2 2 4 4" xfId="36217"/>
    <cellStyle name="Normal 6 3 2 2 2 2 4 5" xfId="20993"/>
    <cellStyle name="Normal 6 3 2 2 2 2 5" xfId="12583"/>
    <cellStyle name="Normal 6 3 2 2 2 2 5 2" xfId="42905"/>
    <cellStyle name="Normal 6 3 2 2 2 2 5 3" xfId="27681"/>
    <cellStyle name="Normal 6 3 2 2 2 2 6" xfId="7562"/>
    <cellStyle name="Normal 6 3 2 2 2 2 6 2" xfId="37888"/>
    <cellStyle name="Normal 6 3 2 2 2 2 6 3" xfId="22664"/>
    <cellStyle name="Normal 6 3 2 2 2 2 7" xfId="32876"/>
    <cellStyle name="Normal 6 3 2 2 2 2 8" xfId="17651"/>
    <cellStyle name="Normal 6 3 2 2 2 3" xfId="2909"/>
    <cellStyle name="Normal 6 3 2 2 2 3 2" xfId="4599"/>
    <cellStyle name="Normal 6 3 2 2 2 3 2 2" xfId="14672"/>
    <cellStyle name="Normal 6 3 2 2 2 3 2 2 2" xfId="44994"/>
    <cellStyle name="Normal 6 3 2 2 2 3 2 2 3" xfId="29770"/>
    <cellStyle name="Normal 6 3 2 2 2 3 2 3" xfId="9652"/>
    <cellStyle name="Normal 6 3 2 2 2 3 2 3 2" xfId="39977"/>
    <cellStyle name="Normal 6 3 2 2 2 3 2 3 3" xfId="24753"/>
    <cellStyle name="Normal 6 3 2 2 2 3 2 4" xfId="34964"/>
    <cellStyle name="Normal 6 3 2 2 2 3 2 5" xfId="19740"/>
    <cellStyle name="Normal 6 3 2 2 2 3 3" xfId="6291"/>
    <cellStyle name="Normal 6 3 2 2 2 3 3 2" xfId="16343"/>
    <cellStyle name="Normal 6 3 2 2 2 3 3 2 2" xfId="46665"/>
    <cellStyle name="Normal 6 3 2 2 2 3 3 2 3" xfId="31441"/>
    <cellStyle name="Normal 6 3 2 2 2 3 3 3" xfId="11323"/>
    <cellStyle name="Normal 6 3 2 2 2 3 3 3 2" xfId="41648"/>
    <cellStyle name="Normal 6 3 2 2 2 3 3 3 3" xfId="26424"/>
    <cellStyle name="Normal 6 3 2 2 2 3 3 4" xfId="36635"/>
    <cellStyle name="Normal 6 3 2 2 2 3 3 5" xfId="21411"/>
    <cellStyle name="Normal 6 3 2 2 2 3 4" xfId="13001"/>
    <cellStyle name="Normal 6 3 2 2 2 3 4 2" xfId="43323"/>
    <cellStyle name="Normal 6 3 2 2 2 3 4 3" xfId="28099"/>
    <cellStyle name="Normal 6 3 2 2 2 3 5" xfId="7980"/>
    <cellStyle name="Normal 6 3 2 2 2 3 5 2" xfId="38306"/>
    <cellStyle name="Normal 6 3 2 2 2 3 5 3" xfId="23082"/>
    <cellStyle name="Normal 6 3 2 2 2 3 6" xfId="33294"/>
    <cellStyle name="Normal 6 3 2 2 2 3 7" xfId="18069"/>
    <cellStyle name="Normal 6 3 2 2 2 4" xfId="3762"/>
    <cellStyle name="Normal 6 3 2 2 2 4 2" xfId="13836"/>
    <cellStyle name="Normal 6 3 2 2 2 4 2 2" xfId="44158"/>
    <cellStyle name="Normal 6 3 2 2 2 4 2 3" xfId="28934"/>
    <cellStyle name="Normal 6 3 2 2 2 4 3" xfId="8816"/>
    <cellStyle name="Normal 6 3 2 2 2 4 3 2" xfId="39141"/>
    <cellStyle name="Normal 6 3 2 2 2 4 3 3" xfId="23917"/>
    <cellStyle name="Normal 6 3 2 2 2 4 4" xfId="34128"/>
    <cellStyle name="Normal 6 3 2 2 2 4 5" xfId="18904"/>
    <cellStyle name="Normal 6 3 2 2 2 5" xfId="5455"/>
    <cellStyle name="Normal 6 3 2 2 2 5 2" xfId="15507"/>
    <cellStyle name="Normal 6 3 2 2 2 5 2 2" xfId="45829"/>
    <cellStyle name="Normal 6 3 2 2 2 5 2 3" xfId="30605"/>
    <cellStyle name="Normal 6 3 2 2 2 5 3" xfId="10487"/>
    <cellStyle name="Normal 6 3 2 2 2 5 3 2" xfId="40812"/>
    <cellStyle name="Normal 6 3 2 2 2 5 3 3" xfId="25588"/>
    <cellStyle name="Normal 6 3 2 2 2 5 4" xfId="35799"/>
    <cellStyle name="Normal 6 3 2 2 2 5 5" xfId="20575"/>
    <cellStyle name="Normal 6 3 2 2 2 6" xfId="12165"/>
    <cellStyle name="Normal 6 3 2 2 2 6 2" xfId="42487"/>
    <cellStyle name="Normal 6 3 2 2 2 6 3" xfId="27263"/>
    <cellStyle name="Normal 6 3 2 2 2 7" xfId="7144"/>
    <cellStyle name="Normal 6 3 2 2 2 7 2" xfId="37470"/>
    <cellStyle name="Normal 6 3 2 2 2 7 3" xfId="22246"/>
    <cellStyle name="Normal 6 3 2 2 2 8" xfId="32458"/>
    <cellStyle name="Normal 6 3 2 2 2 9" xfId="17233"/>
    <cellStyle name="Normal 6 3 2 2 3" xfId="2280"/>
    <cellStyle name="Normal 6 3 2 2 3 2" xfId="3119"/>
    <cellStyle name="Normal 6 3 2 2 3 2 2" xfId="4809"/>
    <cellStyle name="Normal 6 3 2 2 3 2 2 2" xfId="14882"/>
    <cellStyle name="Normal 6 3 2 2 3 2 2 2 2" xfId="45204"/>
    <cellStyle name="Normal 6 3 2 2 3 2 2 2 3" xfId="29980"/>
    <cellStyle name="Normal 6 3 2 2 3 2 2 3" xfId="9862"/>
    <cellStyle name="Normal 6 3 2 2 3 2 2 3 2" xfId="40187"/>
    <cellStyle name="Normal 6 3 2 2 3 2 2 3 3" xfId="24963"/>
    <cellStyle name="Normal 6 3 2 2 3 2 2 4" xfId="35174"/>
    <cellStyle name="Normal 6 3 2 2 3 2 2 5" xfId="19950"/>
    <cellStyle name="Normal 6 3 2 2 3 2 3" xfId="6501"/>
    <cellStyle name="Normal 6 3 2 2 3 2 3 2" xfId="16553"/>
    <cellStyle name="Normal 6 3 2 2 3 2 3 2 2" xfId="46875"/>
    <cellStyle name="Normal 6 3 2 2 3 2 3 2 3" xfId="31651"/>
    <cellStyle name="Normal 6 3 2 2 3 2 3 3" xfId="11533"/>
    <cellStyle name="Normal 6 3 2 2 3 2 3 3 2" xfId="41858"/>
    <cellStyle name="Normal 6 3 2 2 3 2 3 3 3" xfId="26634"/>
    <cellStyle name="Normal 6 3 2 2 3 2 3 4" xfId="36845"/>
    <cellStyle name="Normal 6 3 2 2 3 2 3 5" xfId="21621"/>
    <cellStyle name="Normal 6 3 2 2 3 2 4" xfId="13211"/>
    <cellStyle name="Normal 6 3 2 2 3 2 4 2" xfId="43533"/>
    <cellStyle name="Normal 6 3 2 2 3 2 4 3" xfId="28309"/>
    <cellStyle name="Normal 6 3 2 2 3 2 5" xfId="8190"/>
    <cellStyle name="Normal 6 3 2 2 3 2 5 2" xfId="38516"/>
    <cellStyle name="Normal 6 3 2 2 3 2 5 3" xfId="23292"/>
    <cellStyle name="Normal 6 3 2 2 3 2 6" xfId="33504"/>
    <cellStyle name="Normal 6 3 2 2 3 2 7" xfId="18279"/>
    <cellStyle name="Normal 6 3 2 2 3 3" xfId="3972"/>
    <cellStyle name="Normal 6 3 2 2 3 3 2" xfId="14046"/>
    <cellStyle name="Normal 6 3 2 2 3 3 2 2" xfId="44368"/>
    <cellStyle name="Normal 6 3 2 2 3 3 2 3" xfId="29144"/>
    <cellStyle name="Normal 6 3 2 2 3 3 3" xfId="9026"/>
    <cellStyle name="Normal 6 3 2 2 3 3 3 2" xfId="39351"/>
    <cellStyle name="Normal 6 3 2 2 3 3 3 3" xfId="24127"/>
    <cellStyle name="Normal 6 3 2 2 3 3 4" xfId="34338"/>
    <cellStyle name="Normal 6 3 2 2 3 3 5" xfId="19114"/>
    <cellStyle name="Normal 6 3 2 2 3 4" xfId="5665"/>
    <cellStyle name="Normal 6 3 2 2 3 4 2" xfId="15717"/>
    <cellStyle name="Normal 6 3 2 2 3 4 2 2" xfId="46039"/>
    <cellStyle name="Normal 6 3 2 2 3 4 2 3" xfId="30815"/>
    <cellStyle name="Normal 6 3 2 2 3 4 3" xfId="10697"/>
    <cellStyle name="Normal 6 3 2 2 3 4 3 2" xfId="41022"/>
    <cellStyle name="Normal 6 3 2 2 3 4 3 3" xfId="25798"/>
    <cellStyle name="Normal 6 3 2 2 3 4 4" xfId="36009"/>
    <cellStyle name="Normal 6 3 2 2 3 4 5" xfId="20785"/>
    <cellStyle name="Normal 6 3 2 2 3 5" xfId="12375"/>
    <cellStyle name="Normal 6 3 2 2 3 5 2" xfId="42697"/>
    <cellStyle name="Normal 6 3 2 2 3 5 3" xfId="27473"/>
    <cellStyle name="Normal 6 3 2 2 3 6" xfId="7354"/>
    <cellStyle name="Normal 6 3 2 2 3 6 2" xfId="37680"/>
    <cellStyle name="Normal 6 3 2 2 3 6 3" xfId="22456"/>
    <cellStyle name="Normal 6 3 2 2 3 7" xfId="32668"/>
    <cellStyle name="Normal 6 3 2 2 3 8" xfId="17443"/>
    <cellStyle name="Normal 6 3 2 2 4" xfId="2701"/>
    <cellStyle name="Normal 6 3 2 2 4 2" xfId="4391"/>
    <cellStyle name="Normal 6 3 2 2 4 2 2" xfId="14464"/>
    <cellStyle name="Normal 6 3 2 2 4 2 2 2" xfId="44786"/>
    <cellStyle name="Normal 6 3 2 2 4 2 2 3" xfId="29562"/>
    <cellStyle name="Normal 6 3 2 2 4 2 3" xfId="9444"/>
    <cellStyle name="Normal 6 3 2 2 4 2 3 2" xfId="39769"/>
    <cellStyle name="Normal 6 3 2 2 4 2 3 3" xfId="24545"/>
    <cellStyle name="Normal 6 3 2 2 4 2 4" xfId="34756"/>
    <cellStyle name="Normal 6 3 2 2 4 2 5" xfId="19532"/>
    <cellStyle name="Normal 6 3 2 2 4 3" xfId="6083"/>
    <cellStyle name="Normal 6 3 2 2 4 3 2" xfId="16135"/>
    <cellStyle name="Normal 6 3 2 2 4 3 2 2" xfId="46457"/>
    <cellStyle name="Normal 6 3 2 2 4 3 2 3" xfId="31233"/>
    <cellStyle name="Normal 6 3 2 2 4 3 3" xfId="11115"/>
    <cellStyle name="Normal 6 3 2 2 4 3 3 2" xfId="41440"/>
    <cellStyle name="Normal 6 3 2 2 4 3 3 3" xfId="26216"/>
    <cellStyle name="Normal 6 3 2 2 4 3 4" xfId="36427"/>
    <cellStyle name="Normal 6 3 2 2 4 3 5" xfId="21203"/>
    <cellStyle name="Normal 6 3 2 2 4 4" xfId="12793"/>
    <cellStyle name="Normal 6 3 2 2 4 4 2" xfId="43115"/>
    <cellStyle name="Normal 6 3 2 2 4 4 3" xfId="27891"/>
    <cellStyle name="Normal 6 3 2 2 4 5" xfId="7772"/>
    <cellStyle name="Normal 6 3 2 2 4 5 2" xfId="38098"/>
    <cellStyle name="Normal 6 3 2 2 4 5 3" xfId="22874"/>
    <cellStyle name="Normal 6 3 2 2 4 6" xfId="33086"/>
    <cellStyle name="Normal 6 3 2 2 4 7" xfId="17861"/>
    <cellStyle name="Normal 6 3 2 2 5" xfId="3554"/>
    <cellStyle name="Normal 6 3 2 2 5 2" xfId="13628"/>
    <cellStyle name="Normal 6 3 2 2 5 2 2" xfId="43950"/>
    <cellStyle name="Normal 6 3 2 2 5 2 3" xfId="28726"/>
    <cellStyle name="Normal 6 3 2 2 5 3" xfId="8608"/>
    <cellStyle name="Normal 6 3 2 2 5 3 2" xfId="38933"/>
    <cellStyle name="Normal 6 3 2 2 5 3 3" xfId="23709"/>
    <cellStyle name="Normal 6 3 2 2 5 4" xfId="33920"/>
    <cellStyle name="Normal 6 3 2 2 5 5" xfId="18696"/>
    <cellStyle name="Normal 6 3 2 2 6" xfId="5247"/>
    <cellStyle name="Normal 6 3 2 2 6 2" xfId="15299"/>
    <cellStyle name="Normal 6 3 2 2 6 2 2" xfId="45621"/>
    <cellStyle name="Normal 6 3 2 2 6 2 3" xfId="30397"/>
    <cellStyle name="Normal 6 3 2 2 6 3" xfId="10279"/>
    <cellStyle name="Normal 6 3 2 2 6 3 2" xfId="40604"/>
    <cellStyle name="Normal 6 3 2 2 6 3 3" xfId="25380"/>
    <cellStyle name="Normal 6 3 2 2 6 4" xfId="35591"/>
    <cellStyle name="Normal 6 3 2 2 6 5" xfId="20367"/>
    <cellStyle name="Normal 6 3 2 2 7" xfId="11957"/>
    <cellStyle name="Normal 6 3 2 2 7 2" xfId="42279"/>
    <cellStyle name="Normal 6 3 2 2 7 3" xfId="27055"/>
    <cellStyle name="Normal 6 3 2 2 8" xfId="6936"/>
    <cellStyle name="Normal 6 3 2 2 8 2" xfId="37262"/>
    <cellStyle name="Normal 6 3 2 2 8 3" xfId="22038"/>
    <cellStyle name="Normal 6 3 2 2 9" xfId="32250"/>
    <cellStyle name="Normal 6 3 2 3" xfId="754"/>
    <cellStyle name="Normal 6 3 2 3 10" xfId="1963"/>
    <cellStyle name="Normal 6 3 2 3 2" xfId="2384"/>
    <cellStyle name="Normal 6 3 2 3 2 2" xfId="3223"/>
    <cellStyle name="Normal 6 3 2 3 2 2 2" xfId="4913"/>
    <cellStyle name="Normal 6 3 2 3 2 2 2 2" xfId="14986"/>
    <cellStyle name="Normal 6 3 2 3 2 2 2 2 2" xfId="45308"/>
    <cellStyle name="Normal 6 3 2 3 2 2 2 2 3" xfId="30084"/>
    <cellStyle name="Normal 6 3 2 3 2 2 2 3" xfId="9966"/>
    <cellStyle name="Normal 6 3 2 3 2 2 2 3 2" xfId="40291"/>
    <cellStyle name="Normal 6 3 2 3 2 2 2 3 3" xfId="25067"/>
    <cellStyle name="Normal 6 3 2 3 2 2 2 4" xfId="35278"/>
    <cellStyle name="Normal 6 3 2 3 2 2 2 5" xfId="20054"/>
    <cellStyle name="Normal 6 3 2 3 2 2 3" xfId="6605"/>
    <cellStyle name="Normal 6 3 2 3 2 2 3 2" xfId="16657"/>
    <cellStyle name="Normal 6 3 2 3 2 2 3 2 2" xfId="46979"/>
    <cellStyle name="Normal 6 3 2 3 2 2 3 2 3" xfId="31755"/>
    <cellStyle name="Normal 6 3 2 3 2 2 3 3" xfId="11637"/>
    <cellStyle name="Normal 6 3 2 3 2 2 3 3 2" xfId="41962"/>
    <cellStyle name="Normal 6 3 2 3 2 2 3 3 3" xfId="26738"/>
    <cellStyle name="Normal 6 3 2 3 2 2 3 4" xfId="36949"/>
    <cellStyle name="Normal 6 3 2 3 2 2 3 5" xfId="21725"/>
    <cellStyle name="Normal 6 3 2 3 2 2 4" xfId="13315"/>
    <cellStyle name="Normal 6 3 2 3 2 2 4 2" xfId="43637"/>
    <cellStyle name="Normal 6 3 2 3 2 2 4 3" xfId="28413"/>
    <cellStyle name="Normal 6 3 2 3 2 2 5" xfId="8294"/>
    <cellStyle name="Normal 6 3 2 3 2 2 5 2" xfId="38620"/>
    <cellStyle name="Normal 6 3 2 3 2 2 5 3" xfId="23396"/>
    <cellStyle name="Normal 6 3 2 3 2 2 6" xfId="33608"/>
    <cellStyle name="Normal 6 3 2 3 2 2 7" xfId="18383"/>
    <cellStyle name="Normal 6 3 2 3 2 3" xfId="4076"/>
    <cellStyle name="Normal 6 3 2 3 2 3 2" xfId="14150"/>
    <cellStyle name="Normal 6 3 2 3 2 3 2 2" xfId="44472"/>
    <cellStyle name="Normal 6 3 2 3 2 3 2 3" xfId="29248"/>
    <cellStyle name="Normal 6 3 2 3 2 3 3" xfId="9130"/>
    <cellStyle name="Normal 6 3 2 3 2 3 3 2" xfId="39455"/>
    <cellStyle name="Normal 6 3 2 3 2 3 3 3" xfId="24231"/>
    <cellStyle name="Normal 6 3 2 3 2 3 4" xfId="34442"/>
    <cellStyle name="Normal 6 3 2 3 2 3 5" xfId="19218"/>
    <cellStyle name="Normal 6 3 2 3 2 4" xfId="5769"/>
    <cellStyle name="Normal 6 3 2 3 2 4 2" xfId="15821"/>
    <cellStyle name="Normal 6 3 2 3 2 4 2 2" xfId="46143"/>
    <cellStyle name="Normal 6 3 2 3 2 4 2 3" xfId="30919"/>
    <cellStyle name="Normal 6 3 2 3 2 4 3" xfId="10801"/>
    <cellStyle name="Normal 6 3 2 3 2 4 3 2" xfId="41126"/>
    <cellStyle name="Normal 6 3 2 3 2 4 3 3" xfId="25902"/>
    <cellStyle name="Normal 6 3 2 3 2 4 4" xfId="36113"/>
    <cellStyle name="Normal 6 3 2 3 2 4 5" xfId="20889"/>
    <cellStyle name="Normal 6 3 2 3 2 5" xfId="12479"/>
    <cellStyle name="Normal 6 3 2 3 2 5 2" xfId="42801"/>
    <cellStyle name="Normal 6 3 2 3 2 5 3" xfId="27577"/>
    <cellStyle name="Normal 6 3 2 3 2 6" xfId="7458"/>
    <cellStyle name="Normal 6 3 2 3 2 6 2" xfId="37784"/>
    <cellStyle name="Normal 6 3 2 3 2 6 3" xfId="22560"/>
    <cellStyle name="Normal 6 3 2 3 2 7" xfId="32772"/>
    <cellStyle name="Normal 6 3 2 3 2 8" xfId="17547"/>
    <cellStyle name="Normal 6 3 2 3 3" xfId="2805"/>
    <cellStyle name="Normal 6 3 2 3 3 2" xfId="4495"/>
    <cellStyle name="Normal 6 3 2 3 3 2 2" xfId="14568"/>
    <cellStyle name="Normal 6 3 2 3 3 2 2 2" xfId="44890"/>
    <cellStyle name="Normal 6 3 2 3 3 2 2 3" xfId="29666"/>
    <cellStyle name="Normal 6 3 2 3 3 2 3" xfId="9548"/>
    <cellStyle name="Normal 6 3 2 3 3 2 3 2" xfId="39873"/>
    <cellStyle name="Normal 6 3 2 3 3 2 3 3" xfId="24649"/>
    <cellStyle name="Normal 6 3 2 3 3 2 4" xfId="34860"/>
    <cellStyle name="Normal 6 3 2 3 3 2 5" xfId="19636"/>
    <cellStyle name="Normal 6 3 2 3 3 3" xfId="6187"/>
    <cellStyle name="Normal 6 3 2 3 3 3 2" xfId="16239"/>
    <cellStyle name="Normal 6 3 2 3 3 3 2 2" xfId="46561"/>
    <cellStyle name="Normal 6 3 2 3 3 3 2 3" xfId="31337"/>
    <cellStyle name="Normal 6 3 2 3 3 3 3" xfId="11219"/>
    <cellStyle name="Normal 6 3 2 3 3 3 3 2" xfId="41544"/>
    <cellStyle name="Normal 6 3 2 3 3 3 3 3" xfId="26320"/>
    <cellStyle name="Normal 6 3 2 3 3 3 4" xfId="36531"/>
    <cellStyle name="Normal 6 3 2 3 3 3 5" xfId="21307"/>
    <cellStyle name="Normal 6 3 2 3 3 4" xfId="12897"/>
    <cellStyle name="Normal 6 3 2 3 3 4 2" xfId="43219"/>
    <cellStyle name="Normal 6 3 2 3 3 4 3" xfId="27995"/>
    <cellStyle name="Normal 6 3 2 3 3 5" xfId="7876"/>
    <cellStyle name="Normal 6 3 2 3 3 5 2" xfId="38202"/>
    <cellStyle name="Normal 6 3 2 3 3 5 3" xfId="22978"/>
    <cellStyle name="Normal 6 3 2 3 3 6" xfId="33190"/>
    <cellStyle name="Normal 6 3 2 3 3 7" xfId="17965"/>
    <cellStyle name="Normal 6 3 2 3 4" xfId="3658"/>
    <cellStyle name="Normal 6 3 2 3 4 2" xfId="13732"/>
    <cellStyle name="Normal 6 3 2 3 4 2 2" xfId="44054"/>
    <cellStyle name="Normal 6 3 2 3 4 2 3" xfId="28830"/>
    <cellStyle name="Normal 6 3 2 3 4 3" xfId="8712"/>
    <cellStyle name="Normal 6 3 2 3 4 3 2" xfId="39037"/>
    <cellStyle name="Normal 6 3 2 3 4 3 3" xfId="23813"/>
    <cellStyle name="Normal 6 3 2 3 4 4" xfId="34024"/>
    <cellStyle name="Normal 6 3 2 3 4 5" xfId="18800"/>
    <cellStyle name="Normal 6 3 2 3 5" xfId="5351"/>
    <cellStyle name="Normal 6 3 2 3 5 2" xfId="15403"/>
    <cellStyle name="Normal 6 3 2 3 5 2 2" xfId="45725"/>
    <cellStyle name="Normal 6 3 2 3 5 2 3" xfId="30501"/>
    <cellStyle name="Normal 6 3 2 3 5 3" xfId="10383"/>
    <cellStyle name="Normal 6 3 2 3 5 3 2" xfId="40708"/>
    <cellStyle name="Normal 6 3 2 3 5 3 3" xfId="25484"/>
    <cellStyle name="Normal 6 3 2 3 5 4" xfId="35695"/>
    <cellStyle name="Normal 6 3 2 3 5 5" xfId="20471"/>
    <cellStyle name="Normal 6 3 2 3 6" xfId="12061"/>
    <cellStyle name="Normal 6 3 2 3 6 2" xfId="42383"/>
    <cellStyle name="Normal 6 3 2 3 6 3" xfId="27159"/>
    <cellStyle name="Normal 6 3 2 3 7" xfId="7040"/>
    <cellStyle name="Normal 6 3 2 3 7 2" xfId="37366"/>
    <cellStyle name="Normal 6 3 2 3 7 3" xfId="22142"/>
    <cellStyle name="Normal 6 3 2 3 8" xfId="32354"/>
    <cellStyle name="Normal 6 3 2 3 9" xfId="17129"/>
    <cellStyle name="Normal 6 3 2 4" xfId="2176"/>
    <cellStyle name="Normal 6 3 2 4 2" xfId="3015"/>
    <cellStyle name="Normal 6 3 2 4 2 2" xfId="4705"/>
    <cellStyle name="Normal 6 3 2 4 2 2 2" xfId="14778"/>
    <cellStyle name="Normal 6 3 2 4 2 2 2 2" xfId="45100"/>
    <cellStyle name="Normal 6 3 2 4 2 2 2 3" xfId="29876"/>
    <cellStyle name="Normal 6 3 2 4 2 2 3" xfId="9758"/>
    <cellStyle name="Normal 6 3 2 4 2 2 3 2" xfId="40083"/>
    <cellStyle name="Normal 6 3 2 4 2 2 3 3" xfId="24859"/>
    <cellStyle name="Normal 6 3 2 4 2 2 4" xfId="35070"/>
    <cellStyle name="Normal 6 3 2 4 2 2 5" xfId="19846"/>
    <cellStyle name="Normal 6 3 2 4 2 3" xfId="6397"/>
    <cellStyle name="Normal 6 3 2 4 2 3 2" xfId="16449"/>
    <cellStyle name="Normal 6 3 2 4 2 3 2 2" xfId="46771"/>
    <cellStyle name="Normal 6 3 2 4 2 3 2 3" xfId="31547"/>
    <cellStyle name="Normal 6 3 2 4 2 3 3" xfId="11429"/>
    <cellStyle name="Normal 6 3 2 4 2 3 3 2" xfId="41754"/>
    <cellStyle name="Normal 6 3 2 4 2 3 3 3" xfId="26530"/>
    <cellStyle name="Normal 6 3 2 4 2 3 4" xfId="36741"/>
    <cellStyle name="Normal 6 3 2 4 2 3 5" xfId="21517"/>
    <cellStyle name="Normal 6 3 2 4 2 4" xfId="13107"/>
    <cellStyle name="Normal 6 3 2 4 2 4 2" xfId="43429"/>
    <cellStyle name="Normal 6 3 2 4 2 4 3" xfId="28205"/>
    <cellStyle name="Normal 6 3 2 4 2 5" xfId="8086"/>
    <cellStyle name="Normal 6 3 2 4 2 5 2" xfId="38412"/>
    <cellStyle name="Normal 6 3 2 4 2 5 3" xfId="23188"/>
    <cellStyle name="Normal 6 3 2 4 2 6" xfId="33400"/>
    <cellStyle name="Normal 6 3 2 4 2 7" xfId="18175"/>
    <cellStyle name="Normal 6 3 2 4 3" xfId="3868"/>
    <cellStyle name="Normal 6 3 2 4 3 2" xfId="13942"/>
    <cellStyle name="Normal 6 3 2 4 3 2 2" xfId="44264"/>
    <cellStyle name="Normal 6 3 2 4 3 2 3" xfId="29040"/>
    <cellStyle name="Normal 6 3 2 4 3 3" xfId="8922"/>
    <cellStyle name="Normal 6 3 2 4 3 3 2" xfId="39247"/>
    <cellStyle name="Normal 6 3 2 4 3 3 3" xfId="24023"/>
    <cellStyle name="Normal 6 3 2 4 3 4" xfId="34234"/>
    <cellStyle name="Normal 6 3 2 4 3 5" xfId="19010"/>
    <cellStyle name="Normal 6 3 2 4 4" xfId="5561"/>
    <cellStyle name="Normal 6 3 2 4 4 2" xfId="15613"/>
    <cellStyle name="Normal 6 3 2 4 4 2 2" xfId="45935"/>
    <cellStyle name="Normal 6 3 2 4 4 2 3" xfId="30711"/>
    <cellStyle name="Normal 6 3 2 4 4 3" xfId="10593"/>
    <cellStyle name="Normal 6 3 2 4 4 3 2" xfId="40918"/>
    <cellStyle name="Normal 6 3 2 4 4 3 3" xfId="25694"/>
    <cellStyle name="Normal 6 3 2 4 4 4" xfId="35905"/>
    <cellStyle name="Normal 6 3 2 4 4 5" xfId="20681"/>
    <cellStyle name="Normal 6 3 2 4 5" xfId="12271"/>
    <cellStyle name="Normal 6 3 2 4 5 2" xfId="42593"/>
    <cellStyle name="Normal 6 3 2 4 5 3" xfId="27369"/>
    <cellStyle name="Normal 6 3 2 4 6" xfId="7250"/>
    <cellStyle name="Normal 6 3 2 4 6 2" xfId="37576"/>
    <cellStyle name="Normal 6 3 2 4 6 3" xfId="22352"/>
    <cellStyle name="Normal 6 3 2 4 7" xfId="32564"/>
    <cellStyle name="Normal 6 3 2 4 8" xfId="17339"/>
    <cellStyle name="Normal 6 3 2 5" xfId="2597"/>
    <cellStyle name="Normal 6 3 2 5 2" xfId="4287"/>
    <cellStyle name="Normal 6 3 2 5 2 2" xfId="14360"/>
    <cellStyle name="Normal 6 3 2 5 2 2 2" xfId="44682"/>
    <cellStyle name="Normal 6 3 2 5 2 2 3" xfId="29458"/>
    <cellStyle name="Normal 6 3 2 5 2 3" xfId="9340"/>
    <cellStyle name="Normal 6 3 2 5 2 3 2" xfId="39665"/>
    <cellStyle name="Normal 6 3 2 5 2 3 3" xfId="24441"/>
    <cellStyle name="Normal 6 3 2 5 2 4" xfId="34652"/>
    <cellStyle name="Normal 6 3 2 5 2 5" xfId="19428"/>
    <cellStyle name="Normal 6 3 2 5 3" xfId="5979"/>
    <cellStyle name="Normal 6 3 2 5 3 2" xfId="16031"/>
    <cellStyle name="Normal 6 3 2 5 3 2 2" xfId="46353"/>
    <cellStyle name="Normal 6 3 2 5 3 2 3" xfId="31129"/>
    <cellStyle name="Normal 6 3 2 5 3 3" xfId="11011"/>
    <cellStyle name="Normal 6 3 2 5 3 3 2" xfId="41336"/>
    <cellStyle name="Normal 6 3 2 5 3 3 3" xfId="26112"/>
    <cellStyle name="Normal 6 3 2 5 3 4" xfId="36323"/>
    <cellStyle name="Normal 6 3 2 5 3 5" xfId="21099"/>
    <cellStyle name="Normal 6 3 2 5 4" xfId="12689"/>
    <cellStyle name="Normal 6 3 2 5 4 2" xfId="43011"/>
    <cellStyle name="Normal 6 3 2 5 4 3" xfId="27787"/>
    <cellStyle name="Normal 6 3 2 5 5" xfId="7668"/>
    <cellStyle name="Normal 6 3 2 5 5 2" xfId="37994"/>
    <cellStyle name="Normal 6 3 2 5 5 3" xfId="22770"/>
    <cellStyle name="Normal 6 3 2 5 6" xfId="32982"/>
    <cellStyle name="Normal 6 3 2 5 7" xfId="17757"/>
    <cellStyle name="Normal 6 3 2 6" xfId="3450"/>
    <cellStyle name="Normal 6 3 2 6 2" xfId="13524"/>
    <cellStyle name="Normal 6 3 2 6 2 2" xfId="43846"/>
    <cellStyle name="Normal 6 3 2 6 2 3" xfId="28622"/>
    <cellStyle name="Normal 6 3 2 6 3" xfId="8504"/>
    <cellStyle name="Normal 6 3 2 6 3 2" xfId="38829"/>
    <cellStyle name="Normal 6 3 2 6 3 3" xfId="23605"/>
    <cellStyle name="Normal 6 3 2 6 4" xfId="33816"/>
    <cellStyle name="Normal 6 3 2 6 5" xfId="18592"/>
    <cellStyle name="Normal 6 3 2 7" xfId="5143"/>
    <cellStyle name="Normal 6 3 2 7 2" xfId="15195"/>
    <cellStyle name="Normal 6 3 2 7 2 2" xfId="45517"/>
    <cellStyle name="Normal 6 3 2 7 2 3" xfId="30293"/>
    <cellStyle name="Normal 6 3 2 7 3" xfId="10175"/>
    <cellStyle name="Normal 6 3 2 7 3 2" xfId="40500"/>
    <cellStyle name="Normal 6 3 2 7 3 3" xfId="25276"/>
    <cellStyle name="Normal 6 3 2 7 4" xfId="35487"/>
    <cellStyle name="Normal 6 3 2 7 5" xfId="20263"/>
    <cellStyle name="Normal 6 3 2 8" xfId="11853"/>
    <cellStyle name="Normal 6 3 2 8 2" xfId="42175"/>
    <cellStyle name="Normal 6 3 2 8 3" xfId="26951"/>
    <cellStyle name="Normal 6 3 2 9" xfId="6832"/>
    <cellStyle name="Normal 6 3 2 9 2" xfId="37158"/>
    <cellStyle name="Normal 6 3 2 9 3" xfId="21934"/>
    <cellStyle name="Normal 6 3 3" xfId="724"/>
    <cellStyle name="Normal 6 3 3 10" xfId="16973"/>
    <cellStyle name="Normal 6 3 3 11" xfId="1796"/>
    <cellStyle name="Normal 6 3 3 2" xfId="2015"/>
    <cellStyle name="Normal 6 3 3 2 2" xfId="2436"/>
    <cellStyle name="Normal 6 3 3 2 2 2" xfId="3275"/>
    <cellStyle name="Normal 6 3 3 2 2 2 2" xfId="4965"/>
    <cellStyle name="Normal 6 3 3 2 2 2 2 2" xfId="15038"/>
    <cellStyle name="Normal 6 3 3 2 2 2 2 2 2" xfId="45360"/>
    <cellStyle name="Normal 6 3 3 2 2 2 2 2 3" xfId="30136"/>
    <cellStyle name="Normal 6 3 3 2 2 2 2 3" xfId="10018"/>
    <cellStyle name="Normal 6 3 3 2 2 2 2 3 2" xfId="40343"/>
    <cellStyle name="Normal 6 3 3 2 2 2 2 3 3" xfId="25119"/>
    <cellStyle name="Normal 6 3 3 2 2 2 2 4" xfId="35330"/>
    <cellStyle name="Normal 6 3 3 2 2 2 2 5" xfId="20106"/>
    <cellStyle name="Normal 6 3 3 2 2 2 3" xfId="6657"/>
    <cellStyle name="Normal 6 3 3 2 2 2 3 2" xfId="16709"/>
    <cellStyle name="Normal 6 3 3 2 2 2 3 2 2" xfId="47031"/>
    <cellStyle name="Normal 6 3 3 2 2 2 3 2 3" xfId="31807"/>
    <cellStyle name="Normal 6 3 3 2 2 2 3 3" xfId="11689"/>
    <cellStyle name="Normal 6 3 3 2 2 2 3 3 2" xfId="42014"/>
    <cellStyle name="Normal 6 3 3 2 2 2 3 3 3" xfId="26790"/>
    <cellStyle name="Normal 6 3 3 2 2 2 3 4" xfId="37001"/>
    <cellStyle name="Normal 6 3 3 2 2 2 3 5" xfId="21777"/>
    <cellStyle name="Normal 6 3 3 2 2 2 4" xfId="13367"/>
    <cellStyle name="Normal 6 3 3 2 2 2 4 2" xfId="43689"/>
    <cellStyle name="Normal 6 3 3 2 2 2 4 3" xfId="28465"/>
    <cellStyle name="Normal 6 3 3 2 2 2 5" xfId="8346"/>
    <cellStyle name="Normal 6 3 3 2 2 2 5 2" xfId="38672"/>
    <cellStyle name="Normal 6 3 3 2 2 2 5 3" xfId="23448"/>
    <cellStyle name="Normal 6 3 3 2 2 2 6" xfId="33660"/>
    <cellStyle name="Normal 6 3 3 2 2 2 7" xfId="18435"/>
    <cellStyle name="Normal 6 3 3 2 2 3" xfId="4128"/>
    <cellStyle name="Normal 6 3 3 2 2 3 2" xfId="14202"/>
    <cellStyle name="Normal 6 3 3 2 2 3 2 2" xfId="44524"/>
    <cellStyle name="Normal 6 3 3 2 2 3 2 3" xfId="29300"/>
    <cellStyle name="Normal 6 3 3 2 2 3 3" xfId="9182"/>
    <cellStyle name="Normal 6 3 3 2 2 3 3 2" xfId="39507"/>
    <cellStyle name="Normal 6 3 3 2 2 3 3 3" xfId="24283"/>
    <cellStyle name="Normal 6 3 3 2 2 3 4" xfId="34494"/>
    <cellStyle name="Normal 6 3 3 2 2 3 5" xfId="19270"/>
    <cellStyle name="Normal 6 3 3 2 2 4" xfId="5821"/>
    <cellStyle name="Normal 6 3 3 2 2 4 2" xfId="15873"/>
    <cellStyle name="Normal 6 3 3 2 2 4 2 2" xfId="46195"/>
    <cellStyle name="Normal 6 3 3 2 2 4 2 3" xfId="30971"/>
    <cellStyle name="Normal 6 3 3 2 2 4 3" xfId="10853"/>
    <cellStyle name="Normal 6 3 3 2 2 4 3 2" xfId="41178"/>
    <cellStyle name="Normal 6 3 3 2 2 4 3 3" xfId="25954"/>
    <cellStyle name="Normal 6 3 3 2 2 4 4" xfId="36165"/>
    <cellStyle name="Normal 6 3 3 2 2 4 5" xfId="20941"/>
    <cellStyle name="Normal 6 3 3 2 2 5" xfId="12531"/>
    <cellStyle name="Normal 6 3 3 2 2 5 2" xfId="42853"/>
    <cellStyle name="Normal 6 3 3 2 2 5 3" xfId="27629"/>
    <cellStyle name="Normal 6 3 3 2 2 6" xfId="7510"/>
    <cellStyle name="Normal 6 3 3 2 2 6 2" xfId="37836"/>
    <cellStyle name="Normal 6 3 3 2 2 6 3" xfId="22612"/>
    <cellStyle name="Normal 6 3 3 2 2 7" xfId="32824"/>
    <cellStyle name="Normal 6 3 3 2 2 8" xfId="17599"/>
    <cellStyle name="Normal 6 3 3 2 3" xfId="2857"/>
    <cellStyle name="Normal 6 3 3 2 3 2" xfId="4547"/>
    <cellStyle name="Normal 6 3 3 2 3 2 2" xfId="14620"/>
    <cellStyle name="Normal 6 3 3 2 3 2 2 2" xfId="44942"/>
    <cellStyle name="Normal 6 3 3 2 3 2 2 3" xfId="29718"/>
    <cellStyle name="Normal 6 3 3 2 3 2 3" xfId="9600"/>
    <cellStyle name="Normal 6 3 3 2 3 2 3 2" xfId="39925"/>
    <cellStyle name="Normal 6 3 3 2 3 2 3 3" xfId="24701"/>
    <cellStyle name="Normal 6 3 3 2 3 2 4" xfId="34912"/>
    <cellStyle name="Normal 6 3 3 2 3 2 5" xfId="19688"/>
    <cellStyle name="Normal 6 3 3 2 3 3" xfId="6239"/>
    <cellStyle name="Normal 6 3 3 2 3 3 2" xfId="16291"/>
    <cellStyle name="Normal 6 3 3 2 3 3 2 2" xfId="46613"/>
    <cellStyle name="Normal 6 3 3 2 3 3 2 3" xfId="31389"/>
    <cellStyle name="Normal 6 3 3 2 3 3 3" xfId="11271"/>
    <cellStyle name="Normal 6 3 3 2 3 3 3 2" xfId="41596"/>
    <cellStyle name="Normal 6 3 3 2 3 3 3 3" xfId="26372"/>
    <cellStyle name="Normal 6 3 3 2 3 3 4" xfId="36583"/>
    <cellStyle name="Normal 6 3 3 2 3 3 5" xfId="21359"/>
    <cellStyle name="Normal 6 3 3 2 3 4" xfId="12949"/>
    <cellStyle name="Normal 6 3 3 2 3 4 2" xfId="43271"/>
    <cellStyle name="Normal 6 3 3 2 3 4 3" xfId="28047"/>
    <cellStyle name="Normal 6 3 3 2 3 5" xfId="7928"/>
    <cellStyle name="Normal 6 3 3 2 3 5 2" xfId="38254"/>
    <cellStyle name="Normal 6 3 3 2 3 5 3" xfId="23030"/>
    <cellStyle name="Normal 6 3 3 2 3 6" xfId="33242"/>
    <cellStyle name="Normal 6 3 3 2 3 7" xfId="18017"/>
    <cellStyle name="Normal 6 3 3 2 4" xfId="3710"/>
    <cellStyle name="Normal 6 3 3 2 4 2" xfId="13784"/>
    <cellStyle name="Normal 6 3 3 2 4 2 2" xfId="44106"/>
    <cellStyle name="Normal 6 3 3 2 4 2 3" xfId="28882"/>
    <cellStyle name="Normal 6 3 3 2 4 3" xfId="8764"/>
    <cellStyle name="Normal 6 3 3 2 4 3 2" xfId="39089"/>
    <cellStyle name="Normal 6 3 3 2 4 3 3" xfId="23865"/>
    <cellStyle name="Normal 6 3 3 2 4 4" xfId="34076"/>
    <cellStyle name="Normal 6 3 3 2 4 5" xfId="18852"/>
    <cellStyle name="Normal 6 3 3 2 5" xfId="5403"/>
    <cellStyle name="Normal 6 3 3 2 5 2" xfId="15455"/>
    <cellStyle name="Normal 6 3 3 2 5 2 2" xfId="45777"/>
    <cellStyle name="Normal 6 3 3 2 5 2 3" xfId="30553"/>
    <cellStyle name="Normal 6 3 3 2 5 3" xfId="10435"/>
    <cellStyle name="Normal 6 3 3 2 5 3 2" xfId="40760"/>
    <cellStyle name="Normal 6 3 3 2 5 3 3" xfId="25536"/>
    <cellStyle name="Normal 6 3 3 2 5 4" xfId="35747"/>
    <cellStyle name="Normal 6 3 3 2 5 5" xfId="20523"/>
    <cellStyle name="Normal 6 3 3 2 6" xfId="12113"/>
    <cellStyle name="Normal 6 3 3 2 6 2" xfId="42435"/>
    <cellStyle name="Normal 6 3 3 2 6 3" xfId="27211"/>
    <cellStyle name="Normal 6 3 3 2 7" xfId="7092"/>
    <cellStyle name="Normal 6 3 3 2 7 2" xfId="37418"/>
    <cellStyle name="Normal 6 3 3 2 7 3" xfId="22194"/>
    <cellStyle name="Normal 6 3 3 2 8" xfId="32406"/>
    <cellStyle name="Normal 6 3 3 2 9" xfId="17181"/>
    <cellStyle name="Normal 6 3 3 3" xfId="2228"/>
    <cellStyle name="Normal 6 3 3 3 2" xfId="3067"/>
    <cellStyle name="Normal 6 3 3 3 2 2" xfId="4757"/>
    <cellStyle name="Normal 6 3 3 3 2 2 2" xfId="14830"/>
    <cellStyle name="Normal 6 3 3 3 2 2 2 2" xfId="45152"/>
    <cellStyle name="Normal 6 3 3 3 2 2 2 3" xfId="29928"/>
    <cellStyle name="Normal 6 3 3 3 2 2 3" xfId="9810"/>
    <cellStyle name="Normal 6 3 3 3 2 2 3 2" xfId="40135"/>
    <cellStyle name="Normal 6 3 3 3 2 2 3 3" xfId="24911"/>
    <cellStyle name="Normal 6 3 3 3 2 2 4" xfId="35122"/>
    <cellStyle name="Normal 6 3 3 3 2 2 5" xfId="19898"/>
    <cellStyle name="Normal 6 3 3 3 2 3" xfId="6449"/>
    <cellStyle name="Normal 6 3 3 3 2 3 2" xfId="16501"/>
    <cellStyle name="Normal 6 3 3 3 2 3 2 2" xfId="46823"/>
    <cellStyle name="Normal 6 3 3 3 2 3 2 3" xfId="31599"/>
    <cellStyle name="Normal 6 3 3 3 2 3 3" xfId="11481"/>
    <cellStyle name="Normal 6 3 3 3 2 3 3 2" xfId="41806"/>
    <cellStyle name="Normal 6 3 3 3 2 3 3 3" xfId="26582"/>
    <cellStyle name="Normal 6 3 3 3 2 3 4" xfId="36793"/>
    <cellStyle name="Normal 6 3 3 3 2 3 5" xfId="21569"/>
    <cellStyle name="Normal 6 3 3 3 2 4" xfId="13159"/>
    <cellStyle name="Normal 6 3 3 3 2 4 2" xfId="43481"/>
    <cellStyle name="Normal 6 3 3 3 2 4 3" xfId="28257"/>
    <cellStyle name="Normal 6 3 3 3 2 5" xfId="8138"/>
    <cellStyle name="Normal 6 3 3 3 2 5 2" xfId="38464"/>
    <cellStyle name="Normal 6 3 3 3 2 5 3" xfId="23240"/>
    <cellStyle name="Normal 6 3 3 3 2 6" xfId="33452"/>
    <cellStyle name="Normal 6 3 3 3 2 7" xfId="18227"/>
    <cellStyle name="Normal 6 3 3 3 3" xfId="3920"/>
    <cellStyle name="Normal 6 3 3 3 3 2" xfId="13994"/>
    <cellStyle name="Normal 6 3 3 3 3 2 2" xfId="44316"/>
    <cellStyle name="Normal 6 3 3 3 3 2 3" xfId="29092"/>
    <cellStyle name="Normal 6 3 3 3 3 3" xfId="8974"/>
    <cellStyle name="Normal 6 3 3 3 3 3 2" xfId="39299"/>
    <cellStyle name="Normal 6 3 3 3 3 3 3" xfId="24075"/>
    <cellStyle name="Normal 6 3 3 3 3 4" xfId="34286"/>
    <cellStyle name="Normal 6 3 3 3 3 5" xfId="19062"/>
    <cellStyle name="Normal 6 3 3 3 4" xfId="5613"/>
    <cellStyle name="Normal 6 3 3 3 4 2" xfId="15665"/>
    <cellStyle name="Normal 6 3 3 3 4 2 2" xfId="45987"/>
    <cellStyle name="Normal 6 3 3 3 4 2 3" xfId="30763"/>
    <cellStyle name="Normal 6 3 3 3 4 3" xfId="10645"/>
    <cellStyle name="Normal 6 3 3 3 4 3 2" xfId="40970"/>
    <cellStyle name="Normal 6 3 3 3 4 3 3" xfId="25746"/>
    <cellStyle name="Normal 6 3 3 3 4 4" xfId="35957"/>
    <cellStyle name="Normal 6 3 3 3 4 5" xfId="20733"/>
    <cellStyle name="Normal 6 3 3 3 5" xfId="12323"/>
    <cellStyle name="Normal 6 3 3 3 5 2" xfId="42645"/>
    <cellStyle name="Normal 6 3 3 3 5 3" xfId="27421"/>
    <cellStyle name="Normal 6 3 3 3 6" xfId="7302"/>
    <cellStyle name="Normal 6 3 3 3 6 2" xfId="37628"/>
    <cellStyle name="Normal 6 3 3 3 6 3" xfId="22404"/>
    <cellStyle name="Normal 6 3 3 3 7" xfId="32616"/>
    <cellStyle name="Normal 6 3 3 3 8" xfId="17391"/>
    <cellStyle name="Normal 6 3 3 4" xfId="2649"/>
    <cellStyle name="Normal 6 3 3 4 2" xfId="4339"/>
    <cellStyle name="Normal 6 3 3 4 2 2" xfId="14412"/>
    <cellStyle name="Normal 6 3 3 4 2 2 2" xfId="44734"/>
    <cellStyle name="Normal 6 3 3 4 2 2 3" xfId="29510"/>
    <cellStyle name="Normal 6 3 3 4 2 3" xfId="9392"/>
    <cellStyle name="Normal 6 3 3 4 2 3 2" xfId="39717"/>
    <cellStyle name="Normal 6 3 3 4 2 3 3" xfId="24493"/>
    <cellStyle name="Normal 6 3 3 4 2 4" xfId="34704"/>
    <cellStyle name="Normal 6 3 3 4 2 5" xfId="19480"/>
    <cellStyle name="Normal 6 3 3 4 3" xfId="6031"/>
    <cellStyle name="Normal 6 3 3 4 3 2" xfId="16083"/>
    <cellStyle name="Normal 6 3 3 4 3 2 2" xfId="46405"/>
    <cellStyle name="Normal 6 3 3 4 3 2 3" xfId="31181"/>
    <cellStyle name="Normal 6 3 3 4 3 3" xfId="11063"/>
    <cellStyle name="Normal 6 3 3 4 3 3 2" xfId="41388"/>
    <cellStyle name="Normal 6 3 3 4 3 3 3" xfId="26164"/>
    <cellStyle name="Normal 6 3 3 4 3 4" xfId="36375"/>
    <cellStyle name="Normal 6 3 3 4 3 5" xfId="21151"/>
    <cellStyle name="Normal 6 3 3 4 4" xfId="12741"/>
    <cellStyle name="Normal 6 3 3 4 4 2" xfId="43063"/>
    <cellStyle name="Normal 6 3 3 4 4 3" xfId="27839"/>
    <cellStyle name="Normal 6 3 3 4 5" xfId="7720"/>
    <cellStyle name="Normal 6 3 3 4 5 2" xfId="38046"/>
    <cellStyle name="Normal 6 3 3 4 5 3" xfId="22822"/>
    <cellStyle name="Normal 6 3 3 4 6" xfId="33034"/>
    <cellStyle name="Normal 6 3 3 4 7" xfId="17809"/>
    <cellStyle name="Normal 6 3 3 5" xfId="3502"/>
    <cellStyle name="Normal 6 3 3 5 2" xfId="13576"/>
    <cellStyle name="Normal 6 3 3 5 2 2" xfId="43898"/>
    <cellStyle name="Normal 6 3 3 5 2 3" xfId="28674"/>
    <cellStyle name="Normal 6 3 3 5 3" xfId="8556"/>
    <cellStyle name="Normal 6 3 3 5 3 2" xfId="38881"/>
    <cellStyle name="Normal 6 3 3 5 3 3" xfId="23657"/>
    <cellStyle name="Normal 6 3 3 5 4" xfId="33868"/>
    <cellStyle name="Normal 6 3 3 5 5" xfId="18644"/>
    <cellStyle name="Normal 6 3 3 6" xfId="5195"/>
    <cellStyle name="Normal 6 3 3 6 2" xfId="15247"/>
    <cellStyle name="Normal 6 3 3 6 2 2" xfId="45569"/>
    <cellStyle name="Normal 6 3 3 6 2 3" xfId="30345"/>
    <cellStyle name="Normal 6 3 3 6 3" xfId="10227"/>
    <cellStyle name="Normal 6 3 3 6 3 2" xfId="40552"/>
    <cellStyle name="Normal 6 3 3 6 3 3" xfId="25328"/>
    <cellStyle name="Normal 6 3 3 6 4" xfId="35539"/>
    <cellStyle name="Normal 6 3 3 6 5" xfId="20315"/>
    <cellStyle name="Normal 6 3 3 7" xfId="11905"/>
    <cellStyle name="Normal 6 3 3 7 2" xfId="42227"/>
    <cellStyle name="Normal 6 3 3 7 3" xfId="27003"/>
    <cellStyle name="Normal 6 3 3 8" xfId="6884"/>
    <cellStyle name="Normal 6 3 3 8 2" xfId="37210"/>
    <cellStyle name="Normal 6 3 3 8 3" xfId="21986"/>
    <cellStyle name="Normal 6 3 3 9" xfId="32199"/>
    <cellStyle name="Normal 6 3 4" xfId="745"/>
    <cellStyle name="Normal 6 3 4 10" xfId="1909"/>
    <cellStyle name="Normal 6 3 4 2" xfId="2332"/>
    <cellStyle name="Normal 6 3 4 2 2" xfId="3171"/>
    <cellStyle name="Normal 6 3 4 2 2 2" xfId="4861"/>
    <cellStyle name="Normal 6 3 4 2 2 2 2" xfId="14934"/>
    <cellStyle name="Normal 6 3 4 2 2 2 2 2" xfId="45256"/>
    <cellStyle name="Normal 6 3 4 2 2 2 2 3" xfId="30032"/>
    <cellStyle name="Normal 6 3 4 2 2 2 3" xfId="9914"/>
    <cellStyle name="Normal 6 3 4 2 2 2 3 2" xfId="40239"/>
    <cellStyle name="Normal 6 3 4 2 2 2 3 3" xfId="25015"/>
    <cellStyle name="Normal 6 3 4 2 2 2 4" xfId="35226"/>
    <cellStyle name="Normal 6 3 4 2 2 2 5" xfId="20002"/>
    <cellStyle name="Normal 6 3 4 2 2 3" xfId="6553"/>
    <cellStyle name="Normal 6 3 4 2 2 3 2" xfId="16605"/>
    <cellStyle name="Normal 6 3 4 2 2 3 2 2" xfId="46927"/>
    <cellStyle name="Normal 6 3 4 2 2 3 2 3" xfId="31703"/>
    <cellStyle name="Normal 6 3 4 2 2 3 3" xfId="11585"/>
    <cellStyle name="Normal 6 3 4 2 2 3 3 2" xfId="41910"/>
    <cellStyle name="Normal 6 3 4 2 2 3 3 3" xfId="26686"/>
    <cellStyle name="Normal 6 3 4 2 2 3 4" xfId="36897"/>
    <cellStyle name="Normal 6 3 4 2 2 3 5" xfId="21673"/>
    <cellStyle name="Normal 6 3 4 2 2 4" xfId="13263"/>
    <cellStyle name="Normal 6 3 4 2 2 4 2" xfId="43585"/>
    <cellStyle name="Normal 6 3 4 2 2 4 3" xfId="28361"/>
    <cellStyle name="Normal 6 3 4 2 2 5" xfId="8242"/>
    <cellStyle name="Normal 6 3 4 2 2 5 2" xfId="38568"/>
    <cellStyle name="Normal 6 3 4 2 2 5 3" xfId="23344"/>
    <cellStyle name="Normal 6 3 4 2 2 6" xfId="33556"/>
    <cellStyle name="Normal 6 3 4 2 2 7" xfId="18331"/>
    <cellStyle name="Normal 6 3 4 2 3" xfId="4024"/>
    <cellStyle name="Normal 6 3 4 2 3 2" xfId="14098"/>
    <cellStyle name="Normal 6 3 4 2 3 2 2" xfId="44420"/>
    <cellStyle name="Normal 6 3 4 2 3 2 3" xfId="29196"/>
    <cellStyle name="Normal 6 3 4 2 3 3" xfId="9078"/>
    <cellStyle name="Normal 6 3 4 2 3 3 2" xfId="39403"/>
    <cellStyle name="Normal 6 3 4 2 3 3 3" xfId="24179"/>
    <cellStyle name="Normal 6 3 4 2 3 4" xfId="34390"/>
    <cellStyle name="Normal 6 3 4 2 3 5" xfId="19166"/>
    <cellStyle name="Normal 6 3 4 2 4" xfId="5717"/>
    <cellStyle name="Normal 6 3 4 2 4 2" xfId="15769"/>
    <cellStyle name="Normal 6 3 4 2 4 2 2" xfId="46091"/>
    <cellStyle name="Normal 6 3 4 2 4 2 3" xfId="30867"/>
    <cellStyle name="Normal 6 3 4 2 4 3" xfId="10749"/>
    <cellStyle name="Normal 6 3 4 2 4 3 2" xfId="41074"/>
    <cellStyle name="Normal 6 3 4 2 4 3 3" xfId="25850"/>
    <cellStyle name="Normal 6 3 4 2 4 4" xfId="36061"/>
    <cellStyle name="Normal 6 3 4 2 4 5" xfId="20837"/>
    <cellStyle name="Normal 6 3 4 2 5" xfId="12427"/>
    <cellStyle name="Normal 6 3 4 2 5 2" xfId="42749"/>
    <cellStyle name="Normal 6 3 4 2 5 3" xfId="27525"/>
    <cellStyle name="Normal 6 3 4 2 6" xfId="7406"/>
    <cellStyle name="Normal 6 3 4 2 6 2" xfId="37732"/>
    <cellStyle name="Normal 6 3 4 2 6 3" xfId="22508"/>
    <cellStyle name="Normal 6 3 4 2 7" xfId="32720"/>
    <cellStyle name="Normal 6 3 4 2 8" xfId="17495"/>
    <cellStyle name="Normal 6 3 4 3" xfId="2753"/>
    <cellStyle name="Normal 6 3 4 3 2" xfId="4443"/>
    <cellStyle name="Normal 6 3 4 3 2 2" xfId="14516"/>
    <cellStyle name="Normal 6 3 4 3 2 2 2" xfId="44838"/>
    <cellStyle name="Normal 6 3 4 3 2 2 3" xfId="29614"/>
    <cellStyle name="Normal 6 3 4 3 2 3" xfId="9496"/>
    <cellStyle name="Normal 6 3 4 3 2 3 2" xfId="39821"/>
    <cellStyle name="Normal 6 3 4 3 2 3 3" xfId="24597"/>
    <cellStyle name="Normal 6 3 4 3 2 4" xfId="34808"/>
    <cellStyle name="Normal 6 3 4 3 2 5" xfId="19584"/>
    <cellStyle name="Normal 6 3 4 3 3" xfId="6135"/>
    <cellStyle name="Normal 6 3 4 3 3 2" xfId="16187"/>
    <cellStyle name="Normal 6 3 4 3 3 2 2" xfId="46509"/>
    <cellStyle name="Normal 6 3 4 3 3 2 3" xfId="31285"/>
    <cellStyle name="Normal 6 3 4 3 3 3" xfId="11167"/>
    <cellStyle name="Normal 6 3 4 3 3 3 2" xfId="41492"/>
    <cellStyle name="Normal 6 3 4 3 3 3 3" xfId="26268"/>
    <cellStyle name="Normal 6 3 4 3 3 4" xfId="36479"/>
    <cellStyle name="Normal 6 3 4 3 3 5" xfId="21255"/>
    <cellStyle name="Normal 6 3 4 3 4" xfId="12845"/>
    <cellStyle name="Normal 6 3 4 3 4 2" xfId="43167"/>
    <cellStyle name="Normal 6 3 4 3 4 3" xfId="27943"/>
    <cellStyle name="Normal 6 3 4 3 5" xfId="7824"/>
    <cellStyle name="Normal 6 3 4 3 5 2" xfId="38150"/>
    <cellStyle name="Normal 6 3 4 3 5 3" xfId="22926"/>
    <cellStyle name="Normal 6 3 4 3 6" xfId="33138"/>
    <cellStyle name="Normal 6 3 4 3 7" xfId="17913"/>
    <cellStyle name="Normal 6 3 4 4" xfId="3606"/>
    <cellStyle name="Normal 6 3 4 4 2" xfId="13680"/>
    <cellStyle name="Normal 6 3 4 4 2 2" xfId="44002"/>
    <cellStyle name="Normal 6 3 4 4 2 3" xfId="28778"/>
    <cellStyle name="Normal 6 3 4 4 3" xfId="8660"/>
    <cellStyle name="Normal 6 3 4 4 3 2" xfId="38985"/>
    <cellStyle name="Normal 6 3 4 4 3 3" xfId="23761"/>
    <cellStyle name="Normal 6 3 4 4 4" xfId="33972"/>
    <cellStyle name="Normal 6 3 4 4 5" xfId="18748"/>
    <cellStyle name="Normal 6 3 4 5" xfId="5299"/>
    <cellStyle name="Normal 6 3 4 5 2" xfId="15351"/>
    <cellStyle name="Normal 6 3 4 5 2 2" xfId="45673"/>
    <cellStyle name="Normal 6 3 4 5 2 3" xfId="30449"/>
    <cellStyle name="Normal 6 3 4 5 3" xfId="10331"/>
    <cellStyle name="Normal 6 3 4 5 3 2" xfId="40656"/>
    <cellStyle name="Normal 6 3 4 5 3 3" xfId="25432"/>
    <cellStyle name="Normal 6 3 4 5 4" xfId="35643"/>
    <cellStyle name="Normal 6 3 4 5 5" xfId="20419"/>
    <cellStyle name="Normal 6 3 4 6" xfId="12009"/>
    <cellStyle name="Normal 6 3 4 6 2" xfId="42331"/>
    <cellStyle name="Normal 6 3 4 6 3" xfId="27107"/>
    <cellStyle name="Normal 6 3 4 7" xfId="6988"/>
    <cellStyle name="Normal 6 3 4 7 2" xfId="37314"/>
    <cellStyle name="Normal 6 3 4 7 3" xfId="22090"/>
    <cellStyle name="Normal 6 3 4 8" xfId="32302"/>
    <cellStyle name="Normal 6 3 4 9" xfId="17077"/>
    <cellStyle name="Normal 6 3 5" xfId="2122"/>
    <cellStyle name="Normal 6 3 5 2" xfId="2963"/>
    <cellStyle name="Normal 6 3 5 2 2" xfId="4653"/>
    <cellStyle name="Normal 6 3 5 2 2 2" xfId="14726"/>
    <cellStyle name="Normal 6 3 5 2 2 2 2" xfId="45048"/>
    <cellStyle name="Normal 6 3 5 2 2 2 3" xfId="29824"/>
    <cellStyle name="Normal 6 3 5 2 2 3" xfId="9706"/>
    <cellStyle name="Normal 6 3 5 2 2 3 2" xfId="40031"/>
    <cellStyle name="Normal 6 3 5 2 2 3 3" xfId="24807"/>
    <cellStyle name="Normal 6 3 5 2 2 4" xfId="35018"/>
    <cellStyle name="Normal 6 3 5 2 2 5" xfId="19794"/>
    <cellStyle name="Normal 6 3 5 2 3" xfId="6345"/>
    <cellStyle name="Normal 6 3 5 2 3 2" xfId="16397"/>
    <cellStyle name="Normal 6 3 5 2 3 2 2" xfId="46719"/>
    <cellStyle name="Normal 6 3 5 2 3 2 3" xfId="31495"/>
    <cellStyle name="Normal 6 3 5 2 3 3" xfId="11377"/>
    <cellStyle name="Normal 6 3 5 2 3 3 2" xfId="41702"/>
    <cellStyle name="Normal 6 3 5 2 3 3 3" xfId="26478"/>
    <cellStyle name="Normal 6 3 5 2 3 4" xfId="36689"/>
    <cellStyle name="Normal 6 3 5 2 3 5" xfId="21465"/>
    <cellStyle name="Normal 6 3 5 2 4" xfId="13055"/>
    <cellStyle name="Normal 6 3 5 2 4 2" xfId="43377"/>
    <cellStyle name="Normal 6 3 5 2 4 3" xfId="28153"/>
    <cellStyle name="Normal 6 3 5 2 5" xfId="8034"/>
    <cellStyle name="Normal 6 3 5 2 5 2" xfId="38360"/>
    <cellStyle name="Normal 6 3 5 2 5 3" xfId="23136"/>
    <cellStyle name="Normal 6 3 5 2 6" xfId="33348"/>
    <cellStyle name="Normal 6 3 5 2 7" xfId="18123"/>
    <cellStyle name="Normal 6 3 5 3" xfId="3816"/>
    <cellStyle name="Normal 6 3 5 3 2" xfId="13890"/>
    <cellStyle name="Normal 6 3 5 3 2 2" xfId="44212"/>
    <cellStyle name="Normal 6 3 5 3 2 3" xfId="28988"/>
    <cellStyle name="Normal 6 3 5 3 3" xfId="8870"/>
    <cellStyle name="Normal 6 3 5 3 3 2" xfId="39195"/>
    <cellStyle name="Normal 6 3 5 3 3 3" xfId="23971"/>
    <cellStyle name="Normal 6 3 5 3 4" xfId="34182"/>
    <cellStyle name="Normal 6 3 5 3 5" xfId="18958"/>
    <cellStyle name="Normal 6 3 5 4" xfId="5509"/>
    <cellStyle name="Normal 6 3 5 4 2" xfId="15561"/>
    <cellStyle name="Normal 6 3 5 4 2 2" xfId="45883"/>
    <cellStyle name="Normal 6 3 5 4 2 3" xfId="30659"/>
    <cellStyle name="Normal 6 3 5 4 3" xfId="10541"/>
    <cellStyle name="Normal 6 3 5 4 3 2" xfId="40866"/>
    <cellStyle name="Normal 6 3 5 4 3 3" xfId="25642"/>
    <cellStyle name="Normal 6 3 5 4 4" xfId="35853"/>
    <cellStyle name="Normal 6 3 5 4 5" xfId="20629"/>
    <cellStyle name="Normal 6 3 5 5" xfId="12219"/>
    <cellStyle name="Normal 6 3 5 5 2" xfId="42541"/>
    <cellStyle name="Normal 6 3 5 5 3" xfId="27317"/>
    <cellStyle name="Normal 6 3 5 6" xfId="7198"/>
    <cellStyle name="Normal 6 3 5 6 2" xfId="37524"/>
    <cellStyle name="Normal 6 3 5 6 3" xfId="22300"/>
    <cellStyle name="Normal 6 3 5 7" xfId="32512"/>
    <cellStyle name="Normal 6 3 5 8" xfId="17287"/>
    <cellStyle name="Normal 6 3 6" xfId="2543"/>
    <cellStyle name="Normal 6 3 6 2" xfId="4235"/>
    <cellStyle name="Normal 6 3 6 2 2" xfId="14308"/>
    <cellStyle name="Normal 6 3 6 2 2 2" xfId="44630"/>
    <cellStyle name="Normal 6 3 6 2 2 3" xfId="29406"/>
    <cellStyle name="Normal 6 3 6 2 3" xfId="9288"/>
    <cellStyle name="Normal 6 3 6 2 3 2" xfId="39613"/>
    <cellStyle name="Normal 6 3 6 2 3 3" xfId="24389"/>
    <cellStyle name="Normal 6 3 6 2 4" xfId="34600"/>
    <cellStyle name="Normal 6 3 6 2 5" xfId="19376"/>
    <cellStyle name="Normal 6 3 6 3" xfId="5927"/>
    <cellStyle name="Normal 6 3 6 3 2" xfId="15979"/>
    <cellStyle name="Normal 6 3 6 3 2 2" xfId="46301"/>
    <cellStyle name="Normal 6 3 6 3 2 3" xfId="31077"/>
    <cellStyle name="Normal 6 3 6 3 3" xfId="10959"/>
    <cellStyle name="Normal 6 3 6 3 3 2" xfId="41284"/>
    <cellStyle name="Normal 6 3 6 3 3 3" xfId="26060"/>
    <cellStyle name="Normal 6 3 6 3 4" xfId="36271"/>
    <cellStyle name="Normal 6 3 6 3 5" xfId="21047"/>
    <cellStyle name="Normal 6 3 6 4" xfId="12637"/>
    <cellStyle name="Normal 6 3 6 4 2" xfId="42959"/>
    <cellStyle name="Normal 6 3 6 4 3" xfId="27735"/>
    <cellStyle name="Normal 6 3 6 5" xfId="7616"/>
    <cellStyle name="Normal 6 3 6 5 2" xfId="37942"/>
    <cellStyle name="Normal 6 3 6 5 3" xfId="22718"/>
    <cellStyle name="Normal 6 3 6 6" xfId="32930"/>
    <cellStyle name="Normal 6 3 6 7" xfId="17705"/>
    <cellStyle name="Normal 6 3 7" xfId="3394"/>
    <cellStyle name="Normal 6 3 7 2" xfId="13472"/>
    <cellStyle name="Normal 6 3 7 2 2" xfId="43794"/>
    <cellStyle name="Normal 6 3 7 2 3" xfId="28570"/>
    <cellStyle name="Normal 6 3 7 3" xfId="8452"/>
    <cellStyle name="Normal 6 3 7 3 2" xfId="38777"/>
    <cellStyle name="Normal 6 3 7 3 3" xfId="23553"/>
    <cellStyle name="Normal 6 3 7 4" xfId="33764"/>
    <cellStyle name="Normal 6 3 7 5" xfId="18540"/>
    <cellStyle name="Normal 6 3 8" xfId="5088"/>
    <cellStyle name="Normal 6 3 8 2" xfId="15143"/>
    <cellStyle name="Normal 6 3 8 2 2" xfId="45465"/>
    <cellStyle name="Normal 6 3 8 2 3" xfId="30241"/>
    <cellStyle name="Normal 6 3 8 3" xfId="10123"/>
    <cellStyle name="Normal 6 3 8 3 2" xfId="40448"/>
    <cellStyle name="Normal 6 3 8 3 3" xfId="25224"/>
    <cellStyle name="Normal 6 3 8 4" xfId="35435"/>
    <cellStyle name="Normal 6 3 8 5" xfId="20211"/>
    <cellStyle name="Normal 6 3 9" xfId="11799"/>
    <cellStyle name="Normal 6 3 9 2" xfId="42123"/>
    <cellStyle name="Normal 6 3 9 3" xfId="26899"/>
    <cellStyle name="Normal 6 4" xfId="708"/>
    <cellStyle name="Normal 6 4 2" xfId="729"/>
    <cellStyle name="Normal 6 4 2 2" xfId="32097"/>
    <cellStyle name="Normal 6 4 3" xfId="750"/>
    <cellStyle name="Normal 6 4 3 2" xfId="31926"/>
    <cellStyle name="Normal 6 4 4" xfId="1466"/>
    <cellStyle name="Normal 6 5" xfId="720"/>
    <cellStyle name="Normal 6 5 2" xfId="1467"/>
    <cellStyle name="Normal 6 6" xfId="741"/>
    <cellStyle name="Normal 6 6 2" xfId="1468"/>
    <cellStyle name="Normal 6 7" xfId="781"/>
    <cellStyle name="Normal 6 8" xfId="591"/>
    <cellStyle name="Normal 6 8 10" xfId="6743"/>
    <cellStyle name="Normal 6 8 10 2" xfId="37072"/>
    <cellStyle name="Normal 6 8 10 3" xfId="21848"/>
    <cellStyle name="Normal 6 8 11" xfId="32063"/>
    <cellStyle name="Normal 6 8 12" xfId="16833"/>
    <cellStyle name="Normal 6 8 13" xfId="1154"/>
    <cellStyle name="Normal 6 8 2" xfId="1707"/>
    <cellStyle name="Normal 6 8 2 10" xfId="32116"/>
    <cellStyle name="Normal 6 8 2 11" xfId="16887"/>
    <cellStyle name="Normal 6 8 2 2" xfId="1816"/>
    <cellStyle name="Normal 6 8 2 2 10" xfId="16991"/>
    <cellStyle name="Normal 6 8 2 2 2" xfId="2033"/>
    <cellStyle name="Normal 6 8 2 2 2 2" xfId="2454"/>
    <cellStyle name="Normal 6 8 2 2 2 2 2" xfId="3293"/>
    <cellStyle name="Normal 6 8 2 2 2 2 2 2" xfId="4983"/>
    <cellStyle name="Normal 6 8 2 2 2 2 2 2 2" xfId="15056"/>
    <cellStyle name="Normal 6 8 2 2 2 2 2 2 2 2" xfId="45378"/>
    <cellStyle name="Normal 6 8 2 2 2 2 2 2 2 3" xfId="30154"/>
    <cellStyle name="Normal 6 8 2 2 2 2 2 2 3" xfId="10036"/>
    <cellStyle name="Normal 6 8 2 2 2 2 2 2 3 2" xfId="40361"/>
    <cellStyle name="Normal 6 8 2 2 2 2 2 2 3 3" xfId="25137"/>
    <cellStyle name="Normal 6 8 2 2 2 2 2 2 4" xfId="35348"/>
    <cellStyle name="Normal 6 8 2 2 2 2 2 2 5" xfId="20124"/>
    <cellStyle name="Normal 6 8 2 2 2 2 2 3" xfId="6675"/>
    <cellStyle name="Normal 6 8 2 2 2 2 2 3 2" xfId="16727"/>
    <cellStyle name="Normal 6 8 2 2 2 2 2 3 2 2" xfId="47049"/>
    <cellStyle name="Normal 6 8 2 2 2 2 2 3 2 3" xfId="31825"/>
    <cellStyle name="Normal 6 8 2 2 2 2 2 3 3" xfId="11707"/>
    <cellStyle name="Normal 6 8 2 2 2 2 2 3 3 2" xfId="42032"/>
    <cellStyle name="Normal 6 8 2 2 2 2 2 3 3 3" xfId="26808"/>
    <cellStyle name="Normal 6 8 2 2 2 2 2 3 4" xfId="37019"/>
    <cellStyle name="Normal 6 8 2 2 2 2 2 3 5" xfId="21795"/>
    <cellStyle name="Normal 6 8 2 2 2 2 2 4" xfId="13385"/>
    <cellStyle name="Normal 6 8 2 2 2 2 2 4 2" xfId="43707"/>
    <cellStyle name="Normal 6 8 2 2 2 2 2 4 3" xfId="28483"/>
    <cellStyle name="Normal 6 8 2 2 2 2 2 5" xfId="8364"/>
    <cellStyle name="Normal 6 8 2 2 2 2 2 5 2" xfId="38690"/>
    <cellStyle name="Normal 6 8 2 2 2 2 2 5 3" xfId="23466"/>
    <cellStyle name="Normal 6 8 2 2 2 2 2 6" xfId="33678"/>
    <cellStyle name="Normal 6 8 2 2 2 2 2 7" xfId="18453"/>
    <cellStyle name="Normal 6 8 2 2 2 2 3" xfId="4146"/>
    <cellStyle name="Normal 6 8 2 2 2 2 3 2" xfId="14220"/>
    <cellStyle name="Normal 6 8 2 2 2 2 3 2 2" xfId="44542"/>
    <cellStyle name="Normal 6 8 2 2 2 2 3 2 3" xfId="29318"/>
    <cellStyle name="Normal 6 8 2 2 2 2 3 3" xfId="9200"/>
    <cellStyle name="Normal 6 8 2 2 2 2 3 3 2" xfId="39525"/>
    <cellStyle name="Normal 6 8 2 2 2 2 3 3 3" xfId="24301"/>
    <cellStyle name="Normal 6 8 2 2 2 2 3 4" xfId="34512"/>
    <cellStyle name="Normal 6 8 2 2 2 2 3 5" xfId="19288"/>
    <cellStyle name="Normal 6 8 2 2 2 2 4" xfId="5839"/>
    <cellStyle name="Normal 6 8 2 2 2 2 4 2" xfId="15891"/>
    <cellStyle name="Normal 6 8 2 2 2 2 4 2 2" xfId="46213"/>
    <cellStyle name="Normal 6 8 2 2 2 2 4 2 3" xfId="30989"/>
    <cellStyle name="Normal 6 8 2 2 2 2 4 3" xfId="10871"/>
    <cellStyle name="Normal 6 8 2 2 2 2 4 3 2" xfId="41196"/>
    <cellStyle name="Normal 6 8 2 2 2 2 4 3 3" xfId="25972"/>
    <cellStyle name="Normal 6 8 2 2 2 2 4 4" xfId="36183"/>
    <cellStyle name="Normal 6 8 2 2 2 2 4 5" xfId="20959"/>
    <cellStyle name="Normal 6 8 2 2 2 2 5" xfId="12549"/>
    <cellStyle name="Normal 6 8 2 2 2 2 5 2" xfId="42871"/>
    <cellStyle name="Normal 6 8 2 2 2 2 5 3" xfId="27647"/>
    <cellStyle name="Normal 6 8 2 2 2 2 6" xfId="7528"/>
    <cellStyle name="Normal 6 8 2 2 2 2 6 2" xfId="37854"/>
    <cellStyle name="Normal 6 8 2 2 2 2 6 3" xfId="22630"/>
    <cellStyle name="Normal 6 8 2 2 2 2 7" xfId="32842"/>
    <cellStyle name="Normal 6 8 2 2 2 2 8" xfId="17617"/>
    <cellStyle name="Normal 6 8 2 2 2 3" xfId="2875"/>
    <cellStyle name="Normal 6 8 2 2 2 3 2" xfId="4565"/>
    <cellStyle name="Normal 6 8 2 2 2 3 2 2" xfId="14638"/>
    <cellStyle name="Normal 6 8 2 2 2 3 2 2 2" xfId="44960"/>
    <cellStyle name="Normal 6 8 2 2 2 3 2 2 3" xfId="29736"/>
    <cellStyle name="Normal 6 8 2 2 2 3 2 3" xfId="9618"/>
    <cellStyle name="Normal 6 8 2 2 2 3 2 3 2" xfId="39943"/>
    <cellStyle name="Normal 6 8 2 2 2 3 2 3 3" xfId="24719"/>
    <cellStyle name="Normal 6 8 2 2 2 3 2 4" xfId="34930"/>
    <cellStyle name="Normal 6 8 2 2 2 3 2 5" xfId="19706"/>
    <cellStyle name="Normal 6 8 2 2 2 3 3" xfId="6257"/>
    <cellStyle name="Normal 6 8 2 2 2 3 3 2" xfId="16309"/>
    <cellStyle name="Normal 6 8 2 2 2 3 3 2 2" xfId="46631"/>
    <cellStyle name="Normal 6 8 2 2 2 3 3 2 3" xfId="31407"/>
    <cellStyle name="Normal 6 8 2 2 2 3 3 3" xfId="11289"/>
    <cellStyle name="Normal 6 8 2 2 2 3 3 3 2" xfId="41614"/>
    <cellStyle name="Normal 6 8 2 2 2 3 3 3 3" xfId="26390"/>
    <cellStyle name="Normal 6 8 2 2 2 3 3 4" xfId="36601"/>
    <cellStyle name="Normal 6 8 2 2 2 3 3 5" xfId="21377"/>
    <cellStyle name="Normal 6 8 2 2 2 3 4" xfId="12967"/>
    <cellStyle name="Normal 6 8 2 2 2 3 4 2" xfId="43289"/>
    <cellStyle name="Normal 6 8 2 2 2 3 4 3" xfId="28065"/>
    <cellStyle name="Normal 6 8 2 2 2 3 5" xfId="7946"/>
    <cellStyle name="Normal 6 8 2 2 2 3 5 2" xfId="38272"/>
    <cellStyle name="Normal 6 8 2 2 2 3 5 3" xfId="23048"/>
    <cellStyle name="Normal 6 8 2 2 2 3 6" xfId="33260"/>
    <cellStyle name="Normal 6 8 2 2 2 3 7" xfId="18035"/>
    <cellStyle name="Normal 6 8 2 2 2 4" xfId="3728"/>
    <cellStyle name="Normal 6 8 2 2 2 4 2" xfId="13802"/>
    <cellStyle name="Normal 6 8 2 2 2 4 2 2" xfId="44124"/>
    <cellStyle name="Normal 6 8 2 2 2 4 2 3" xfId="28900"/>
    <cellStyle name="Normal 6 8 2 2 2 4 3" xfId="8782"/>
    <cellStyle name="Normal 6 8 2 2 2 4 3 2" xfId="39107"/>
    <cellStyle name="Normal 6 8 2 2 2 4 3 3" xfId="23883"/>
    <cellStyle name="Normal 6 8 2 2 2 4 4" xfId="34094"/>
    <cellStyle name="Normal 6 8 2 2 2 4 5" xfId="18870"/>
    <cellStyle name="Normal 6 8 2 2 2 5" xfId="5421"/>
    <cellStyle name="Normal 6 8 2 2 2 5 2" xfId="15473"/>
    <cellStyle name="Normal 6 8 2 2 2 5 2 2" xfId="45795"/>
    <cellStyle name="Normal 6 8 2 2 2 5 2 3" xfId="30571"/>
    <cellStyle name="Normal 6 8 2 2 2 5 3" xfId="10453"/>
    <cellStyle name="Normal 6 8 2 2 2 5 3 2" xfId="40778"/>
    <cellStyle name="Normal 6 8 2 2 2 5 3 3" xfId="25554"/>
    <cellStyle name="Normal 6 8 2 2 2 5 4" xfId="35765"/>
    <cellStyle name="Normal 6 8 2 2 2 5 5" xfId="20541"/>
    <cellStyle name="Normal 6 8 2 2 2 6" xfId="12131"/>
    <cellStyle name="Normal 6 8 2 2 2 6 2" xfId="42453"/>
    <cellStyle name="Normal 6 8 2 2 2 6 3" xfId="27229"/>
    <cellStyle name="Normal 6 8 2 2 2 7" xfId="7110"/>
    <cellStyle name="Normal 6 8 2 2 2 7 2" xfId="37436"/>
    <cellStyle name="Normal 6 8 2 2 2 7 3" xfId="22212"/>
    <cellStyle name="Normal 6 8 2 2 2 8" xfId="32424"/>
    <cellStyle name="Normal 6 8 2 2 2 9" xfId="17199"/>
    <cellStyle name="Normal 6 8 2 2 3" xfId="2246"/>
    <cellStyle name="Normal 6 8 2 2 3 2" xfId="3085"/>
    <cellStyle name="Normal 6 8 2 2 3 2 2" xfId="4775"/>
    <cellStyle name="Normal 6 8 2 2 3 2 2 2" xfId="14848"/>
    <cellStyle name="Normal 6 8 2 2 3 2 2 2 2" xfId="45170"/>
    <cellStyle name="Normal 6 8 2 2 3 2 2 2 3" xfId="29946"/>
    <cellStyle name="Normal 6 8 2 2 3 2 2 3" xfId="9828"/>
    <cellStyle name="Normal 6 8 2 2 3 2 2 3 2" xfId="40153"/>
    <cellStyle name="Normal 6 8 2 2 3 2 2 3 3" xfId="24929"/>
    <cellStyle name="Normal 6 8 2 2 3 2 2 4" xfId="35140"/>
    <cellStyle name="Normal 6 8 2 2 3 2 2 5" xfId="19916"/>
    <cellStyle name="Normal 6 8 2 2 3 2 3" xfId="6467"/>
    <cellStyle name="Normal 6 8 2 2 3 2 3 2" xfId="16519"/>
    <cellStyle name="Normal 6 8 2 2 3 2 3 2 2" xfId="46841"/>
    <cellStyle name="Normal 6 8 2 2 3 2 3 2 3" xfId="31617"/>
    <cellStyle name="Normal 6 8 2 2 3 2 3 3" xfId="11499"/>
    <cellStyle name="Normal 6 8 2 2 3 2 3 3 2" xfId="41824"/>
    <cellStyle name="Normal 6 8 2 2 3 2 3 3 3" xfId="26600"/>
    <cellStyle name="Normal 6 8 2 2 3 2 3 4" xfId="36811"/>
    <cellStyle name="Normal 6 8 2 2 3 2 3 5" xfId="21587"/>
    <cellStyle name="Normal 6 8 2 2 3 2 4" xfId="13177"/>
    <cellStyle name="Normal 6 8 2 2 3 2 4 2" xfId="43499"/>
    <cellStyle name="Normal 6 8 2 2 3 2 4 3" xfId="28275"/>
    <cellStyle name="Normal 6 8 2 2 3 2 5" xfId="8156"/>
    <cellStyle name="Normal 6 8 2 2 3 2 5 2" xfId="38482"/>
    <cellStyle name="Normal 6 8 2 2 3 2 5 3" xfId="23258"/>
    <cellStyle name="Normal 6 8 2 2 3 2 6" xfId="33470"/>
    <cellStyle name="Normal 6 8 2 2 3 2 7" xfId="18245"/>
    <cellStyle name="Normal 6 8 2 2 3 3" xfId="3938"/>
    <cellStyle name="Normal 6 8 2 2 3 3 2" xfId="14012"/>
    <cellStyle name="Normal 6 8 2 2 3 3 2 2" xfId="44334"/>
    <cellStyle name="Normal 6 8 2 2 3 3 2 3" xfId="29110"/>
    <cellStyle name="Normal 6 8 2 2 3 3 3" xfId="8992"/>
    <cellStyle name="Normal 6 8 2 2 3 3 3 2" xfId="39317"/>
    <cellStyle name="Normal 6 8 2 2 3 3 3 3" xfId="24093"/>
    <cellStyle name="Normal 6 8 2 2 3 3 4" xfId="34304"/>
    <cellStyle name="Normal 6 8 2 2 3 3 5" xfId="19080"/>
    <cellStyle name="Normal 6 8 2 2 3 4" xfId="5631"/>
    <cellStyle name="Normal 6 8 2 2 3 4 2" xfId="15683"/>
    <cellStyle name="Normal 6 8 2 2 3 4 2 2" xfId="46005"/>
    <cellStyle name="Normal 6 8 2 2 3 4 2 3" xfId="30781"/>
    <cellStyle name="Normal 6 8 2 2 3 4 3" xfId="10663"/>
    <cellStyle name="Normal 6 8 2 2 3 4 3 2" xfId="40988"/>
    <cellStyle name="Normal 6 8 2 2 3 4 3 3" xfId="25764"/>
    <cellStyle name="Normal 6 8 2 2 3 4 4" xfId="35975"/>
    <cellStyle name="Normal 6 8 2 2 3 4 5" xfId="20751"/>
    <cellStyle name="Normal 6 8 2 2 3 5" xfId="12341"/>
    <cellStyle name="Normal 6 8 2 2 3 5 2" xfId="42663"/>
    <cellStyle name="Normal 6 8 2 2 3 5 3" xfId="27439"/>
    <cellStyle name="Normal 6 8 2 2 3 6" xfId="7320"/>
    <cellStyle name="Normal 6 8 2 2 3 6 2" xfId="37646"/>
    <cellStyle name="Normal 6 8 2 2 3 6 3" xfId="22422"/>
    <cellStyle name="Normal 6 8 2 2 3 7" xfId="32634"/>
    <cellStyle name="Normal 6 8 2 2 3 8" xfId="17409"/>
    <cellStyle name="Normal 6 8 2 2 4" xfId="2667"/>
    <cellStyle name="Normal 6 8 2 2 4 2" xfId="4357"/>
    <cellStyle name="Normal 6 8 2 2 4 2 2" xfId="14430"/>
    <cellStyle name="Normal 6 8 2 2 4 2 2 2" xfId="44752"/>
    <cellStyle name="Normal 6 8 2 2 4 2 2 3" xfId="29528"/>
    <cellStyle name="Normal 6 8 2 2 4 2 3" xfId="9410"/>
    <cellStyle name="Normal 6 8 2 2 4 2 3 2" xfId="39735"/>
    <cellStyle name="Normal 6 8 2 2 4 2 3 3" xfId="24511"/>
    <cellStyle name="Normal 6 8 2 2 4 2 4" xfId="34722"/>
    <cellStyle name="Normal 6 8 2 2 4 2 5" xfId="19498"/>
    <cellStyle name="Normal 6 8 2 2 4 3" xfId="6049"/>
    <cellStyle name="Normal 6 8 2 2 4 3 2" xfId="16101"/>
    <cellStyle name="Normal 6 8 2 2 4 3 2 2" xfId="46423"/>
    <cellStyle name="Normal 6 8 2 2 4 3 2 3" xfId="31199"/>
    <cellStyle name="Normal 6 8 2 2 4 3 3" xfId="11081"/>
    <cellStyle name="Normal 6 8 2 2 4 3 3 2" xfId="41406"/>
    <cellStyle name="Normal 6 8 2 2 4 3 3 3" xfId="26182"/>
    <cellStyle name="Normal 6 8 2 2 4 3 4" xfId="36393"/>
    <cellStyle name="Normal 6 8 2 2 4 3 5" xfId="21169"/>
    <cellStyle name="Normal 6 8 2 2 4 4" xfId="12759"/>
    <cellStyle name="Normal 6 8 2 2 4 4 2" xfId="43081"/>
    <cellStyle name="Normal 6 8 2 2 4 4 3" xfId="27857"/>
    <cellStyle name="Normal 6 8 2 2 4 5" xfId="7738"/>
    <cellStyle name="Normal 6 8 2 2 4 5 2" xfId="38064"/>
    <cellStyle name="Normal 6 8 2 2 4 5 3" xfId="22840"/>
    <cellStyle name="Normal 6 8 2 2 4 6" xfId="33052"/>
    <cellStyle name="Normal 6 8 2 2 4 7" xfId="17827"/>
    <cellStyle name="Normal 6 8 2 2 5" xfId="3520"/>
    <cellStyle name="Normal 6 8 2 2 5 2" xfId="13594"/>
    <cellStyle name="Normal 6 8 2 2 5 2 2" xfId="43916"/>
    <cellStyle name="Normal 6 8 2 2 5 2 3" xfId="28692"/>
    <cellStyle name="Normal 6 8 2 2 5 3" xfId="8574"/>
    <cellStyle name="Normal 6 8 2 2 5 3 2" xfId="38899"/>
    <cellStyle name="Normal 6 8 2 2 5 3 3" xfId="23675"/>
    <cellStyle name="Normal 6 8 2 2 5 4" xfId="33886"/>
    <cellStyle name="Normal 6 8 2 2 5 5" xfId="18662"/>
    <cellStyle name="Normal 6 8 2 2 6" xfId="5213"/>
    <cellStyle name="Normal 6 8 2 2 6 2" xfId="15265"/>
    <cellStyle name="Normal 6 8 2 2 6 2 2" xfId="45587"/>
    <cellStyle name="Normal 6 8 2 2 6 2 3" xfId="30363"/>
    <cellStyle name="Normal 6 8 2 2 6 3" xfId="10245"/>
    <cellStyle name="Normal 6 8 2 2 6 3 2" xfId="40570"/>
    <cellStyle name="Normal 6 8 2 2 6 3 3" xfId="25346"/>
    <cellStyle name="Normal 6 8 2 2 6 4" xfId="35557"/>
    <cellStyle name="Normal 6 8 2 2 6 5" xfId="20333"/>
    <cellStyle name="Normal 6 8 2 2 7" xfId="11923"/>
    <cellStyle name="Normal 6 8 2 2 7 2" xfId="42245"/>
    <cellStyle name="Normal 6 8 2 2 7 3" xfId="27021"/>
    <cellStyle name="Normal 6 8 2 2 8" xfId="6902"/>
    <cellStyle name="Normal 6 8 2 2 8 2" xfId="37228"/>
    <cellStyle name="Normal 6 8 2 2 8 3" xfId="22004"/>
    <cellStyle name="Normal 6 8 2 2 9" xfId="32217"/>
    <cellStyle name="Normal 6 8 2 3" xfId="1929"/>
    <cellStyle name="Normal 6 8 2 3 2" xfId="2350"/>
    <cellStyle name="Normal 6 8 2 3 2 2" xfId="3189"/>
    <cellStyle name="Normal 6 8 2 3 2 2 2" xfId="4879"/>
    <cellStyle name="Normal 6 8 2 3 2 2 2 2" xfId="14952"/>
    <cellStyle name="Normal 6 8 2 3 2 2 2 2 2" xfId="45274"/>
    <cellStyle name="Normal 6 8 2 3 2 2 2 2 3" xfId="30050"/>
    <cellStyle name="Normal 6 8 2 3 2 2 2 3" xfId="9932"/>
    <cellStyle name="Normal 6 8 2 3 2 2 2 3 2" xfId="40257"/>
    <cellStyle name="Normal 6 8 2 3 2 2 2 3 3" xfId="25033"/>
    <cellStyle name="Normal 6 8 2 3 2 2 2 4" xfId="35244"/>
    <cellStyle name="Normal 6 8 2 3 2 2 2 5" xfId="20020"/>
    <cellStyle name="Normal 6 8 2 3 2 2 3" xfId="6571"/>
    <cellStyle name="Normal 6 8 2 3 2 2 3 2" xfId="16623"/>
    <cellStyle name="Normal 6 8 2 3 2 2 3 2 2" xfId="46945"/>
    <cellStyle name="Normal 6 8 2 3 2 2 3 2 3" xfId="31721"/>
    <cellStyle name="Normal 6 8 2 3 2 2 3 3" xfId="11603"/>
    <cellStyle name="Normal 6 8 2 3 2 2 3 3 2" xfId="41928"/>
    <cellStyle name="Normal 6 8 2 3 2 2 3 3 3" xfId="26704"/>
    <cellStyle name="Normal 6 8 2 3 2 2 3 4" xfId="36915"/>
    <cellStyle name="Normal 6 8 2 3 2 2 3 5" xfId="21691"/>
    <cellStyle name="Normal 6 8 2 3 2 2 4" xfId="13281"/>
    <cellStyle name="Normal 6 8 2 3 2 2 4 2" xfId="43603"/>
    <cellStyle name="Normal 6 8 2 3 2 2 4 3" xfId="28379"/>
    <cellStyle name="Normal 6 8 2 3 2 2 5" xfId="8260"/>
    <cellStyle name="Normal 6 8 2 3 2 2 5 2" xfId="38586"/>
    <cellStyle name="Normal 6 8 2 3 2 2 5 3" xfId="23362"/>
    <cellStyle name="Normal 6 8 2 3 2 2 6" xfId="33574"/>
    <cellStyle name="Normal 6 8 2 3 2 2 7" xfId="18349"/>
    <cellStyle name="Normal 6 8 2 3 2 3" xfId="4042"/>
    <cellStyle name="Normal 6 8 2 3 2 3 2" xfId="14116"/>
    <cellStyle name="Normal 6 8 2 3 2 3 2 2" xfId="44438"/>
    <cellStyle name="Normal 6 8 2 3 2 3 2 3" xfId="29214"/>
    <cellStyle name="Normal 6 8 2 3 2 3 3" xfId="9096"/>
    <cellStyle name="Normal 6 8 2 3 2 3 3 2" xfId="39421"/>
    <cellStyle name="Normal 6 8 2 3 2 3 3 3" xfId="24197"/>
    <cellStyle name="Normal 6 8 2 3 2 3 4" xfId="34408"/>
    <cellStyle name="Normal 6 8 2 3 2 3 5" xfId="19184"/>
    <cellStyle name="Normal 6 8 2 3 2 4" xfId="5735"/>
    <cellStyle name="Normal 6 8 2 3 2 4 2" xfId="15787"/>
    <cellStyle name="Normal 6 8 2 3 2 4 2 2" xfId="46109"/>
    <cellStyle name="Normal 6 8 2 3 2 4 2 3" xfId="30885"/>
    <cellStyle name="Normal 6 8 2 3 2 4 3" xfId="10767"/>
    <cellStyle name="Normal 6 8 2 3 2 4 3 2" xfId="41092"/>
    <cellStyle name="Normal 6 8 2 3 2 4 3 3" xfId="25868"/>
    <cellStyle name="Normal 6 8 2 3 2 4 4" xfId="36079"/>
    <cellStyle name="Normal 6 8 2 3 2 4 5" xfId="20855"/>
    <cellStyle name="Normal 6 8 2 3 2 5" xfId="12445"/>
    <cellStyle name="Normal 6 8 2 3 2 5 2" xfId="42767"/>
    <cellStyle name="Normal 6 8 2 3 2 5 3" xfId="27543"/>
    <cellStyle name="Normal 6 8 2 3 2 6" xfId="7424"/>
    <cellStyle name="Normal 6 8 2 3 2 6 2" xfId="37750"/>
    <cellStyle name="Normal 6 8 2 3 2 6 3" xfId="22526"/>
    <cellStyle name="Normal 6 8 2 3 2 7" xfId="32738"/>
    <cellStyle name="Normal 6 8 2 3 2 8" xfId="17513"/>
    <cellStyle name="Normal 6 8 2 3 3" xfId="2771"/>
    <cellStyle name="Normal 6 8 2 3 3 2" xfId="4461"/>
    <cellStyle name="Normal 6 8 2 3 3 2 2" xfId="14534"/>
    <cellStyle name="Normal 6 8 2 3 3 2 2 2" xfId="44856"/>
    <cellStyle name="Normal 6 8 2 3 3 2 2 3" xfId="29632"/>
    <cellStyle name="Normal 6 8 2 3 3 2 3" xfId="9514"/>
    <cellStyle name="Normal 6 8 2 3 3 2 3 2" xfId="39839"/>
    <cellStyle name="Normal 6 8 2 3 3 2 3 3" xfId="24615"/>
    <cellStyle name="Normal 6 8 2 3 3 2 4" xfId="34826"/>
    <cellStyle name="Normal 6 8 2 3 3 2 5" xfId="19602"/>
    <cellStyle name="Normal 6 8 2 3 3 3" xfId="6153"/>
    <cellStyle name="Normal 6 8 2 3 3 3 2" xfId="16205"/>
    <cellStyle name="Normal 6 8 2 3 3 3 2 2" xfId="46527"/>
    <cellStyle name="Normal 6 8 2 3 3 3 2 3" xfId="31303"/>
    <cellStyle name="Normal 6 8 2 3 3 3 3" xfId="11185"/>
    <cellStyle name="Normal 6 8 2 3 3 3 3 2" xfId="41510"/>
    <cellStyle name="Normal 6 8 2 3 3 3 3 3" xfId="26286"/>
    <cellStyle name="Normal 6 8 2 3 3 3 4" xfId="36497"/>
    <cellStyle name="Normal 6 8 2 3 3 3 5" xfId="21273"/>
    <cellStyle name="Normal 6 8 2 3 3 4" xfId="12863"/>
    <cellStyle name="Normal 6 8 2 3 3 4 2" xfId="43185"/>
    <cellStyle name="Normal 6 8 2 3 3 4 3" xfId="27961"/>
    <cellStyle name="Normal 6 8 2 3 3 5" xfId="7842"/>
    <cellStyle name="Normal 6 8 2 3 3 5 2" xfId="38168"/>
    <cellStyle name="Normal 6 8 2 3 3 5 3" xfId="22944"/>
    <cellStyle name="Normal 6 8 2 3 3 6" xfId="33156"/>
    <cellStyle name="Normal 6 8 2 3 3 7" xfId="17931"/>
    <cellStyle name="Normal 6 8 2 3 4" xfId="3624"/>
    <cellStyle name="Normal 6 8 2 3 4 2" xfId="13698"/>
    <cellStyle name="Normal 6 8 2 3 4 2 2" xfId="44020"/>
    <cellStyle name="Normal 6 8 2 3 4 2 3" xfId="28796"/>
    <cellStyle name="Normal 6 8 2 3 4 3" xfId="8678"/>
    <cellStyle name="Normal 6 8 2 3 4 3 2" xfId="39003"/>
    <cellStyle name="Normal 6 8 2 3 4 3 3" xfId="23779"/>
    <cellStyle name="Normal 6 8 2 3 4 4" xfId="33990"/>
    <cellStyle name="Normal 6 8 2 3 4 5" xfId="18766"/>
    <cellStyle name="Normal 6 8 2 3 5" xfId="5317"/>
    <cellStyle name="Normal 6 8 2 3 5 2" xfId="15369"/>
    <cellStyle name="Normal 6 8 2 3 5 2 2" xfId="45691"/>
    <cellStyle name="Normal 6 8 2 3 5 2 3" xfId="30467"/>
    <cellStyle name="Normal 6 8 2 3 5 3" xfId="10349"/>
    <cellStyle name="Normal 6 8 2 3 5 3 2" xfId="40674"/>
    <cellStyle name="Normal 6 8 2 3 5 3 3" xfId="25450"/>
    <cellStyle name="Normal 6 8 2 3 5 4" xfId="35661"/>
    <cellStyle name="Normal 6 8 2 3 5 5" xfId="20437"/>
    <cellStyle name="Normal 6 8 2 3 6" xfId="12027"/>
    <cellStyle name="Normal 6 8 2 3 6 2" xfId="42349"/>
    <cellStyle name="Normal 6 8 2 3 6 3" xfId="27125"/>
    <cellStyle name="Normal 6 8 2 3 7" xfId="7006"/>
    <cellStyle name="Normal 6 8 2 3 7 2" xfId="37332"/>
    <cellStyle name="Normal 6 8 2 3 7 3" xfId="22108"/>
    <cellStyle name="Normal 6 8 2 3 8" xfId="32320"/>
    <cellStyle name="Normal 6 8 2 3 9" xfId="17095"/>
    <cellStyle name="Normal 6 8 2 4" xfId="2142"/>
    <cellStyle name="Normal 6 8 2 4 2" xfId="2981"/>
    <cellStyle name="Normal 6 8 2 4 2 2" xfId="4671"/>
    <cellStyle name="Normal 6 8 2 4 2 2 2" xfId="14744"/>
    <cellStyle name="Normal 6 8 2 4 2 2 2 2" xfId="45066"/>
    <cellStyle name="Normal 6 8 2 4 2 2 2 3" xfId="29842"/>
    <cellStyle name="Normal 6 8 2 4 2 2 3" xfId="9724"/>
    <cellStyle name="Normal 6 8 2 4 2 2 3 2" xfId="40049"/>
    <cellStyle name="Normal 6 8 2 4 2 2 3 3" xfId="24825"/>
    <cellStyle name="Normal 6 8 2 4 2 2 4" xfId="35036"/>
    <cellStyle name="Normal 6 8 2 4 2 2 5" xfId="19812"/>
    <cellStyle name="Normal 6 8 2 4 2 3" xfId="6363"/>
    <cellStyle name="Normal 6 8 2 4 2 3 2" xfId="16415"/>
    <cellStyle name="Normal 6 8 2 4 2 3 2 2" xfId="46737"/>
    <cellStyle name="Normal 6 8 2 4 2 3 2 3" xfId="31513"/>
    <cellStyle name="Normal 6 8 2 4 2 3 3" xfId="11395"/>
    <cellStyle name="Normal 6 8 2 4 2 3 3 2" xfId="41720"/>
    <cellStyle name="Normal 6 8 2 4 2 3 3 3" xfId="26496"/>
    <cellStyle name="Normal 6 8 2 4 2 3 4" xfId="36707"/>
    <cellStyle name="Normal 6 8 2 4 2 3 5" xfId="21483"/>
    <cellStyle name="Normal 6 8 2 4 2 4" xfId="13073"/>
    <cellStyle name="Normal 6 8 2 4 2 4 2" xfId="43395"/>
    <cellStyle name="Normal 6 8 2 4 2 4 3" xfId="28171"/>
    <cellStyle name="Normal 6 8 2 4 2 5" xfId="8052"/>
    <cellStyle name="Normal 6 8 2 4 2 5 2" xfId="38378"/>
    <cellStyle name="Normal 6 8 2 4 2 5 3" xfId="23154"/>
    <cellStyle name="Normal 6 8 2 4 2 6" xfId="33366"/>
    <cellStyle name="Normal 6 8 2 4 2 7" xfId="18141"/>
    <cellStyle name="Normal 6 8 2 4 3" xfId="3834"/>
    <cellStyle name="Normal 6 8 2 4 3 2" xfId="13908"/>
    <cellStyle name="Normal 6 8 2 4 3 2 2" xfId="44230"/>
    <cellStyle name="Normal 6 8 2 4 3 2 3" xfId="29006"/>
    <cellStyle name="Normal 6 8 2 4 3 3" xfId="8888"/>
    <cellStyle name="Normal 6 8 2 4 3 3 2" xfId="39213"/>
    <cellStyle name="Normal 6 8 2 4 3 3 3" xfId="23989"/>
    <cellStyle name="Normal 6 8 2 4 3 4" xfId="34200"/>
    <cellStyle name="Normal 6 8 2 4 3 5" xfId="18976"/>
    <cellStyle name="Normal 6 8 2 4 4" xfId="5527"/>
    <cellStyle name="Normal 6 8 2 4 4 2" xfId="15579"/>
    <cellStyle name="Normal 6 8 2 4 4 2 2" xfId="45901"/>
    <cellStyle name="Normal 6 8 2 4 4 2 3" xfId="30677"/>
    <cellStyle name="Normal 6 8 2 4 4 3" xfId="10559"/>
    <cellStyle name="Normal 6 8 2 4 4 3 2" xfId="40884"/>
    <cellStyle name="Normal 6 8 2 4 4 3 3" xfId="25660"/>
    <cellStyle name="Normal 6 8 2 4 4 4" xfId="35871"/>
    <cellStyle name="Normal 6 8 2 4 4 5" xfId="20647"/>
    <cellStyle name="Normal 6 8 2 4 5" xfId="12237"/>
    <cellStyle name="Normal 6 8 2 4 5 2" xfId="42559"/>
    <cellStyle name="Normal 6 8 2 4 5 3" xfId="27335"/>
    <cellStyle name="Normal 6 8 2 4 6" xfId="7216"/>
    <cellStyle name="Normal 6 8 2 4 6 2" xfId="37542"/>
    <cellStyle name="Normal 6 8 2 4 6 3" xfId="22318"/>
    <cellStyle name="Normal 6 8 2 4 7" xfId="32530"/>
    <cellStyle name="Normal 6 8 2 4 8" xfId="17305"/>
    <cellStyle name="Normal 6 8 2 5" xfId="2563"/>
    <cellStyle name="Normal 6 8 2 5 2" xfId="4253"/>
    <cellStyle name="Normal 6 8 2 5 2 2" xfId="14326"/>
    <cellStyle name="Normal 6 8 2 5 2 2 2" xfId="44648"/>
    <cellStyle name="Normal 6 8 2 5 2 2 3" xfId="29424"/>
    <cellStyle name="Normal 6 8 2 5 2 3" xfId="9306"/>
    <cellStyle name="Normal 6 8 2 5 2 3 2" xfId="39631"/>
    <cellStyle name="Normal 6 8 2 5 2 3 3" xfId="24407"/>
    <cellStyle name="Normal 6 8 2 5 2 4" xfId="34618"/>
    <cellStyle name="Normal 6 8 2 5 2 5" xfId="19394"/>
    <cellStyle name="Normal 6 8 2 5 3" xfId="5945"/>
    <cellStyle name="Normal 6 8 2 5 3 2" xfId="15997"/>
    <cellStyle name="Normal 6 8 2 5 3 2 2" xfId="46319"/>
    <cellStyle name="Normal 6 8 2 5 3 2 3" xfId="31095"/>
    <cellStyle name="Normal 6 8 2 5 3 3" xfId="10977"/>
    <cellStyle name="Normal 6 8 2 5 3 3 2" xfId="41302"/>
    <cellStyle name="Normal 6 8 2 5 3 3 3" xfId="26078"/>
    <cellStyle name="Normal 6 8 2 5 3 4" xfId="36289"/>
    <cellStyle name="Normal 6 8 2 5 3 5" xfId="21065"/>
    <cellStyle name="Normal 6 8 2 5 4" xfId="12655"/>
    <cellStyle name="Normal 6 8 2 5 4 2" xfId="42977"/>
    <cellStyle name="Normal 6 8 2 5 4 3" xfId="27753"/>
    <cellStyle name="Normal 6 8 2 5 5" xfId="7634"/>
    <cellStyle name="Normal 6 8 2 5 5 2" xfId="37960"/>
    <cellStyle name="Normal 6 8 2 5 5 3" xfId="22736"/>
    <cellStyle name="Normal 6 8 2 5 6" xfId="32948"/>
    <cellStyle name="Normal 6 8 2 5 7" xfId="17723"/>
    <cellStyle name="Normal 6 8 2 6" xfId="3416"/>
    <cellStyle name="Normal 6 8 2 6 2" xfId="13490"/>
    <cellStyle name="Normal 6 8 2 6 2 2" xfId="43812"/>
    <cellStyle name="Normal 6 8 2 6 2 3" xfId="28588"/>
    <cellStyle name="Normal 6 8 2 6 3" xfId="8470"/>
    <cellStyle name="Normal 6 8 2 6 3 2" xfId="38795"/>
    <cellStyle name="Normal 6 8 2 6 3 3" xfId="23571"/>
    <cellStyle name="Normal 6 8 2 6 4" xfId="33782"/>
    <cellStyle name="Normal 6 8 2 6 5" xfId="18558"/>
    <cellStyle name="Normal 6 8 2 7" xfId="5109"/>
    <cellStyle name="Normal 6 8 2 7 2" xfId="15161"/>
    <cellStyle name="Normal 6 8 2 7 2 2" xfId="45483"/>
    <cellStyle name="Normal 6 8 2 7 2 3" xfId="30259"/>
    <cellStyle name="Normal 6 8 2 7 3" xfId="10141"/>
    <cellStyle name="Normal 6 8 2 7 3 2" xfId="40466"/>
    <cellStyle name="Normal 6 8 2 7 3 3" xfId="25242"/>
    <cellStyle name="Normal 6 8 2 7 4" xfId="35453"/>
    <cellStyle name="Normal 6 8 2 7 5" xfId="20229"/>
    <cellStyle name="Normal 6 8 2 8" xfId="11819"/>
    <cellStyle name="Normal 6 8 2 8 2" xfId="42141"/>
    <cellStyle name="Normal 6 8 2 8 3" xfId="26917"/>
    <cellStyle name="Normal 6 8 2 9" xfId="6798"/>
    <cellStyle name="Normal 6 8 2 9 2" xfId="37124"/>
    <cellStyle name="Normal 6 8 2 9 3" xfId="21900"/>
    <cellStyle name="Normal 6 8 3" xfId="1762"/>
    <cellStyle name="Normal 6 8 3 10" xfId="16939"/>
    <cellStyle name="Normal 6 8 3 2" xfId="1981"/>
    <cellStyle name="Normal 6 8 3 2 2" xfId="2402"/>
    <cellStyle name="Normal 6 8 3 2 2 2" xfId="3241"/>
    <cellStyle name="Normal 6 8 3 2 2 2 2" xfId="4931"/>
    <cellStyle name="Normal 6 8 3 2 2 2 2 2" xfId="15004"/>
    <cellStyle name="Normal 6 8 3 2 2 2 2 2 2" xfId="45326"/>
    <cellStyle name="Normal 6 8 3 2 2 2 2 2 3" xfId="30102"/>
    <cellStyle name="Normal 6 8 3 2 2 2 2 3" xfId="9984"/>
    <cellStyle name="Normal 6 8 3 2 2 2 2 3 2" xfId="40309"/>
    <cellStyle name="Normal 6 8 3 2 2 2 2 3 3" xfId="25085"/>
    <cellStyle name="Normal 6 8 3 2 2 2 2 4" xfId="35296"/>
    <cellStyle name="Normal 6 8 3 2 2 2 2 5" xfId="20072"/>
    <cellStyle name="Normal 6 8 3 2 2 2 3" xfId="6623"/>
    <cellStyle name="Normal 6 8 3 2 2 2 3 2" xfId="16675"/>
    <cellStyle name="Normal 6 8 3 2 2 2 3 2 2" xfId="46997"/>
    <cellStyle name="Normal 6 8 3 2 2 2 3 2 3" xfId="31773"/>
    <cellStyle name="Normal 6 8 3 2 2 2 3 3" xfId="11655"/>
    <cellStyle name="Normal 6 8 3 2 2 2 3 3 2" xfId="41980"/>
    <cellStyle name="Normal 6 8 3 2 2 2 3 3 3" xfId="26756"/>
    <cellStyle name="Normal 6 8 3 2 2 2 3 4" xfId="36967"/>
    <cellStyle name="Normal 6 8 3 2 2 2 3 5" xfId="21743"/>
    <cellStyle name="Normal 6 8 3 2 2 2 4" xfId="13333"/>
    <cellStyle name="Normal 6 8 3 2 2 2 4 2" xfId="43655"/>
    <cellStyle name="Normal 6 8 3 2 2 2 4 3" xfId="28431"/>
    <cellStyle name="Normal 6 8 3 2 2 2 5" xfId="8312"/>
    <cellStyle name="Normal 6 8 3 2 2 2 5 2" xfId="38638"/>
    <cellStyle name="Normal 6 8 3 2 2 2 5 3" xfId="23414"/>
    <cellStyle name="Normal 6 8 3 2 2 2 6" xfId="33626"/>
    <cellStyle name="Normal 6 8 3 2 2 2 7" xfId="18401"/>
    <cellStyle name="Normal 6 8 3 2 2 3" xfId="4094"/>
    <cellStyle name="Normal 6 8 3 2 2 3 2" xfId="14168"/>
    <cellStyle name="Normal 6 8 3 2 2 3 2 2" xfId="44490"/>
    <cellStyle name="Normal 6 8 3 2 2 3 2 3" xfId="29266"/>
    <cellStyle name="Normal 6 8 3 2 2 3 3" xfId="9148"/>
    <cellStyle name="Normal 6 8 3 2 2 3 3 2" xfId="39473"/>
    <cellStyle name="Normal 6 8 3 2 2 3 3 3" xfId="24249"/>
    <cellStyle name="Normal 6 8 3 2 2 3 4" xfId="34460"/>
    <cellStyle name="Normal 6 8 3 2 2 3 5" xfId="19236"/>
    <cellStyle name="Normal 6 8 3 2 2 4" xfId="5787"/>
    <cellStyle name="Normal 6 8 3 2 2 4 2" xfId="15839"/>
    <cellStyle name="Normal 6 8 3 2 2 4 2 2" xfId="46161"/>
    <cellStyle name="Normal 6 8 3 2 2 4 2 3" xfId="30937"/>
    <cellStyle name="Normal 6 8 3 2 2 4 3" xfId="10819"/>
    <cellStyle name="Normal 6 8 3 2 2 4 3 2" xfId="41144"/>
    <cellStyle name="Normal 6 8 3 2 2 4 3 3" xfId="25920"/>
    <cellStyle name="Normal 6 8 3 2 2 4 4" xfId="36131"/>
    <cellStyle name="Normal 6 8 3 2 2 4 5" xfId="20907"/>
    <cellStyle name="Normal 6 8 3 2 2 5" xfId="12497"/>
    <cellStyle name="Normal 6 8 3 2 2 5 2" xfId="42819"/>
    <cellStyle name="Normal 6 8 3 2 2 5 3" xfId="27595"/>
    <cellStyle name="Normal 6 8 3 2 2 6" xfId="7476"/>
    <cellStyle name="Normal 6 8 3 2 2 6 2" xfId="37802"/>
    <cellStyle name="Normal 6 8 3 2 2 6 3" xfId="22578"/>
    <cellStyle name="Normal 6 8 3 2 2 7" xfId="32790"/>
    <cellStyle name="Normal 6 8 3 2 2 8" xfId="17565"/>
    <cellStyle name="Normal 6 8 3 2 3" xfId="2823"/>
    <cellStyle name="Normal 6 8 3 2 3 2" xfId="4513"/>
    <cellStyle name="Normal 6 8 3 2 3 2 2" xfId="14586"/>
    <cellStyle name="Normal 6 8 3 2 3 2 2 2" xfId="44908"/>
    <cellStyle name="Normal 6 8 3 2 3 2 2 3" xfId="29684"/>
    <cellStyle name="Normal 6 8 3 2 3 2 3" xfId="9566"/>
    <cellStyle name="Normal 6 8 3 2 3 2 3 2" xfId="39891"/>
    <cellStyle name="Normal 6 8 3 2 3 2 3 3" xfId="24667"/>
    <cellStyle name="Normal 6 8 3 2 3 2 4" xfId="34878"/>
    <cellStyle name="Normal 6 8 3 2 3 2 5" xfId="19654"/>
    <cellStyle name="Normal 6 8 3 2 3 3" xfId="6205"/>
    <cellStyle name="Normal 6 8 3 2 3 3 2" xfId="16257"/>
    <cellStyle name="Normal 6 8 3 2 3 3 2 2" xfId="46579"/>
    <cellStyle name="Normal 6 8 3 2 3 3 2 3" xfId="31355"/>
    <cellStyle name="Normal 6 8 3 2 3 3 3" xfId="11237"/>
    <cellStyle name="Normal 6 8 3 2 3 3 3 2" xfId="41562"/>
    <cellStyle name="Normal 6 8 3 2 3 3 3 3" xfId="26338"/>
    <cellStyle name="Normal 6 8 3 2 3 3 4" xfId="36549"/>
    <cellStyle name="Normal 6 8 3 2 3 3 5" xfId="21325"/>
    <cellStyle name="Normal 6 8 3 2 3 4" xfId="12915"/>
    <cellStyle name="Normal 6 8 3 2 3 4 2" xfId="43237"/>
    <cellStyle name="Normal 6 8 3 2 3 4 3" xfId="28013"/>
    <cellStyle name="Normal 6 8 3 2 3 5" xfId="7894"/>
    <cellStyle name="Normal 6 8 3 2 3 5 2" xfId="38220"/>
    <cellStyle name="Normal 6 8 3 2 3 5 3" xfId="22996"/>
    <cellStyle name="Normal 6 8 3 2 3 6" xfId="33208"/>
    <cellStyle name="Normal 6 8 3 2 3 7" xfId="17983"/>
    <cellStyle name="Normal 6 8 3 2 4" xfId="3676"/>
    <cellStyle name="Normal 6 8 3 2 4 2" xfId="13750"/>
    <cellStyle name="Normal 6 8 3 2 4 2 2" xfId="44072"/>
    <cellStyle name="Normal 6 8 3 2 4 2 3" xfId="28848"/>
    <cellStyle name="Normal 6 8 3 2 4 3" xfId="8730"/>
    <cellStyle name="Normal 6 8 3 2 4 3 2" xfId="39055"/>
    <cellStyle name="Normal 6 8 3 2 4 3 3" xfId="23831"/>
    <cellStyle name="Normal 6 8 3 2 4 4" xfId="34042"/>
    <cellStyle name="Normal 6 8 3 2 4 5" xfId="18818"/>
    <cellStyle name="Normal 6 8 3 2 5" xfId="5369"/>
    <cellStyle name="Normal 6 8 3 2 5 2" xfId="15421"/>
    <cellStyle name="Normal 6 8 3 2 5 2 2" xfId="45743"/>
    <cellStyle name="Normal 6 8 3 2 5 2 3" xfId="30519"/>
    <cellStyle name="Normal 6 8 3 2 5 3" xfId="10401"/>
    <cellStyle name="Normal 6 8 3 2 5 3 2" xfId="40726"/>
    <cellStyle name="Normal 6 8 3 2 5 3 3" xfId="25502"/>
    <cellStyle name="Normal 6 8 3 2 5 4" xfId="35713"/>
    <cellStyle name="Normal 6 8 3 2 5 5" xfId="20489"/>
    <cellStyle name="Normal 6 8 3 2 6" xfId="12079"/>
    <cellStyle name="Normal 6 8 3 2 6 2" xfId="42401"/>
    <cellStyle name="Normal 6 8 3 2 6 3" xfId="27177"/>
    <cellStyle name="Normal 6 8 3 2 7" xfId="7058"/>
    <cellStyle name="Normal 6 8 3 2 7 2" xfId="37384"/>
    <cellStyle name="Normal 6 8 3 2 7 3" xfId="22160"/>
    <cellStyle name="Normal 6 8 3 2 8" xfId="32372"/>
    <cellStyle name="Normal 6 8 3 2 9" xfId="17147"/>
    <cellStyle name="Normal 6 8 3 3" xfId="2194"/>
    <cellStyle name="Normal 6 8 3 3 2" xfId="3033"/>
    <cellStyle name="Normal 6 8 3 3 2 2" xfId="4723"/>
    <cellStyle name="Normal 6 8 3 3 2 2 2" xfId="14796"/>
    <cellStyle name="Normal 6 8 3 3 2 2 2 2" xfId="45118"/>
    <cellStyle name="Normal 6 8 3 3 2 2 2 3" xfId="29894"/>
    <cellStyle name="Normal 6 8 3 3 2 2 3" xfId="9776"/>
    <cellStyle name="Normal 6 8 3 3 2 2 3 2" xfId="40101"/>
    <cellStyle name="Normal 6 8 3 3 2 2 3 3" xfId="24877"/>
    <cellStyle name="Normal 6 8 3 3 2 2 4" xfId="35088"/>
    <cellStyle name="Normal 6 8 3 3 2 2 5" xfId="19864"/>
    <cellStyle name="Normal 6 8 3 3 2 3" xfId="6415"/>
    <cellStyle name="Normal 6 8 3 3 2 3 2" xfId="16467"/>
    <cellStyle name="Normal 6 8 3 3 2 3 2 2" xfId="46789"/>
    <cellStyle name="Normal 6 8 3 3 2 3 2 3" xfId="31565"/>
    <cellStyle name="Normal 6 8 3 3 2 3 3" xfId="11447"/>
    <cellStyle name="Normal 6 8 3 3 2 3 3 2" xfId="41772"/>
    <cellStyle name="Normal 6 8 3 3 2 3 3 3" xfId="26548"/>
    <cellStyle name="Normal 6 8 3 3 2 3 4" xfId="36759"/>
    <cellStyle name="Normal 6 8 3 3 2 3 5" xfId="21535"/>
    <cellStyle name="Normal 6 8 3 3 2 4" xfId="13125"/>
    <cellStyle name="Normal 6 8 3 3 2 4 2" xfId="43447"/>
    <cellStyle name="Normal 6 8 3 3 2 4 3" xfId="28223"/>
    <cellStyle name="Normal 6 8 3 3 2 5" xfId="8104"/>
    <cellStyle name="Normal 6 8 3 3 2 5 2" xfId="38430"/>
    <cellStyle name="Normal 6 8 3 3 2 5 3" xfId="23206"/>
    <cellStyle name="Normal 6 8 3 3 2 6" xfId="33418"/>
    <cellStyle name="Normal 6 8 3 3 2 7" xfId="18193"/>
    <cellStyle name="Normal 6 8 3 3 3" xfId="3886"/>
    <cellStyle name="Normal 6 8 3 3 3 2" xfId="13960"/>
    <cellStyle name="Normal 6 8 3 3 3 2 2" xfId="44282"/>
    <cellStyle name="Normal 6 8 3 3 3 2 3" xfId="29058"/>
    <cellStyle name="Normal 6 8 3 3 3 3" xfId="8940"/>
    <cellStyle name="Normal 6 8 3 3 3 3 2" xfId="39265"/>
    <cellStyle name="Normal 6 8 3 3 3 3 3" xfId="24041"/>
    <cellStyle name="Normal 6 8 3 3 3 4" xfId="34252"/>
    <cellStyle name="Normal 6 8 3 3 3 5" xfId="19028"/>
    <cellStyle name="Normal 6 8 3 3 4" xfId="5579"/>
    <cellStyle name="Normal 6 8 3 3 4 2" xfId="15631"/>
    <cellStyle name="Normal 6 8 3 3 4 2 2" xfId="45953"/>
    <cellStyle name="Normal 6 8 3 3 4 2 3" xfId="30729"/>
    <cellStyle name="Normal 6 8 3 3 4 3" xfId="10611"/>
    <cellStyle name="Normal 6 8 3 3 4 3 2" xfId="40936"/>
    <cellStyle name="Normal 6 8 3 3 4 3 3" xfId="25712"/>
    <cellStyle name="Normal 6 8 3 3 4 4" xfId="35923"/>
    <cellStyle name="Normal 6 8 3 3 4 5" xfId="20699"/>
    <cellStyle name="Normal 6 8 3 3 5" xfId="12289"/>
    <cellStyle name="Normal 6 8 3 3 5 2" xfId="42611"/>
    <cellStyle name="Normal 6 8 3 3 5 3" xfId="27387"/>
    <cellStyle name="Normal 6 8 3 3 6" xfId="7268"/>
    <cellStyle name="Normal 6 8 3 3 6 2" xfId="37594"/>
    <cellStyle name="Normal 6 8 3 3 6 3" xfId="22370"/>
    <cellStyle name="Normal 6 8 3 3 7" xfId="32582"/>
    <cellStyle name="Normal 6 8 3 3 8" xfId="17357"/>
    <cellStyle name="Normal 6 8 3 4" xfId="2615"/>
    <cellStyle name="Normal 6 8 3 4 2" xfId="4305"/>
    <cellStyle name="Normal 6 8 3 4 2 2" xfId="14378"/>
    <cellStyle name="Normal 6 8 3 4 2 2 2" xfId="44700"/>
    <cellStyle name="Normal 6 8 3 4 2 2 3" xfId="29476"/>
    <cellStyle name="Normal 6 8 3 4 2 3" xfId="9358"/>
    <cellStyle name="Normal 6 8 3 4 2 3 2" xfId="39683"/>
    <cellStyle name="Normal 6 8 3 4 2 3 3" xfId="24459"/>
    <cellStyle name="Normal 6 8 3 4 2 4" xfId="34670"/>
    <cellStyle name="Normal 6 8 3 4 2 5" xfId="19446"/>
    <cellStyle name="Normal 6 8 3 4 3" xfId="5997"/>
    <cellStyle name="Normal 6 8 3 4 3 2" xfId="16049"/>
    <cellStyle name="Normal 6 8 3 4 3 2 2" xfId="46371"/>
    <cellStyle name="Normal 6 8 3 4 3 2 3" xfId="31147"/>
    <cellStyle name="Normal 6 8 3 4 3 3" xfId="11029"/>
    <cellStyle name="Normal 6 8 3 4 3 3 2" xfId="41354"/>
    <cellStyle name="Normal 6 8 3 4 3 3 3" xfId="26130"/>
    <cellStyle name="Normal 6 8 3 4 3 4" xfId="36341"/>
    <cellStyle name="Normal 6 8 3 4 3 5" xfId="21117"/>
    <cellStyle name="Normal 6 8 3 4 4" xfId="12707"/>
    <cellStyle name="Normal 6 8 3 4 4 2" xfId="43029"/>
    <cellStyle name="Normal 6 8 3 4 4 3" xfId="27805"/>
    <cellStyle name="Normal 6 8 3 4 5" xfId="7686"/>
    <cellStyle name="Normal 6 8 3 4 5 2" xfId="38012"/>
    <cellStyle name="Normal 6 8 3 4 5 3" xfId="22788"/>
    <cellStyle name="Normal 6 8 3 4 6" xfId="33000"/>
    <cellStyle name="Normal 6 8 3 4 7" xfId="17775"/>
    <cellStyle name="Normal 6 8 3 5" xfId="3468"/>
    <cellStyle name="Normal 6 8 3 5 2" xfId="13542"/>
    <cellStyle name="Normal 6 8 3 5 2 2" xfId="43864"/>
    <cellStyle name="Normal 6 8 3 5 2 3" xfId="28640"/>
    <cellStyle name="Normal 6 8 3 5 3" xfId="8522"/>
    <cellStyle name="Normal 6 8 3 5 3 2" xfId="38847"/>
    <cellStyle name="Normal 6 8 3 5 3 3" xfId="23623"/>
    <cellStyle name="Normal 6 8 3 5 4" xfId="33834"/>
    <cellStyle name="Normal 6 8 3 5 5" xfId="18610"/>
    <cellStyle name="Normal 6 8 3 6" xfId="5161"/>
    <cellStyle name="Normal 6 8 3 6 2" xfId="15213"/>
    <cellStyle name="Normal 6 8 3 6 2 2" xfId="45535"/>
    <cellStyle name="Normal 6 8 3 6 2 3" xfId="30311"/>
    <cellStyle name="Normal 6 8 3 6 3" xfId="10193"/>
    <cellStyle name="Normal 6 8 3 6 3 2" xfId="40518"/>
    <cellStyle name="Normal 6 8 3 6 3 3" xfId="25294"/>
    <cellStyle name="Normal 6 8 3 6 4" xfId="35505"/>
    <cellStyle name="Normal 6 8 3 6 5" xfId="20281"/>
    <cellStyle name="Normal 6 8 3 7" xfId="11871"/>
    <cellStyle name="Normal 6 8 3 7 2" xfId="42193"/>
    <cellStyle name="Normal 6 8 3 7 3" xfId="26969"/>
    <cellStyle name="Normal 6 8 3 8" xfId="6850"/>
    <cellStyle name="Normal 6 8 3 8 2" xfId="37176"/>
    <cellStyle name="Normal 6 8 3 8 3" xfId="21952"/>
    <cellStyle name="Normal 6 8 3 9" xfId="32166"/>
    <cellStyle name="Normal 6 8 4" xfId="1875"/>
    <cellStyle name="Normal 6 8 4 2" xfId="2298"/>
    <cellStyle name="Normal 6 8 4 2 2" xfId="3137"/>
    <cellStyle name="Normal 6 8 4 2 2 2" xfId="4827"/>
    <cellStyle name="Normal 6 8 4 2 2 2 2" xfId="14900"/>
    <cellStyle name="Normal 6 8 4 2 2 2 2 2" xfId="45222"/>
    <cellStyle name="Normal 6 8 4 2 2 2 2 3" xfId="29998"/>
    <cellStyle name="Normal 6 8 4 2 2 2 3" xfId="9880"/>
    <cellStyle name="Normal 6 8 4 2 2 2 3 2" xfId="40205"/>
    <cellStyle name="Normal 6 8 4 2 2 2 3 3" xfId="24981"/>
    <cellStyle name="Normal 6 8 4 2 2 2 4" xfId="35192"/>
    <cellStyle name="Normal 6 8 4 2 2 2 5" xfId="19968"/>
    <cellStyle name="Normal 6 8 4 2 2 3" xfId="6519"/>
    <cellStyle name="Normal 6 8 4 2 2 3 2" xfId="16571"/>
    <cellStyle name="Normal 6 8 4 2 2 3 2 2" xfId="46893"/>
    <cellStyle name="Normal 6 8 4 2 2 3 2 3" xfId="31669"/>
    <cellStyle name="Normal 6 8 4 2 2 3 3" xfId="11551"/>
    <cellStyle name="Normal 6 8 4 2 2 3 3 2" xfId="41876"/>
    <cellStyle name="Normal 6 8 4 2 2 3 3 3" xfId="26652"/>
    <cellStyle name="Normal 6 8 4 2 2 3 4" xfId="36863"/>
    <cellStyle name="Normal 6 8 4 2 2 3 5" xfId="21639"/>
    <cellStyle name="Normal 6 8 4 2 2 4" xfId="13229"/>
    <cellStyle name="Normal 6 8 4 2 2 4 2" xfId="43551"/>
    <cellStyle name="Normal 6 8 4 2 2 4 3" xfId="28327"/>
    <cellStyle name="Normal 6 8 4 2 2 5" xfId="8208"/>
    <cellStyle name="Normal 6 8 4 2 2 5 2" xfId="38534"/>
    <cellStyle name="Normal 6 8 4 2 2 5 3" xfId="23310"/>
    <cellStyle name="Normal 6 8 4 2 2 6" xfId="33522"/>
    <cellStyle name="Normal 6 8 4 2 2 7" xfId="18297"/>
    <cellStyle name="Normal 6 8 4 2 3" xfId="3990"/>
    <cellStyle name="Normal 6 8 4 2 3 2" xfId="14064"/>
    <cellStyle name="Normal 6 8 4 2 3 2 2" xfId="44386"/>
    <cellStyle name="Normal 6 8 4 2 3 2 3" xfId="29162"/>
    <cellStyle name="Normal 6 8 4 2 3 3" xfId="9044"/>
    <cellStyle name="Normal 6 8 4 2 3 3 2" xfId="39369"/>
    <cellStyle name="Normal 6 8 4 2 3 3 3" xfId="24145"/>
    <cellStyle name="Normal 6 8 4 2 3 4" xfId="34356"/>
    <cellStyle name="Normal 6 8 4 2 3 5" xfId="19132"/>
    <cellStyle name="Normal 6 8 4 2 4" xfId="5683"/>
    <cellStyle name="Normal 6 8 4 2 4 2" xfId="15735"/>
    <cellStyle name="Normal 6 8 4 2 4 2 2" xfId="46057"/>
    <cellStyle name="Normal 6 8 4 2 4 2 3" xfId="30833"/>
    <cellStyle name="Normal 6 8 4 2 4 3" xfId="10715"/>
    <cellStyle name="Normal 6 8 4 2 4 3 2" xfId="41040"/>
    <cellStyle name="Normal 6 8 4 2 4 3 3" xfId="25816"/>
    <cellStyle name="Normal 6 8 4 2 4 4" xfId="36027"/>
    <cellStyle name="Normal 6 8 4 2 4 5" xfId="20803"/>
    <cellStyle name="Normal 6 8 4 2 5" xfId="12393"/>
    <cellStyle name="Normal 6 8 4 2 5 2" xfId="42715"/>
    <cellStyle name="Normal 6 8 4 2 5 3" xfId="27491"/>
    <cellStyle name="Normal 6 8 4 2 6" xfId="7372"/>
    <cellStyle name="Normal 6 8 4 2 6 2" xfId="37698"/>
    <cellStyle name="Normal 6 8 4 2 6 3" xfId="22474"/>
    <cellStyle name="Normal 6 8 4 2 7" xfId="32686"/>
    <cellStyle name="Normal 6 8 4 2 8" xfId="17461"/>
    <cellStyle name="Normal 6 8 4 3" xfId="2719"/>
    <cellStyle name="Normal 6 8 4 3 2" xfId="4409"/>
    <cellStyle name="Normal 6 8 4 3 2 2" xfId="14482"/>
    <cellStyle name="Normal 6 8 4 3 2 2 2" xfId="44804"/>
    <cellStyle name="Normal 6 8 4 3 2 2 3" xfId="29580"/>
    <cellStyle name="Normal 6 8 4 3 2 3" xfId="9462"/>
    <cellStyle name="Normal 6 8 4 3 2 3 2" xfId="39787"/>
    <cellStyle name="Normal 6 8 4 3 2 3 3" xfId="24563"/>
    <cellStyle name="Normal 6 8 4 3 2 4" xfId="34774"/>
    <cellStyle name="Normal 6 8 4 3 2 5" xfId="19550"/>
    <cellStyle name="Normal 6 8 4 3 3" xfId="6101"/>
    <cellStyle name="Normal 6 8 4 3 3 2" xfId="16153"/>
    <cellStyle name="Normal 6 8 4 3 3 2 2" xfId="46475"/>
    <cellStyle name="Normal 6 8 4 3 3 2 3" xfId="31251"/>
    <cellStyle name="Normal 6 8 4 3 3 3" xfId="11133"/>
    <cellStyle name="Normal 6 8 4 3 3 3 2" xfId="41458"/>
    <cellStyle name="Normal 6 8 4 3 3 3 3" xfId="26234"/>
    <cellStyle name="Normal 6 8 4 3 3 4" xfId="36445"/>
    <cellStyle name="Normal 6 8 4 3 3 5" xfId="21221"/>
    <cellStyle name="Normal 6 8 4 3 4" xfId="12811"/>
    <cellStyle name="Normal 6 8 4 3 4 2" xfId="43133"/>
    <cellStyle name="Normal 6 8 4 3 4 3" xfId="27909"/>
    <cellStyle name="Normal 6 8 4 3 5" xfId="7790"/>
    <cellStyle name="Normal 6 8 4 3 5 2" xfId="38116"/>
    <cellStyle name="Normal 6 8 4 3 5 3" xfId="22892"/>
    <cellStyle name="Normal 6 8 4 3 6" xfId="33104"/>
    <cellStyle name="Normal 6 8 4 3 7" xfId="17879"/>
    <cellStyle name="Normal 6 8 4 4" xfId="3572"/>
    <cellStyle name="Normal 6 8 4 4 2" xfId="13646"/>
    <cellStyle name="Normal 6 8 4 4 2 2" xfId="43968"/>
    <cellStyle name="Normal 6 8 4 4 2 3" xfId="28744"/>
    <cellStyle name="Normal 6 8 4 4 3" xfId="8626"/>
    <cellStyle name="Normal 6 8 4 4 3 2" xfId="38951"/>
    <cellStyle name="Normal 6 8 4 4 3 3" xfId="23727"/>
    <cellStyle name="Normal 6 8 4 4 4" xfId="33938"/>
    <cellStyle name="Normal 6 8 4 4 5" xfId="18714"/>
    <cellStyle name="Normal 6 8 4 5" xfId="5265"/>
    <cellStyle name="Normal 6 8 4 5 2" xfId="15317"/>
    <cellStyle name="Normal 6 8 4 5 2 2" xfId="45639"/>
    <cellStyle name="Normal 6 8 4 5 2 3" xfId="30415"/>
    <cellStyle name="Normal 6 8 4 5 3" xfId="10297"/>
    <cellStyle name="Normal 6 8 4 5 3 2" xfId="40622"/>
    <cellStyle name="Normal 6 8 4 5 3 3" xfId="25398"/>
    <cellStyle name="Normal 6 8 4 5 4" xfId="35609"/>
    <cellStyle name="Normal 6 8 4 5 5" xfId="20385"/>
    <cellStyle name="Normal 6 8 4 6" xfId="11975"/>
    <cellStyle name="Normal 6 8 4 6 2" xfId="42297"/>
    <cellStyle name="Normal 6 8 4 6 3" xfId="27073"/>
    <cellStyle name="Normal 6 8 4 7" xfId="6954"/>
    <cellStyle name="Normal 6 8 4 7 2" xfId="37280"/>
    <cellStyle name="Normal 6 8 4 7 3" xfId="22056"/>
    <cellStyle name="Normal 6 8 4 8" xfId="32268"/>
    <cellStyle name="Normal 6 8 4 9" xfId="17043"/>
    <cellStyle name="Normal 6 8 5" xfId="2088"/>
    <cellStyle name="Normal 6 8 5 2" xfId="2929"/>
    <cellStyle name="Normal 6 8 5 2 2" xfId="4619"/>
    <cellStyle name="Normal 6 8 5 2 2 2" xfId="14692"/>
    <cellStyle name="Normal 6 8 5 2 2 2 2" xfId="45014"/>
    <cellStyle name="Normal 6 8 5 2 2 2 3" xfId="29790"/>
    <cellStyle name="Normal 6 8 5 2 2 3" xfId="9672"/>
    <cellStyle name="Normal 6 8 5 2 2 3 2" xfId="39997"/>
    <cellStyle name="Normal 6 8 5 2 2 3 3" xfId="24773"/>
    <cellStyle name="Normal 6 8 5 2 2 4" xfId="34984"/>
    <cellStyle name="Normal 6 8 5 2 2 5" xfId="19760"/>
    <cellStyle name="Normal 6 8 5 2 3" xfId="6311"/>
    <cellStyle name="Normal 6 8 5 2 3 2" xfId="16363"/>
    <cellStyle name="Normal 6 8 5 2 3 2 2" xfId="46685"/>
    <cellStyle name="Normal 6 8 5 2 3 2 3" xfId="31461"/>
    <cellStyle name="Normal 6 8 5 2 3 3" xfId="11343"/>
    <cellStyle name="Normal 6 8 5 2 3 3 2" xfId="41668"/>
    <cellStyle name="Normal 6 8 5 2 3 3 3" xfId="26444"/>
    <cellStyle name="Normal 6 8 5 2 3 4" xfId="36655"/>
    <cellStyle name="Normal 6 8 5 2 3 5" xfId="21431"/>
    <cellStyle name="Normal 6 8 5 2 4" xfId="13021"/>
    <cellStyle name="Normal 6 8 5 2 4 2" xfId="43343"/>
    <cellStyle name="Normal 6 8 5 2 4 3" xfId="28119"/>
    <cellStyle name="Normal 6 8 5 2 5" xfId="8000"/>
    <cellStyle name="Normal 6 8 5 2 5 2" xfId="38326"/>
    <cellStyle name="Normal 6 8 5 2 5 3" xfId="23102"/>
    <cellStyle name="Normal 6 8 5 2 6" xfId="33314"/>
    <cellStyle name="Normal 6 8 5 2 7" xfId="18089"/>
    <cellStyle name="Normal 6 8 5 3" xfId="3782"/>
    <cellStyle name="Normal 6 8 5 3 2" xfId="13856"/>
    <cellStyle name="Normal 6 8 5 3 2 2" xfId="44178"/>
    <cellStyle name="Normal 6 8 5 3 2 3" xfId="28954"/>
    <cellStyle name="Normal 6 8 5 3 3" xfId="8836"/>
    <cellStyle name="Normal 6 8 5 3 3 2" xfId="39161"/>
    <cellStyle name="Normal 6 8 5 3 3 3" xfId="23937"/>
    <cellStyle name="Normal 6 8 5 3 4" xfId="34148"/>
    <cellStyle name="Normal 6 8 5 3 5" xfId="18924"/>
    <cellStyle name="Normal 6 8 5 4" xfId="5475"/>
    <cellStyle name="Normal 6 8 5 4 2" xfId="15527"/>
    <cellStyle name="Normal 6 8 5 4 2 2" xfId="45849"/>
    <cellStyle name="Normal 6 8 5 4 2 3" xfId="30625"/>
    <cellStyle name="Normal 6 8 5 4 3" xfId="10507"/>
    <cellStyle name="Normal 6 8 5 4 3 2" xfId="40832"/>
    <cellStyle name="Normal 6 8 5 4 3 3" xfId="25608"/>
    <cellStyle name="Normal 6 8 5 4 4" xfId="35819"/>
    <cellStyle name="Normal 6 8 5 4 5" xfId="20595"/>
    <cellStyle name="Normal 6 8 5 5" xfId="12185"/>
    <cellStyle name="Normal 6 8 5 5 2" xfId="42507"/>
    <cellStyle name="Normal 6 8 5 5 3" xfId="27283"/>
    <cellStyle name="Normal 6 8 5 6" xfId="7164"/>
    <cellStyle name="Normal 6 8 5 6 2" xfId="37490"/>
    <cellStyle name="Normal 6 8 5 6 3" xfId="22266"/>
    <cellStyle name="Normal 6 8 5 7" xfId="32478"/>
    <cellStyle name="Normal 6 8 5 8" xfId="17253"/>
    <cellStyle name="Normal 6 8 6" xfId="2509"/>
    <cellStyle name="Normal 6 8 6 2" xfId="4201"/>
    <cellStyle name="Normal 6 8 6 2 2" xfId="14274"/>
    <cellStyle name="Normal 6 8 6 2 2 2" xfId="44596"/>
    <cellStyle name="Normal 6 8 6 2 2 3" xfId="29372"/>
    <cellStyle name="Normal 6 8 6 2 3" xfId="9254"/>
    <cellStyle name="Normal 6 8 6 2 3 2" xfId="39579"/>
    <cellStyle name="Normal 6 8 6 2 3 3" xfId="24355"/>
    <cellStyle name="Normal 6 8 6 2 4" xfId="34566"/>
    <cellStyle name="Normal 6 8 6 2 5" xfId="19342"/>
    <cellStyle name="Normal 6 8 6 3" xfId="5893"/>
    <cellStyle name="Normal 6 8 6 3 2" xfId="15945"/>
    <cellStyle name="Normal 6 8 6 3 2 2" xfId="46267"/>
    <cellStyle name="Normal 6 8 6 3 2 3" xfId="31043"/>
    <cellStyle name="Normal 6 8 6 3 3" xfId="10925"/>
    <cellStyle name="Normal 6 8 6 3 3 2" xfId="41250"/>
    <cellStyle name="Normal 6 8 6 3 3 3" xfId="26026"/>
    <cellStyle name="Normal 6 8 6 3 4" xfId="36237"/>
    <cellStyle name="Normal 6 8 6 3 5" xfId="21013"/>
    <cellStyle name="Normal 6 8 6 4" xfId="12603"/>
    <cellStyle name="Normal 6 8 6 4 2" xfId="42925"/>
    <cellStyle name="Normal 6 8 6 4 3" xfId="27701"/>
    <cellStyle name="Normal 6 8 6 5" xfId="7582"/>
    <cellStyle name="Normal 6 8 6 5 2" xfId="37908"/>
    <cellStyle name="Normal 6 8 6 5 3" xfId="22684"/>
    <cellStyle name="Normal 6 8 6 6" xfId="32896"/>
    <cellStyle name="Normal 6 8 6 7" xfId="17671"/>
    <cellStyle name="Normal 6 8 7" xfId="3357"/>
    <cellStyle name="Normal 6 8 7 2" xfId="13438"/>
    <cellStyle name="Normal 6 8 7 2 2" xfId="43760"/>
    <cellStyle name="Normal 6 8 7 2 3" xfId="28536"/>
    <cellStyle name="Normal 6 8 7 3" xfId="8417"/>
    <cellStyle name="Normal 6 8 7 3 2" xfId="38743"/>
    <cellStyle name="Normal 6 8 7 3 3" xfId="23519"/>
    <cellStyle name="Normal 6 8 7 4" xfId="33730"/>
    <cellStyle name="Normal 6 8 7 5" xfId="18506"/>
    <cellStyle name="Normal 6 8 8" xfId="5053"/>
    <cellStyle name="Normal 6 8 8 2" xfId="15109"/>
    <cellStyle name="Normal 6 8 8 2 2" xfId="45431"/>
    <cellStyle name="Normal 6 8 8 2 3" xfId="30207"/>
    <cellStyle name="Normal 6 8 8 3" xfId="10089"/>
    <cellStyle name="Normal 6 8 8 3 2" xfId="40414"/>
    <cellStyle name="Normal 6 8 8 3 3" xfId="25190"/>
    <cellStyle name="Normal 6 8 8 4" xfId="35401"/>
    <cellStyle name="Normal 6 8 8 5" xfId="20177"/>
    <cellStyle name="Normal 6 8 9" xfId="11765"/>
    <cellStyle name="Normal 6 8 9 2" xfId="42089"/>
    <cellStyle name="Normal 6 8 9 3" xfId="26865"/>
    <cellStyle name="Normal 6 9" xfId="31958"/>
    <cellStyle name="Normal 60" xfId="1469"/>
    <cellStyle name="Normal 60 10" xfId="6779"/>
    <cellStyle name="Normal 60 10 2" xfId="37107"/>
    <cellStyle name="Normal 60 10 3" xfId="21883"/>
    <cellStyle name="Normal 60 11" xfId="32098"/>
    <cellStyle name="Normal 60 12" xfId="16868"/>
    <cellStyle name="Normal 60 13" xfId="47309"/>
    <cellStyle name="Normal 60 2" xfId="1743"/>
    <cellStyle name="Normal 60 2 10" xfId="32149"/>
    <cellStyle name="Normal 60 2 11" xfId="16922"/>
    <cellStyle name="Normal 60 2 2" xfId="1851"/>
    <cellStyle name="Normal 60 2 2 10" xfId="17026"/>
    <cellStyle name="Normal 60 2 2 2" xfId="2068"/>
    <cellStyle name="Normal 60 2 2 2 2" xfId="2489"/>
    <cellStyle name="Normal 60 2 2 2 2 2" xfId="3328"/>
    <cellStyle name="Normal 60 2 2 2 2 2 2" xfId="5018"/>
    <cellStyle name="Normal 60 2 2 2 2 2 2 2" xfId="15091"/>
    <cellStyle name="Normal 60 2 2 2 2 2 2 2 2" xfId="45413"/>
    <cellStyle name="Normal 60 2 2 2 2 2 2 2 3" xfId="30189"/>
    <cellStyle name="Normal 60 2 2 2 2 2 2 3" xfId="10071"/>
    <cellStyle name="Normal 60 2 2 2 2 2 2 3 2" xfId="40396"/>
    <cellStyle name="Normal 60 2 2 2 2 2 2 3 3" xfId="25172"/>
    <cellStyle name="Normal 60 2 2 2 2 2 2 4" xfId="35383"/>
    <cellStyle name="Normal 60 2 2 2 2 2 2 5" xfId="20159"/>
    <cellStyle name="Normal 60 2 2 2 2 2 3" xfId="6710"/>
    <cellStyle name="Normal 60 2 2 2 2 2 3 2" xfId="16762"/>
    <cellStyle name="Normal 60 2 2 2 2 2 3 2 2" xfId="47084"/>
    <cellStyle name="Normal 60 2 2 2 2 2 3 2 3" xfId="31860"/>
    <cellStyle name="Normal 60 2 2 2 2 2 3 3" xfId="11742"/>
    <cellStyle name="Normal 60 2 2 2 2 2 3 3 2" xfId="42067"/>
    <cellStyle name="Normal 60 2 2 2 2 2 3 3 3" xfId="26843"/>
    <cellStyle name="Normal 60 2 2 2 2 2 3 4" xfId="37054"/>
    <cellStyle name="Normal 60 2 2 2 2 2 3 5" xfId="21830"/>
    <cellStyle name="Normal 60 2 2 2 2 2 4" xfId="13420"/>
    <cellStyle name="Normal 60 2 2 2 2 2 4 2" xfId="43742"/>
    <cellStyle name="Normal 60 2 2 2 2 2 4 3" xfId="28518"/>
    <cellStyle name="Normal 60 2 2 2 2 2 5" xfId="8399"/>
    <cellStyle name="Normal 60 2 2 2 2 2 5 2" xfId="38725"/>
    <cellStyle name="Normal 60 2 2 2 2 2 5 3" xfId="23501"/>
    <cellStyle name="Normal 60 2 2 2 2 2 6" xfId="33713"/>
    <cellStyle name="Normal 60 2 2 2 2 2 7" xfId="18488"/>
    <cellStyle name="Normal 60 2 2 2 2 3" xfId="4181"/>
    <cellStyle name="Normal 60 2 2 2 2 3 2" xfId="14255"/>
    <cellStyle name="Normal 60 2 2 2 2 3 2 2" xfId="44577"/>
    <cellStyle name="Normal 60 2 2 2 2 3 2 3" xfId="29353"/>
    <cellStyle name="Normal 60 2 2 2 2 3 3" xfId="9235"/>
    <cellStyle name="Normal 60 2 2 2 2 3 3 2" xfId="39560"/>
    <cellStyle name="Normal 60 2 2 2 2 3 3 3" xfId="24336"/>
    <cellStyle name="Normal 60 2 2 2 2 3 4" xfId="34547"/>
    <cellStyle name="Normal 60 2 2 2 2 3 5" xfId="19323"/>
    <cellStyle name="Normal 60 2 2 2 2 4" xfId="5874"/>
    <cellStyle name="Normal 60 2 2 2 2 4 2" xfId="15926"/>
    <cellStyle name="Normal 60 2 2 2 2 4 2 2" xfId="46248"/>
    <cellStyle name="Normal 60 2 2 2 2 4 2 3" xfId="31024"/>
    <cellStyle name="Normal 60 2 2 2 2 4 3" xfId="10906"/>
    <cellStyle name="Normal 60 2 2 2 2 4 3 2" xfId="41231"/>
    <cellStyle name="Normal 60 2 2 2 2 4 3 3" xfId="26007"/>
    <cellStyle name="Normal 60 2 2 2 2 4 4" xfId="36218"/>
    <cellStyle name="Normal 60 2 2 2 2 4 5" xfId="20994"/>
    <cellStyle name="Normal 60 2 2 2 2 5" xfId="12584"/>
    <cellStyle name="Normal 60 2 2 2 2 5 2" xfId="42906"/>
    <cellStyle name="Normal 60 2 2 2 2 5 3" xfId="27682"/>
    <cellStyle name="Normal 60 2 2 2 2 6" xfId="7563"/>
    <cellStyle name="Normal 60 2 2 2 2 6 2" xfId="37889"/>
    <cellStyle name="Normal 60 2 2 2 2 6 3" xfId="22665"/>
    <cellStyle name="Normal 60 2 2 2 2 7" xfId="32877"/>
    <cellStyle name="Normal 60 2 2 2 2 8" xfId="17652"/>
    <cellStyle name="Normal 60 2 2 2 3" xfId="2910"/>
    <cellStyle name="Normal 60 2 2 2 3 2" xfId="4600"/>
    <cellStyle name="Normal 60 2 2 2 3 2 2" xfId="14673"/>
    <cellStyle name="Normal 60 2 2 2 3 2 2 2" xfId="44995"/>
    <cellStyle name="Normal 60 2 2 2 3 2 2 3" xfId="29771"/>
    <cellStyle name="Normal 60 2 2 2 3 2 3" xfId="9653"/>
    <cellStyle name="Normal 60 2 2 2 3 2 3 2" xfId="39978"/>
    <cellStyle name="Normal 60 2 2 2 3 2 3 3" xfId="24754"/>
    <cellStyle name="Normal 60 2 2 2 3 2 4" xfId="34965"/>
    <cellStyle name="Normal 60 2 2 2 3 2 5" xfId="19741"/>
    <cellStyle name="Normal 60 2 2 2 3 3" xfId="6292"/>
    <cellStyle name="Normal 60 2 2 2 3 3 2" xfId="16344"/>
    <cellStyle name="Normal 60 2 2 2 3 3 2 2" xfId="46666"/>
    <cellStyle name="Normal 60 2 2 2 3 3 2 3" xfId="31442"/>
    <cellStyle name="Normal 60 2 2 2 3 3 3" xfId="11324"/>
    <cellStyle name="Normal 60 2 2 2 3 3 3 2" xfId="41649"/>
    <cellStyle name="Normal 60 2 2 2 3 3 3 3" xfId="26425"/>
    <cellStyle name="Normal 60 2 2 2 3 3 4" xfId="36636"/>
    <cellStyle name="Normal 60 2 2 2 3 3 5" xfId="21412"/>
    <cellStyle name="Normal 60 2 2 2 3 4" xfId="13002"/>
    <cellStyle name="Normal 60 2 2 2 3 4 2" xfId="43324"/>
    <cellStyle name="Normal 60 2 2 2 3 4 3" xfId="28100"/>
    <cellStyle name="Normal 60 2 2 2 3 5" xfId="7981"/>
    <cellStyle name="Normal 60 2 2 2 3 5 2" xfId="38307"/>
    <cellStyle name="Normal 60 2 2 2 3 5 3" xfId="23083"/>
    <cellStyle name="Normal 60 2 2 2 3 6" xfId="33295"/>
    <cellStyle name="Normal 60 2 2 2 3 7" xfId="18070"/>
    <cellStyle name="Normal 60 2 2 2 4" xfId="3763"/>
    <cellStyle name="Normal 60 2 2 2 4 2" xfId="13837"/>
    <cellStyle name="Normal 60 2 2 2 4 2 2" xfId="44159"/>
    <cellStyle name="Normal 60 2 2 2 4 2 3" xfId="28935"/>
    <cellStyle name="Normal 60 2 2 2 4 3" xfId="8817"/>
    <cellStyle name="Normal 60 2 2 2 4 3 2" xfId="39142"/>
    <cellStyle name="Normal 60 2 2 2 4 3 3" xfId="23918"/>
    <cellStyle name="Normal 60 2 2 2 4 4" xfId="34129"/>
    <cellStyle name="Normal 60 2 2 2 4 5" xfId="18905"/>
    <cellStyle name="Normal 60 2 2 2 5" xfId="5456"/>
    <cellStyle name="Normal 60 2 2 2 5 2" xfId="15508"/>
    <cellStyle name="Normal 60 2 2 2 5 2 2" xfId="45830"/>
    <cellStyle name="Normal 60 2 2 2 5 2 3" xfId="30606"/>
    <cellStyle name="Normal 60 2 2 2 5 3" xfId="10488"/>
    <cellStyle name="Normal 60 2 2 2 5 3 2" xfId="40813"/>
    <cellStyle name="Normal 60 2 2 2 5 3 3" xfId="25589"/>
    <cellStyle name="Normal 60 2 2 2 5 4" xfId="35800"/>
    <cellStyle name="Normal 60 2 2 2 5 5" xfId="20576"/>
    <cellStyle name="Normal 60 2 2 2 6" xfId="12166"/>
    <cellStyle name="Normal 60 2 2 2 6 2" xfId="42488"/>
    <cellStyle name="Normal 60 2 2 2 6 3" xfId="27264"/>
    <cellStyle name="Normal 60 2 2 2 7" xfId="7145"/>
    <cellStyle name="Normal 60 2 2 2 7 2" xfId="37471"/>
    <cellStyle name="Normal 60 2 2 2 7 3" xfId="22247"/>
    <cellStyle name="Normal 60 2 2 2 8" xfId="32459"/>
    <cellStyle name="Normal 60 2 2 2 9" xfId="17234"/>
    <cellStyle name="Normal 60 2 2 3" xfId="2281"/>
    <cellStyle name="Normal 60 2 2 3 2" xfId="3120"/>
    <cellStyle name="Normal 60 2 2 3 2 2" xfId="4810"/>
    <cellStyle name="Normal 60 2 2 3 2 2 2" xfId="14883"/>
    <cellStyle name="Normal 60 2 2 3 2 2 2 2" xfId="45205"/>
    <cellStyle name="Normal 60 2 2 3 2 2 2 3" xfId="29981"/>
    <cellStyle name="Normal 60 2 2 3 2 2 3" xfId="9863"/>
    <cellStyle name="Normal 60 2 2 3 2 2 3 2" xfId="40188"/>
    <cellStyle name="Normal 60 2 2 3 2 2 3 3" xfId="24964"/>
    <cellStyle name="Normal 60 2 2 3 2 2 4" xfId="35175"/>
    <cellStyle name="Normal 60 2 2 3 2 2 5" xfId="19951"/>
    <cellStyle name="Normal 60 2 2 3 2 3" xfId="6502"/>
    <cellStyle name="Normal 60 2 2 3 2 3 2" xfId="16554"/>
    <cellStyle name="Normal 60 2 2 3 2 3 2 2" xfId="46876"/>
    <cellStyle name="Normal 60 2 2 3 2 3 2 3" xfId="31652"/>
    <cellStyle name="Normal 60 2 2 3 2 3 3" xfId="11534"/>
    <cellStyle name="Normal 60 2 2 3 2 3 3 2" xfId="41859"/>
    <cellStyle name="Normal 60 2 2 3 2 3 3 3" xfId="26635"/>
    <cellStyle name="Normal 60 2 2 3 2 3 4" xfId="36846"/>
    <cellStyle name="Normal 60 2 2 3 2 3 5" xfId="21622"/>
    <cellStyle name="Normal 60 2 2 3 2 4" xfId="13212"/>
    <cellStyle name="Normal 60 2 2 3 2 4 2" xfId="43534"/>
    <cellStyle name="Normal 60 2 2 3 2 4 3" xfId="28310"/>
    <cellStyle name="Normal 60 2 2 3 2 5" xfId="8191"/>
    <cellStyle name="Normal 60 2 2 3 2 5 2" xfId="38517"/>
    <cellStyle name="Normal 60 2 2 3 2 5 3" xfId="23293"/>
    <cellStyle name="Normal 60 2 2 3 2 6" xfId="33505"/>
    <cellStyle name="Normal 60 2 2 3 2 7" xfId="18280"/>
    <cellStyle name="Normal 60 2 2 3 3" xfId="3973"/>
    <cellStyle name="Normal 60 2 2 3 3 2" xfId="14047"/>
    <cellStyle name="Normal 60 2 2 3 3 2 2" xfId="44369"/>
    <cellStyle name="Normal 60 2 2 3 3 2 3" xfId="29145"/>
    <cellStyle name="Normal 60 2 2 3 3 3" xfId="9027"/>
    <cellStyle name="Normal 60 2 2 3 3 3 2" xfId="39352"/>
    <cellStyle name="Normal 60 2 2 3 3 3 3" xfId="24128"/>
    <cellStyle name="Normal 60 2 2 3 3 4" xfId="34339"/>
    <cellStyle name="Normal 60 2 2 3 3 5" xfId="19115"/>
    <cellStyle name="Normal 60 2 2 3 4" xfId="5666"/>
    <cellStyle name="Normal 60 2 2 3 4 2" xfId="15718"/>
    <cellStyle name="Normal 60 2 2 3 4 2 2" xfId="46040"/>
    <cellStyle name="Normal 60 2 2 3 4 2 3" xfId="30816"/>
    <cellStyle name="Normal 60 2 2 3 4 3" xfId="10698"/>
    <cellStyle name="Normal 60 2 2 3 4 3 2" xfId="41023"/>
    <cellStyle name="Normal 60 2 2 3 4 3 3" xfId="25799"/>
    <cellStyle name="Normal 60 2 2 3 4 4" xfId="36010"/>
    <cellStyle name="Normal 60 2 2 3 4 5" xfId="20786"/>
    <cellStyle name="Normal 60 2 2 3 5" xfId="12376"/>
    <cellStyle name="Normal 60 2 2 3 5 2" xfId="42698"/>
    <cellStyle name="Normal 60 2 2 3 5 3" xfId="27474"/>
    <cellStyle name="Normal 60 2 2 3 6" xfId="7355"/>
    <cellStyle name="Normal 60 2 2 3 6 2" xfId="37681"/>
    <cellStyle name="Normal 60 2 2 3 6 3" xfId="22457"/>
    <cellStyle name="Normal 60 2 2 3 7" xfId="32669"/>
    <cellStyle name="Normal 60 2 2 3 8" xfId="17444"/>
    <cellStyle name="Normal 60 2 2 4" xfId="2702"/>
    <cellStyle name="Normal 60 2 2 4 2" xfId="4392"/>
    <cellStyle name="Normal 60 2 2 4 2 2" xfId="14465"/>
    <cellStyle name="Normal 60 2 2 4 2 2 2" xfId="44787"/>
    <cellStyle name="Normal 60 2 2 4 2 2 3" xfId="29563"/>
    <cellStyle name="Normal 60 2 2 4 2 3" xfId="9445"/>
    <cellStyle name="Normal 60 2 2 4 2 3 2" xfId="39770"/>
    <cellStyle name="Normal 60 2 2 4 2 3 3" xfId="24546"/>
    <cellStyle name="Normal 60 2 2 4 2 4" xfId="34757"/>
    <cellStyle name="Normal 60 2 2 4 2 5" xfId="19533"/>
    <cellStyle name="Normal 60 2 2 4 3" xfId="6084"/>
    <cellStyle name="Normal 60 2 2 4 3 2" xfId="16136"/>
    <cellStyle name="Normal 60 2 2 4 3 2 2" xfId="46458"/>
    <cellStyle name="Normal 60 2 2 4 3 2 3" xfId="31234"/>
    <cellStyle name="Normal 60 2 2 4 3 3" xfId="11116"/>
    <cellStyle name="Normal 60 2 2 4 3 3 2" xfId="41441"/>
    <cellStyle name="Normal 60 2 2 4 3 3 3" xfId="26217"/>
    <cellStyle name="Normal 60 2 2 4 3 4" xfId="36428"/>
    <cellStyle name="Normal 60 2 2 4 3 5" xfId="21204"/>
    <cellStyle name="Normal 60 2 2 4 4" xfId="12794"/>
    <cellStyle name="Normal 60 2 2 4 4 2" xfId="43116"/>
    <cellStyle name="Normal 60 2 2 4 4 3" xfId="27892"/>
    <cellStyle name="Normal 60 2 2 4 5" xfId="7773"/>
    <cellStyle name="Normal 60 2 2 4 5 2" xfId="38099"/>
    <cellStyle name="Normal 60 2 2 4 5 3" xfId="22875"/>
    <cellStyle name="Normal 60 2 2 4 6" xfId="33087"/>
    <cellStyle name="Normal 60 2 2 4 7" xfId="17862"/>
    <cellStyle name="Normal 60 2 2 5" xfId="3555"/>
    <cellStyle name="Normal 60 2 2 5 2" xfId="13629"/>
    <cellStyle name="Normal 60 2 2 5 2 2" xfId="43951"/>
    <cellStyle name="Normal 60 2 2 5 2 3" xfId="28727"/>
    <cellStyle name="Normal 60 2 2 5 3" xfId="8609"/>
    <cellStyle name="Normal 60 2 2 5 3 2" xfId="38934"/>
    <cellStyle name="Normal 60 2 2 5 3 3" xfId="23710"/>
    <cellStyle name="Normal 60 2 2 5 4" xfId="33921"/>
    <cellStyle name="Normal 60 2 2 5 5" xfId="18697"/>
    <cellStyle name="Normal 60 2 2 6" xfId="5248"/>
    <cellStyle name="Normal 60 2 2 6 2" xfId="15300"/>
    <cellStyle name="Normal 60 2 2 6 2 2" xfId="45622"/>
    <cellStyle name="Normal 60 2 2 6 2 3" xfId="30398"/>
    <cellStyle name="Normal 60 2 2 6 3" xfId="10280"/>
    <cellStyle name="Normal 60 2 2 6 3 2" xfId="40605"/>
    <cellStyle name="Normal 60 2 2 6 3 3" xfId="25381"/>
    <cellStyle name="Normal 60 2 2 6 4" xfId="35592"/>
    <cellStyle name="Normal 60 2 2 6 5" xfId="20368"/>
    <cellStyle name="Normal 60 2 2 7" xfId="11958"/>
    <cellStyle name="Normal 60 2 2 7 2" xfId="42280"/>
    <cellStyle name="Normal 60 2 2 7 3" xfId="27056"/>
    <cellStyle name="Normal 60 2 2 8" xfId="6937"/>
    <cellStyle name="Normal 60 2 2 8 2" xfId="37263"/>
    <cellStyle name="Normal 60 2 2 8 3" xfId="22039"/>
    <cellStyle name="Normal 60 2 2 9" xfId="32251"/>
    <cellStyle name="Normal 60 2 3" xfId="1964"/>
    <cellStyle name="Normal 60 2 3 2" xfId="2385"/>
    <cellStyle name="Normal 60 2 3 2 2" xfId="3224"/>
    <cellStyle name="Normal 60 2 3 2 2 2" xfId="4914"/>
    <cellStyle name="Normal 60 2 3 2 2 2 2" xfId="14987"/>
    <cellStyle name="Normal 60 2 3 2 2 2 2 2" xfId="45309"/>
    <cellStyle name="Normal 60 2 3 2 2 2 2 3" xfId="30085"/>
    <cellStyle name="Normal 60 2 3 2 2 2 3" xfId="9967"/>
    <cellStyle name="Normal 60 2 3 2 2 2 3 2" xfId="40292"/>
    <cellStyle name="Normal 60 2 3 2 2 2 3 3" xfId="25068"/>
    <cellStyle name="Normal 60 2 3 2 2 2 4" xfId="35279"/>
    <cellStyle name="Normal 60 2 3 2 2 2 5" xfId="20055"/>
    <cellStyle name="Normal 60 2 3 2 2 3" xfId="6606"/>
    <cellStyle name="Normal 60 2 3 2 2 3 2" xfId="16658"/>
    <cellStyle name="Normal 60 2 3 2 2 3 2 2" xfId="46980"/>
    <cellStyle name="Normal 60 2 3 2 2 3 2 3" xfId="31756"/>
    <cellStyle name="Normal 60 2 3 2 2 3 3" xfId="11638"/>
    <cellStyle name="Normal 60 2 3 2 2 3 3 2" xfId="41963"/>
    <cellStyle name="Normal 60 2 3 2 2 3 3 3" xfId="26739"/>
    <cellStyle name="Normal 60 2 3 2 2 3 4" xfId="36950"/>
    <cellStyle name="Normal 60 2 3 2 2 3 5" xfId="21726"/>
    <cellStyle name="Normal 60 2 3 2 2 4" xfId="13316"/>
    <cellStyle name="Normal 60 2 3 2 2 4 2" xfId="43638"/>
    <cellStyle name="Normal 60 2 3 2 2 4 3" xfId="28414"/>
    <cellStyle name="Normal 60 2 3 2 2 5" xfId="8295"/>
    <cellStyle name="Normal 60 2 3 2 2 5 2" xfId="38621"/>
    <cellStyle name="Normal 60 2 3 2 2 5 3" xfId="23397"/>
    <cellStyle name="Normal 60 2 3 2 2 6" xfId="33609"/>
    <cellStyle name="Normal 60 2 3 2 2 7" xfId="18384"/>
    <cellStyle name="Normal 60 2 3 2 3" xfId="4077"/>
    <cellStyle name="Normal 60 2 3 2 3 2" xfId="14151"/>
    <cellStyle name="Normal 60 2 3 2 3 2 2" xfId="44473"/>
    <cellStyle name="Normal 60 2 3 2 3 2 3" xfId="29249"/>
    <cellStyle name="Normal 60 2 3 2 3 3" xfId="9131"/>
    <cellStyle name="Normal 60 2 3 2 3 3 2" xfId="39456"/>
    <cellStyle name="Normal 60 2 3 2 3 3 3" xfId="24232"/>
    <cellStyle name="Normal 60 2 3 2 3 4" xfId="34443"/>
    <cellStyle name="Normal 60 2 3 2 3 5" xfId="19219"/>
    <cellStyle name="Normal 60 2 3 2 4" xfId="5770"/>
    <cellStyle name="Normal 60 2 3 2 4 2" xfId="15822"/>
    <cellStyle name="Normal 60 2 3 2 4 2 2" xfId="46144"/>
    <cellStyle name="Normal 60 2 3 2 4 2 3" xfId="30920"/>
    <cellStyle name="Normal 60 2 3 2 4 3" xfId="10802"/>
    <cellStyle name="Normal 60 2 3 2 4 3 2" xfId="41127"/>
    <cellStyle name="Normal 60 2 3 2 4 3 3" xfId="25903"/>
    <cellStyle name="Normal 60 2 3 2 4 4" xfId="36114"/>
    <cellStyle name="Normal 60 2 3 2 4 5" xfId="20890"/>
    <cellStyle name="Normal 60 2 3 2 5" xfId="12480"/>
    <cellStyle name="Normal 60 2 3 2 5 2" xfId="42802"/>
    <cellStyle name="Normal 60 2 3 2 5 3" xfId="27578"/>
    <cellStyle name="Normal 60 2 3 2 6" xfId="7459"/>
    <cellStyle name="Normal 60 2 3 2 6 2" xfId="37785"/>
    <cellStyle name="Normal 60 2 3 2 6 3" xfId="22561"/>
    <cellStyle name="Normal 60 2 3 2 7" xfId="32773"/>
    <cellStyle name="Normal 60 2 3 2 8" xfId="17548"/>
    <cellStyle name="Normal 60 2 3 3" xfId="2806"/>
    <cellStyle name="Normal 60 2 3 3 2" xfId="4496"/>
    <cellStyle name="Normal 60 2 3 3 2 2" xfId="14569"/>
    <cellStyle name="Normal 60 2 3 3 2 2 2" xfId="44891"/>
    <cellStyle name="Normal 60 2 3 3 2 2 3" xfId="29667"/>
    <cellStyle name="Normal 60 2 3 3 2 3" xfId="9549"/>
    <cellStyle name="Normal 60 2 3 3 2 3 2" xfId="39874"/>
    <cellStyle name="Normal 60 2 3 3 2 3 3" xfId="24650"/>
    <cellStyle name="Normal 60 2 3 3 2 4" xfId="34861"/>
    <cellStyle name="Normal 60 2 3 3 2 5" xfId="19637"/>
    <cellStyle name="Normal 60 2 3 3 3" xfId="6188"/>
    <cellStyle name="Normal 60 2 3 3 3 2" xfId="16240"/>
    <cellStyle name="Normal 60 2 3 3 3 2 2" xfId="46562"/>
    <cellStyle name="Normal 60 2 3 3 3 2 3" xfId="31338"/>
    <cellStyle name="Normal 60 2 3 3 3 3" xfId="11220"/>
    <cellStyle name="Normal 60 2 3 3 3 3 2" xfId="41545"/>
    <cellStyle name="Normal 60 2 3 3 3 3 3" xfId="26321"/>
    <cellStyle name="Normal 60 2 3 3 3 4" xfId="36532"/>
    <cellStyle name="Normal 60 2 3 3 3 5" xfId="21308"/>
    <cellStyle name="Normal 60 2 3 3 4" xfId="12898"/>
    <cellStyle name="Normal 60 2 3 3 4 2" xfId="43220"/>
    <cellStyle name="Normal 60 2 3 3 4 3" xfId="27996"/>
    <cellStyle name="Normal 60 2 3 3 5" xfId="7877"/>
    <cellStyle name="Normal 60 2 3 3 5 2" xfId="38203"/>
    <cellStyle name="Normal 60 2 3 3 5 3" xfId="22979"/>
    <cellStyle name="Normal 60 2 3 3 6" xfId="33191"/>
    <cellStyle name="Normal 60 2 3 3 7" xfId="17966"/>
    <cellStyle name="Normal 60 2 3 4" xfId="3659"/>
    <cellStyle name="Normal 60 2 3 4 2" xfId="13733"/>
    <cellStyle name="Normal 60 2 3 4 2 2" xfId="44055"/>
    <cellStyle name="Normal 60 2 3 4 2 3" xfId="28831"/>
    <cellStyle name="Normal 60 2 3 4 3" xfId="8713"/>
    <cellStyle name="Normal 60 2 3 4 3 2" xfId="39038"/>
    <cellStyle name="Normal 60 2 3 4 3 3" xfId="23814"/>
    <cellStyle name="Normal 60 2 3 4 4" xfId="34025"/>
    <cellStyle name="Normal 60 2 3 4 5" xfId="18801"/>
    <cellStyle name="Normal 60 2 3 5" xfId="5352"/>
    <cellStyle name="Normal 60 2 3 5 2" xfId="15404"/>
    <cellStyle name="Normal 60 2 3 5 2 2" xfId="45726"/>
    <cellStyle name="Normal 60 2 3 5 2 3" xfId="30502"/>
    <cellStyle name="Normal 60 2 3 5 3" xfId="10384"/>
    <cellStyle name="Normal 60 2 3 5 3 2" xfId="40709"/>
    <cellStyle name="Normal 60 2 3 5 3 3" xfId="25485"/>
    <cellStyle name="Normal 60 2 3 5 4" xfId="35696"/>
    <cellStyle name="Normal 60 2 3 5 5" xfId="20472"/>
    <cellStyle name="Normal 60 2 3 6" xfId="12062"/>
    <cellStyle name="Normal 60 2 3 6 2" xfId="42384"/>
    <cellStyle name="Normal 60 2 3 6 3" xfId="27160"/>
    <cellStyle name="Normal 60 2 3 7" xfId="7041"/>
    <cellStyle name="Normal 60 2 3 7 2" xfId="37367"/>
    <cellStyle name="Normal 60 2 3 7 3" xfId="22143"/>
    <cellStyle name="Normal 60 2 3 8" xfId="32355"/>
    <cellStyle name="Normal 60 2 3 9" xfId="17130"/>
    <cellStyle name="Normal 60 2 4" xfId="2177"/>
    <cellStyle name="Normal 60 2 4 2" xfId="3016"/>
    <cellStyle name="Normal 60 2 4 2 2" xfId="4706"/>
    <cellStyle name="Normal 60 2 4 2 2 2" xfId="14779"/>
    <cellStyle name="Normal 60 2 4 2 2 2 2" xfId="45101"/>
    <cellStyle name="Normal 60 2 4 2 2 2 3" xfId="29877"/>
    <cellStyle name="Normal 60 2 4 2 2 3" xfId="9759"/>
    <cellStyle name="Normal 60 2 4 2 2 3 2" xfId="40084"/>
    <cellStyle name="Normal 60 2 4 2 2 3 3" xfId="24860"/>
    <cellStyle name="Normal 60 2 4 2 2 4" xfId="35071"/>
    <cellStyle name="Normal 60 2 4 2 2 5" xfId="19847"/>
    <cellStyle name="Normal 60 2 4 2 3" xfId="6398"/>
    <cellStyle name="Normal 60 2 4 2 3 2" xfId="16450"/>
    <cellStyle name="Normal 60 2 4 2 3 2 2" xfId="46772"/>
    <cellStyle name="Normal 60 2 4 2 3 2 3" xfId="31548"/>
    <cellStyle name="Normal 60 2 4 2 3 3" xfId="11430"/>
    <cellStyle name="Normal 60 2 4 2 3 3 2" xfId="41755"/>
    <cellStyle name="Normal 60 2 4 2 3 3 3" xfId="26531"/>
    <cellStyle name="Normal 60 2 4 2 3 4" xfId="36742"/>
    <cellStyle name="Normal 60 2 4 2 3 5" xfId="21518"/>
    <cellStyle name="Normal 60 2 4 2 4" xfId="13108"/>
    <cellStyle name="Normal 60 2 4 2 4 2" xfId="43430"/>
    <cellStyle name="Normal 60 2 4 2 4 3" xfId="28206"/>
    <cellStyle name="Normal 60 2 4 2 5" xfId="8087"/>
    <cellStyle name="Normal 60 2 4 2 5 2" xfId="38413"/>
    <cellStyle name="Normal 60 2 4 2 5 3" xfId="23189"/>
    <cellStyle name="Normal 60 2 4 2 6" xfId="33401"/>
    <cellStyle name="Normal 60 2 4 2 7" xfId="18176"/>
    <cellStyle name="Normal 60 2 4 3" xfId="3869"/>
    <cellStyle name="Normal 60 2 4 3 2" xfId="13943"/>
    <cellStyle name="Normal 60 2 4 3 2 2" xfId="44265"/>
    <cellStyle name="Normal 60 2 4 3 2 3" xfId="29041"/>
    <cellStyle name="Normal 60 2 4 3 3" xfId="8923"/>
    <cellStyle name="Normal 60 2 4 3 3 2" xfId="39248"/>
    <cellStyle name="Normal 60 2 4 3 3 3" xfId="24024"/>
    <cellStyle name="Normal 60 2 4 3 4" xfId="34235"/>
    <cellStyle name="Normal 60 2 4 3 5" xfId="19011"/>
    <cellStyle name="Normal 60 2 4 4" xfId="5562"/>
    <cellStyle name="Normal 60 2 4 4 2" xfId="15614"/>
    <cellStyle name="Normal 60 2 4 4 2 2" xfId="45936"/>
    <cellStyle name="Normal 60 2 4 4 2 3" xfId="30712"/>
    <cellStyle name="Normal 60 2 4 4 3" xfId="10594"/>
    <cellStyle name="Normal 60 2 4 4 3 2" xfId="40919"/>
    <cellStyle name="Normal 60 2 4 4 3 3" xfId="25695"/>
    <cellStyle name="Normal 60 2 4 4 4" xfId="35906"/>
    <cellStyle name="Normal 60 2 4 4 5" xfId="20682"/>
    <cellStyle name="Normal 60 2 4 5" xfId="12272"/>
    <cellStyle name="Normal 60 2 4 5 2" xfId="42594"/>
    <cellStyle name="Normal 60 2 4 5 3" xfId="27370"/>
    <cellStyle name="Normal 60 2 4 6" xfId="7251"/>
    <cellStyle name="Normal 60 2 4 6 2" xfId="37577"/>
    <cellStyle name="Normal 60 2 4 6 3" xfId="22353"/>
    <cellStyle name="Normal 60 2 4 7" xfId="32565"/>
    <cellStyle name="Normal 60 2 4 8" xfId="17340"/>
    <cellStyle name="Normal 60 2 5" xfId="2598"/>
    <cellStyle name="Normal 60 2 5 2" xfId="4288"/>
    <cellStyle name="Normal 60 2 5 2 2" xfId="14361"/>
    <cellStyle name="Normal 60 2 5 2 2 2" xfId="44683"/>
    <cellStyle name="Normal 60 2 5 2 2 3" xfId="29459"/>
    <cellStyle name="Normal 60 2 5 2 3" xfId="9341"/>
    <cellStyle name="Normal 60 2 5 2 3 2" xfId="39666"/>
    <cellStyle name="Normal 60 2 5 2 3 3" xfId="24442"/>
    <cellStyle name="Normal 60 2 5 2 4" xfId="34653"/>
    <cellStyle name="Normal 60 2 5 2 5" xfId="19429"/>
    <cellStyle name="Normal 60 2 5 3" xfId="5980"/>
    <cellStyle name="Normal 60 2 5 3 2" xfId="16032"/>
    <cellStyle name="Normal 60 2 5 3 2 2" xfId="46354"/>
    <cellStyle name="Normal 60 2 5 3 2 3" xfId="31130"/>
    <cellStyle name="Normal 60 2 5 3 3" xfId="11012"/>
    <cellStyle name="Normal 60 2 5 3 3 2" xfId="41337"/>
    <cellStyle name="Normal 60 2 5 3 3 3" xfId="26113"/>
    <cellStyle name="Normal 60 2 5 3 4" xfId="36324"/>
    <cellStyle name="Normal 60 2 5 3 5" xfId="21100"/>
    <cellStyle name="Normal 60 2 5 4" xfId="12690"/>
    <cellStyle name="Normal 60 2 5 4 2" xfId="43012"/>
    <cellStyle name="Normal 60 2 5 4 3" xfId="27788"/>
    <cellStyle name="Normal 60 2 5 5" xfId="7669"/>
    <cellStyle name="Normal 60 2 5 5 2" xfId="37995"/>
    <cellStyle name="Normal 60 2 5 5 3" xfId="22771"/>
    <cellStyle name="Normal 60 2 5 6" xfId="32983"/>
    <cellStyle name="Normal 60 2 5 7" xfId="17758"/>
    <cellStyle name="Normal 60 2 6" xfId="3451"/>
    <cellStyle name="Normal 60 2 6 2" xfId="13525"/>
    <cellStyle name="Normal 60 2 6 2 2" xfId="43847"/>
    <cellStyle name="Normal 60 2 6 2 3" xfId="28623"/>
    <cellStyle name="Normal 60 2 6 3" xfId="8505"/>
    <cellStyle name="Normal 60 2 6 3 2" xfId="38830"/>
    <cellStyle name="Normal 60 2 6 3 3" xfId="23606"/>
    <cellStyle name="Normal 60 2 6 4" xfId="33817"/>
    <cellStyle name="Normal 60 2 6 5" xfId="18593"/>
    <cellStyle name="Normal 60 2 7" xfId="5144"/>
    <cellStyle name="Normal 60 2 7 2" xfId="15196"/>
    <cellStyle name="Normal 60 2 7 2 2" xfId="45518"/>
    <cellStyle name="Normal 60 2 7 2 3" xfId="30294"/>
    <cellStyle name="Normal 60 2 7 3" xfId="10176"/>
    <cellStyle name="Normal 60 2 7 3 2" xfId="40501"/>
    <cellStyle name="Normal 60 2 7 3 3" xfId="25277"/>
    <cellStyle name="Normal 60 2 7 4" xfId="35488"/>
    <cellStyle name="Normal 60 2 7 5" xfId="20264"/>
    <cellStyle name="Normal 60 2 8" xfId="11854"/>
    <cellStyle name="Normal 60 2 8 2" xfId="42176"/>
    <cellStyle name="Normal 60 2 8 3" xfId="26952"/>
    <cellStyle name="Normal 60 2 9" xfId="6833"/>
    <cellStyle name="Normal 60 2 9 2" xfId="37159"/>
    <cellStyle name="Normal 60 2 9 3" xfId="21935"/>
    <cellStyle name="Normal 60 3" xfId="1797"/>
    <cellStyle name="Normal 60 3 10" xfId="16974"/>
    <cellStyle name="Normal 60 3 2" xfId="2016"/>
    <cellStyle name="Normal 60 3 2 2" xfId="2437"/>
    <cellStyle name="Normal 60 3 2 2 2" xfId="3276"/>
    <cellStyle name="Normal 60 3 2 2 2 2" xfId="4966"/>
    <cellStyle name="Normal 60 3 2 2 2 2 2" xfId="15039"/>
    <cellStyle name="Normal 60 3 2 2 2 2 2 2" xfId="45361"/>
    <cellStyle name="Normal 60 3 2 2 2 2 2 3" xfId="30137"/>
    <cellStyle name="Normal 60 3 2 2 2 2 3" xfId="10019"/>
    <cellStyle name="Normal 60 3 2 2 2 2 3 2" xfId="40344"/>
    <cellStyle name="Normal 60 3 2 2 2 2 3 3" xfId="25120"/>
    <cellStyle name="Normal 60 3 2 2 2 2 4" xfId="35331"/>
    <cellStyle name="Normal 60 3 2 2 2 2 5" xfId="20107"/>
    <cellStyle name="Normal 60 3 2 2 2 3" xfId="6658"/>
    <cellStyle name="Normal 60 3 2 2 2 3 2" xfId="16710"/>
    <cellStyle name="Normal 60 3 2 2 2 3 2 2" xfId="47032"/>
    <cellStyle name="Normal 60 3 2 2 2 3 2 3" xfId="31808"/>
    <cellStyle name="Normal 60 3 2 2 2 3 3" xfId="11690"/>
    <cellStyle name="Normal 60 3 2 2 2 3 3 2" xfId="42015"/>
    <cellStyle name="Normal 60 3 2 2 2 3 3 3" xfId="26791"/>
    <cellStyle name="Normal 60 3 2 2 2 3 4" xfId="37002"/>
    <cellStyle name="Normal 60 3 2 2 2 3 5" xfId="21778"/>
    <cellStyle name="Normal 60 3 2 2 2 4" xfId="13368"/>
    <cellStyle name="Normal 60 3 2 2 2 4 2" xfId="43690"/>
    <cellStyle name="Normal 60 3 2 2 2 4 3" xfId="28466"/>
    <cellStyle name="Normal 60 3 2 2 2 5" xfId="8347"/>
    <cellStyle name="Normal 60 3 2 2 2 5 2" xfId="38673"/>
    <cellStyle name="Normal 60 3 2 2 2 5 3" xfId="23449"/>
    <cellStyle name="Normal 60 3 2 2 2 6" xfId="33661"/>
    <cellStyle name="Normal 60 3 2 2 2 7" xfId="18436"/>
    <cellStyle name="Normal 60 3 2 2 3" xfId="4129"/>
    <cellStyle name="Normal 60 3 2 2 3 2" xfId="14203"/>
    <cellStyle name="Normal 60 3 2 2 3 2 2" xfId="44525"/>
    <cellStyle name="Normal 60 3 2 2 3 2 3" xfId="29301"/>
    <cellStyle name="Normal 60 3 2 2 3 3" xfId="9183"/>
    <cellStyle name="Normal 60 3 2 2 3 3 2" xfId="39508"/>
    <cellStyle name="Normal 60 3 2 2 3 3 3" xfId="24284"/>
    <cellStyle name="Normal 60 3 2 2 3 4" xfId="34495"/>
    <cellStyle name="Normal 60 3 2 2 3 5" xfId="19271"/>
    <cellStyle name="Normal 60 3 2 2 4" xfId="5822"/>
    <cellStyle name="Normal 60 3 2 2 4 2" xfId="15874"/>
    <cellStyle name="Normal 60 3 2 2 4 2 2" xfId="46196"/>
    <cellStyle name="Normal 60 3 2 2 4 2 3" xfId="30972"/>
    <cellStyle name="Normal 60 3 2 2 4 3" xfId="10854"/>
    <cellStyle name="Normal 60 3 2 2 4 3 2" xfId="41179"/>
    <cellStyle name="Normal 60 3 2 2 4 3 3" xfId="25955"/>
    <cellStyle name="Normal 60 3 2 2 4 4" xfId="36166"/>
    <cellStyle name="Normal 60 3 2 2 4 5" xfId="20942"/>
    <cellStyle name="Normal 60 3 2 2 5" xfId="12532"/>
    <cellStyle name="Normal 60 3 2 2 5 2" xfId="42854"/>
    <cellStyle name="Normal 60 3 2 2 5 3" xfId="27630"/>
    <cellStyle name="Normal 60 3 2 2 6" xfId="7511"/>
    <cellStyle name="Normal 60 3 2 2 6 2" xfId="37837"/>
    <cellStyle name="Normal 60 3 2 2 6 3" xfId="22613"/>
    <cellStyle name="Normal 60 3 2 2 7" xfId="32825"/>
    <cellStyle name="Normal 60 3 2 2 8" xfId="17600"/>
    <cellStyle name="Normal 60 3 2 3" xfId="2858"/>
    <cellStyle name="Normal 60 3 2 3 2" xfId="4548"/>
    <cellStyle name="Normal 60 3 2 3 2 2" xfId="14621"/>
    <cellStyle name="Normal 60 3 2 3 2 2 2" xfId="44943"/>
    <cellStyle name="Normal 60 3 2 3 2 2 3" xfId="29719"/>
    <cellStyle name="Normal 60 3 2 3 2 3" xfId="9601"/>
    <cellStyle name="Normal 60 3 2 3 2 3 2" xfId="39926"/>
    <cellStyle name="Normal 60 3 2 3 2 3 3" xfId="24702"/>
    <cellStyle name="Normal 60 3 2 3 2 4" xfId="34913"/>
    <cellStyle name="Normal 60 3 2 3 2 5" xfId="19689"/>
    <cellStyle name="Normal 60 3 2 3 3" xfId="6240"/>
    <cellStyle name="Normal 60 3 2 3 3 2" xfId="16292"/>
    <cellStyle name="Normal 60 3 2 3 3 2 2" xfId="46614"/>
    <cellStyle name="Normal 60 3 2 3 3 2 3" xfId="31390"/>
    <cellStyle name="Normal 60 3 2 3 3 3" xfId="11272"/>
    <cellStyle name="Normal 60 3 2 3 3 3 2" xfId="41597"/>
    <cellStyle name="Normal 60 3 2 3 3 3 3" xfId="26373"/>
    <cellStyle name="Normal 60 3 2 3 3 4" xfId="36584"/>
    <cellStyle name="Normal 60 3 2 3 3 5" xfId="21360"/>
    <cellStyle name="Normal 60 3 2 3 4" xfId="12950"/>
    <cellStyle name="Normal 60 3 2 3 4 2" xfId="43272"/>
    <cellStyle name="Normal 60 3 2 3 4 3" xfId="28048"/>
    <cellStyle name="Normal 60 3 2 3 5" xfId="7929"/>
    <cellStyle name="Normal 60 3 2 3 5 2" xfId="38255"/>
    <cellStyle name="Normal 60 3 2 3 5 3" xfId="23031"/>
    <cellStyle name="Normal 60 3 2 3 6" xfId="33243"/>
    <cellStyle name="Normal 60 3 2 3 7" xfId="18018"/>
    <cellStyle name="Normal 60 3 2 4" xfId="3711"/>
    <cellStyle name="Normal 60 3 2 4 2" xfId="13785"/>
    <cellStyle name="Normal 60 3 2 4 2 2" xfId="44107"/>
    <cellStyle name="Normal 60 3 2 4 2 3" xfId="28883"/>
    <cellStyle name="Normal 60 3 2 4 3" xfId="8765"/>
    <cellStyle name="Normal 60 3 2 4 3 2" xfId="39090"/>
    <cellStyle name="Normal 60 3 2 4 3 3" xfId="23866"/>
    <cellStyle name="Normal 60 3 2 4 4" xfId="34077"/>
    <cellStyle name="Normal 60 3 2 4 5" xfId="18853"/>
    <cellStyle name="Normal 60 3 2 5" xfId="5404"/>
    <cellStyle name="Normal 60 3 2 5 2" xfId="15456"/>
    <cellStyle name="Normal 60 3 2 5 2 2" xfId="45778"/>
    <cellStyle name="Normal 60 3 2 5 2 3" xfId="30554"/>
    <cellStyle name="Normal 60 3 2 5 3" xfId="10436"/>
    <cellStyle name="Normal 60 3 2 5 3 2" xfId="40761"/>
    <cellStyle name="Normal 60 3 2 5 3 3" xfId="25537"/>
    <cellStyle name="Normal 60 3 2 5 4" xfId="35748"/>
    <cellStyle name="Normal 60 3 2 5 5" xfId="20524"/>
    <cellStyle name="Normal 60 3 2 6" xfId="12114"/>
    <cellStyle name="Normal 60 3 2 6 2" xfId="42436"/>
    <cellStyle name="Normal 60 3 2 6 3" xfId="27212"/>
    <cellStyle name="Normal 60 3 2 7" xfId="7093"/>
    <cellStyle name="Normal 60 3 2 7 2" xfId="37419"/>
    <cellStyle name="Normal 60 3 2 7 3" xfId="22195"/>
    <cellStyle name="Normal 60 3 2 8" xfId="32407"/>
    <cellStyle name="Normal 60 3 2 9" xfId="17182"/>
    <cellStyle name="Normal 60 3 3" xfId="2229"/>
    <cellStyle name="Normal 60 3 3 2" xfId="3068"/>
    <cellStyle name="Normal 60 3 3 2 2" xfId="4758"/>
    <cellStyle name="Normal 60 3 3 2 2 2" xfId="14831"/>
    <cellStyle name="Normal 60 3 3 2 2 2 2" xfId="45153"/>
    <cellStyle name="Normal 60 3 3 2 2 2 3" xfId="29929"/>
    <cellStyle name="Normal 60 3 3 2 2 3" xfId="9811"/>
    <cellStyle name="Normal 60 3 3 2 2 3 2" xfId="40136"/>
    <cellStyle name="Normal 60 3 3 2 2 3 3" xfId="24912"/>
    <cellStyle name="Normal 60 3 3 2 2 4" xfId="35123"/>
    <cellStyle name="Normal 60 3 3 2 2 5" xfId="19899"/>
    <cellStyle name="Normal 60 3 3 2 3" xfId="6450"/>
    <cellStyle name="Normal 60 3 3 2 3 2" xfId="16502"/>
    <cellStyle name="Normal 60 3 3 2 3 2 2" xfId="46824"/>
    <cellStyle name="Normal 60 3 3 2 3 2 3" xfId="31600"/>
    <cellStyle name="Normal 60 3 3 2 3 3" xfId="11482"/>
    <cellStyle name="Normal 60 3 3 2 3 3 2" xfId="41807"/>
    <cellStyle name="Normal 60 3 3 2 3 3 3" xfId="26583"/>
    <cellStyle name="Normal 60 3 3 2 3 4" xfId="36794"/>
    <cellStyle name="Normal 60 3 3 2 3 5" xfId="21570"/>
    <cellStyle name="Normal 60 3 3 2 4" xfId="13160"/>
    <cellStyle name="Normal 60 3 3 2 4 2" xfId="43482"/>
    <cellStyle name="Normal 60 3 3 2 4 3" xfId="28258"/>
    <cellStyle name="Normal 60 3 3 2 5" xfId="8139"/>
    <cellStyle name="Normal 60 3 3 2 5 2" xfId="38465"/>
    <cellStyle name="Normal 60 3 3 2 5 3" xfId="23241"/>
    <cellStyle name="Normal 60 3 3 2 6" xfId="33453"/>
    <cellStyle name="Normal 60 3 3 2 7" xfId="18228"/>
    <cellStyle name="Normal 60 3 3 3" xfId="3921"/>
    <cellStyle name="Normal 60 3 3 3 2" xfId="13995"/>
    <cellStyle name="Normal 60 3 3 3 2 2" xfId="44317"/>
    <cellStyle name="Normal 60 3 3 3 2 3" xfId="29093"/>
    <cellStyle name="Normal 60 3 3 3 3" xfId="8975"/>
    <cellStyle name="Normal 60 3 3 3 3 2" xfId="39300"/>
    <cellStyle name="Normal 60 3 3 3 3 3" xfId="24076"/>
    <cellStyle name="Normal 60 3 3 3 4" xfId="34287"/>
    <cellStyle name="Normal 60 3 3 3 5" xfId="19063"/>
    <cellStyle name="Normal 60 3 3 4" xfId="5614"/>
    <cellStyle name="Normal 60 3 3 4 2" xfId="15666"/>
    <cellStyle name="Normal 60 3 3 4 2 2" xfId="45988"/>
    <cellStyle name="Normal 60 3 3 4 2 3" xfId="30764"/>
    <cellStyle name="Normal 60 3 3 4 3" xfId="10646"/>
    <cellStyle name="Normal 60 3 3 4 3 2" xfId="40971"/>
    <cellStyle name="Normal 60 3 3 4 3 3" xfId="25747"/>
    <cellStyle name="Normal 60 3 3 4 4" xfId="35958"/>
    <cellStyle name="Normal 60 3 3 4 5" xfId="20734"/>
    <cellStyle name="Normal 60 3 3 5" xfId="12324"/>
    <cellStyle name="Normal 60 3 3 5 2" xfId="42646"/>
    <cellStyle name="Normal 60 3 3 5 3" xfId="27422"/>
    <cellStyle name="Normal 60 3 3 6" xfId="7303"/>
    <cellStyle name="Normal 60 3 3 6 2" xfId="37629"/>
    <cellStyle name="Normal 60 3 3 6 3" xfId="22405"/>
    <cellStyle name="Normal 60 3 3 7" xfId="32617"/>
    <cellStyle name="Normal 60 3 3 8" xfId="17392"/>
    <cellStyle name="Normal 60 3 4" xfId="2650"/>
    <cellStyle name="Normal 60 3 4 2" xfId="4340"/>
    <cellStyle name="Normal 60 3 4 2 2" xfId="14413"/>
    <cellStyle name="Normal 60 3 4 2 2 2" xfId="44735"/>
    <cellStyle name="Normal 60 3 4 2 2 3" xfId="29511"/>
    <cellStyle name="Normal 60 3 4 2 3" xfId="9393"/>
    <cellStyle name="Normal 60 3 4 2 3 2" xfId="39718"/>
    <cellStyle name="Normal 60 3 4 2 3 3" xfId="24494"/>
    <cellStyle name="Normal 60 3 4 2 4" xfId="34705"/>
    <cellStyle name="Normal 60 3 4 2 5" xfId="19481"/>
    <cellStyle name="Normal 60 3 4 3" xfId="6032"/>
    <cellStyle name="Normal 60 3 4 3 2" xfId="16084"/>
    <cellStyle name="Normal 60 3 4 3 2 2" xfId="46406"/>
    <cellStyle name="Normal 60 3 4 3 2 3" xfId="31182"/>
    <cellStyle name="Normal 60 3 4 3 3" xfId="11064"/>
    <cellStyle name="Normal 60 3 4 3 3 2" xfId="41389"/>
    <cellStyle name="Normal 60 3 4 3 3 3" xfId="26165"/>
    <cellStyle name="Normal 60 3 4 3 4" xfId="36376"/>
    <cellStyle name="Normal 60 3 4 3 5" xfId="21152"/>
    <cellStyle name="Normal 60 3 4 4" xfId="12742"/>
    <cellStyle name="Normal 60 3 4 4 2" xfId="43064"/>
    <cellStyle name="Normal 60 3 4 4 3" xfId="27840"/>
    <cellStyle name="Normal 60 3 4 5" xfId="7721"/>
    <cellStyle name="Normal 60 3 4 5 2" xfId="38047"/>
    <cellStyle name="Normal 60 3 4 5 3" xfId="22823"/>
    <cellStyle name="Normal 60 3 4 6" xfId="33035"/>
    <cellStyle name="Normal 60 3 4 7" xfId="17810"/>
    <cellStyle name="Normal 60 3 5" xfId="3503"/>
    <cellStyle name="Normal 60 3 5 2" xfId="13577"/>
    <cellStyle name="Normal 60 3 5 2 2" xfId="43899"/>
    <cellStyle name="Normal 60 3 5 2 3" xfId="28675"/>
    <cellStyle name="Normal 60 3 5 3" xfId="8557"/>
    <cellStyle name="Normal 60 3 5 3 2" xfId="38882"/>
    <cellStyle name="Normal 60 3 5 3 3" xfId="23658"/>
    <cellStyle name="Normal 60 3 5 4" xfId="33869"/>
    <cellStyle name="Normal 60 3 5 5" xfId="18645"/>
    <cellStyle name="Normal 60 3 6" xfId="5196"/>
    <cellStyle name="Normal 60 3 6 2" xfId="15248"/>
    <cellStyle name="Normal 60 3 6 2 2" xfId="45570"/>
    <cellStyle name="Normal 60 3 6 2 3" xfId="30346"/>
    <cellStyle name="Normal 60 3 6 3" xfId="10228"/>
    <cellStyle name="Normal 60 3 6 3 2" xfId="40553"/>
    <cellStyle name="Normal 60 3 6 3 3" xfId="25329"/>
    <cellStyle name="Normal 60 3 6 4" xfId="35540"/>
    <cellStyle name="Normal 60 3 6 5" xfId="20316"/>
    <cellStyle name="Normal 60 3 7" xfId="11906"/>
    <cellStyle name="Normal 60 3 7 2" xfId="42228"/>
    <cellStyle name="Normal 60 3 7 3" xfId="27004"/>
    <cellStyle name="Normal 60 3 8" xfId="6885"/>
    <cellStyle name="Normal 60 3 8 2" xfId="37211"/>
    <cellStyle name="Normal 60 3 8 3" xfId="21987"/>
    <cellStyle name="Normal 60 3 9" xfId="32200"/>
    <cellStyle name="Normal 60 4" xfId="1910"/>
    <cellStyle name="Normal 60 4 2" xfId="2333"/>
    <cellStyle name="Normal 60 4 2 2" xfId="3172"/>
    <cellStyle name="Normal 60 4 2 2 2" xfId="4862"/>
    <cellStyle name="Normal 60 4 2 2 2 2" xfId="14935"/>
    <cellStyle name="Normal 60 4 2 2 2 2 2" xfId="45257"/>
    <cellStyle name="Normal 60 4 2 2 2 2 3" xfId="30033"/>
    <cellStyle name="Normal 60 4 2 2 2 3" xfId="9915"/>
    <cellStyle name="Normal 60 4 2 2 2 3 2" xfId="40240"/>
    <cellStyle name="Normal 60 4 2 2 2 3 3" xfId="25016"/>
    <cellStyle name="Normal 60 4 2 2 2 4" xfId="35227"/>
    <cellStyle name="Normal 60 4 2 2 2 5" xfId="20003"/>
    <cellStyle name="Normal 60 4 2 2 3" xfId="6554"/>
    <cellStyle name="Normal 60 4 2 2 3 2" xfId="16606"/>
    <cellStyle name="Normal 60 4 2 2 3 2 2" xfId="46928"/>
    <cellStyle name="Normal 60 4 2 2 3 2 3" xfId="31704"/>
    <cellStyle name="Normal 60 4 2 2 3 3" xfId="11586"/>
    <cellStyle name="Normal 60 4 2 2 3 3 2" xfId="41911"/>
    <cellStyle name="Normal 60 4 2 2 3 3 3" xfId="26687"/>
    <cellStyle name="Normal 60 4 2 2 3 4" xfId="36898"/>
    <cellStyle name="Normal 60 4 2 2 3 5" xfId="21674"/>
    <cellStyle name="Normal 60 4 2 2 4" xfId="13264"/>
    <cellStyle name="Normal 60 4 2 2 4 2" xfId="43586"/>
    <cellStyle name="Normal 60 4 2 2 4 3" xfId="28362"/>
    <cellStyle name="Normal 60 4 2 2 5" xfId="8243"/>
    <cellStyle name="Normal 60 4 2 2 5 2" xfId="38569"/>
    <cellStyle name="Normal 60 4 2 2 5 3" xfId="23345"/>
    <cellStyle name="Normal 60 4 2 2 6" xfId="33557"/>
    <cellStyle name="Normal 60 4 2 2 7" xfId="18332"/>
    <cellStyle name="Normal 60 4 2 3" xfId="4025"/>
    <cellStyle name="Normal 60 4 2 3 2" xfId="14099"/>
    <cellStyle name="Normal 60 4 2 3 2 2" xfId="44421"/>
    <cellStyle name="Normal 60 4 2 3 2 3" xfId="29197"/>
    <cellStyle name="Normal 60 4 2 3 3" xfId="9079"/>
    <cellStyle name="Normal 60 4 2 3 3 2" xfId="39404"/>
    <cellStyle name="Normal 60 4 2 3 3 3" xfId="24180"/>
    <cellStyle name="Normal 60 4 2 3 4" xfId="34391"/>
    <cellStyle name="Normal 60 4 2 3 5" xfId="19167"/>
    <cellStyle name="Normal 60 4 2 4" xfId="5718"/>
    <cellStyle name="Normal 60 4 2 4 2" xfId="15770"/>
    <cellStyle name="Normal 60 4 2 4 2 2" xfId="46092"/>
    <cellStyle name="Normal 60 4 2 4 2 3" xfId="30868"/>
    <cellStyle name="Normal 60 4 2 4 3" xfId="10750"/>
    <cellStyle name="Normal 60 4 2 4 3 2" xfId="41075"/>
    <cellStyle name="Normal 60 4 2 4 3 3" xfId="25851"/>
    <cellStyle name="Normal 60 4 2 4 4" xfId="36062"/>
    <cellStyle name="Normal 60 4 2 4 5" xfId="20838"/>
    <cellStyle name="Normal 60 4 2 5" xfId="12428"/>
    <cellStyle name="Normal 60 4 2 5 2" xfId="42750"/>
    <cellStyle name="Normal 60 4 2 5 3" xfId="27526"/>
    <cellStyle name="Normal 60 4 2 6" xfId="7407"/>
    <cellStyle name="Normal 60 4 2 6 2" xfId="37733"/>
    <cellStyle name="Normal 60 4 2 6 3" xfId="22509"/>
    <cellStyle name="Normal 60 4 2 7" xfId="32721"/>
    <cellStyle name="Normal 60 4 2 8" xfId="17496"/>
    <cellStyle name="Normal 60 4 3" xfId="2754"/>
    <cellStyle name="Normal 60 4 3 2" xfId="4444"/>
    <cellStyle name="Normal 60 4 3 2 2" xfId="14517"/>
    <cellStyle name="Normal 60 4 3 2 2 2" xfId="44839"/>
    <cellStyle name="Normal 60 4 3 2 2 3" xfId="29615"/>
    <cellStyle name="Normal 60 4 3 2 3" xfId="9497"/>
    <cellStyle name="Normal 60 4 3 2 3 2" xfId="39822"/>
    <cellStyle name="Normal 60 4 3 2 3 3" xfId="24598"/>
    <cellStyle name="Normal 60 4 3 2 4" xfId="34809"/>
    <cellStyle name="Normal 60 4 3 2 5" xfId="19585"/>
    <cellStyle name="Normal 60 4 3 3" xfId="6136"/>
    <cellStyle name="Normal 60 4 3 3 2" xfId="16188"/>
    <cellStyle name="Normal 60 4 3 3 2 2" xfId="46510"/>
    <cellStyle name="Normal 60 4 3 3 2 3" xfId="31286"/>
    <cellStyle name="Normal 60 4 3 3 3" xfId="11168"/>
    <cellStyle name="Normal 60 4 3 3 3 2" xfId="41493"/>
    <cellStyle name="Normal 60 4 3 3 3 3" xfId="26269"/>
    <cellStyle name="Normal 60 4 3 3 4" xfId="36480"/>
    <cellStyle name="Normal 60 4 3 3 5" xfId="21256"/>
    <cellStyle name="Normal 60 4 3 4" xfId="12846"/>
    <cellStyle name="Normal 60 4 3 4 2" xfId="43168"/>
    <cellStyle name="Normal 60 4 3 4 3" xfId="27944"/>
    <cellStyle name="Normal 60 4 3 5" xfId="7825"/>
    <cellStyle name="Normal 60 4 3 5 2" xfId="38151"/>
    <cellStyle name="Normal 60 4 3 5 3" xfId="22927"/>
    <cellStyle name="Normal 60 4 3 6" xfId="33139"/>
    <cellStyle name="Normal 60 4 3 7" xfId="17914"/>
    <cellStyle name="Normal 60 4 4" xfId="3607"/>
    <cellStyle name="Normal 60 4 4 2" xfId="13681"/>
    <cellStyle name="Normal 60 4 4 2 2" xfId="44003"/>
    <cellStyle name="Normal 60 4 4 2 3" xfId="28779"/>
    <cellStyle name="Normal 60 4 4 3" xfId="8661"/>
    <cellStyle name="Normal 60 4 4 3 2" xfId="38986"/>
    <cellStyle name="Normal 60 4 4 3 3" xfId="23762"/>
    <cellStyle name="Normal 60 4 4 4" xfId="33973"/>
    <cellStyle name="Normal 60 4 4 5" xfId="18749"/>
    <cellStyle name="Normal 60 4 5" xfId="5300"/>
    <cellStyle name="Normal 60 4 5 2" xfId="15352"/>
    <cellStyle name="Normal 60 4 5 2 2" xfId="45674"/>
    <cellStyle name="Normal 60 4 5 2 3" xfId="30450"/>
    <cellStyle name="Normal 60 4 5 3" xfId="10332"/>
    <cellStyle name="Normal 60 4 5 3 2" xfId="40657"/>
    <cellStyle name="Normal 60 4 5 3 3" xfId="25433"/>
    <cellStyle name="Normal 60 4 5 4" xfId="35644"/>
    <cellStyle name="Normal 60 4 5 5" xfId="20420"/>
    <cellStyle name="Normal 60 4 6" xfId="12010"/>
    <cellStyle name="Normal 60 4 6 2" xfId="42332"/>
    <cellStyle name="Normal 60 4 6 3" xfId="27108"/>
    <cellStyle name="Normal 60 4 7" xfId="6989"/>
    <cellStyle name="Normal 60 4 7 2" xfId="37315"/>
    <cellStyle name="Normal 60 4 7 3" xfId="22091"/>
    <cellStyle name="Normal 60 4 8" xfId="32303"/>
    <cellStyle name="Normal 60 4 9" xfId="17078"/>
    <cellStyle name="Normal 60 5" xfId="2123"/>
    <cellStyle name="Normal 60 5 2" xfId="2964"/>
    <cellStyle name="Normal 60 5 2 2" xfId="4654"/>
    <cellStyle name="Normal 60 5 2 2 2" xfId="14727"/>
    <cellStyle name="Normal 60 5 2 2 2 2" xfId="45049"/>
    <cellStyle name="Normal 60 5 2 2 2 3" xfId="29825"/>
    <cellStyle name="Normal 60 5 2 2 3" xfId="9707"/>
    <cellStyle name="Normal 60 5 2 2 3 2" xfId="40032"/>
    <cellStyle name="Normal 60 5 2 2 3 3" xfId="24808"/>
    <cellStyle name="Normal 60 5 2 2 4" xfId="35019"/>
    <cellStyle name="Normal 60 5 2 2 5" xfId="19795"/>
    <cellStyle name="Normal 60 5 2 3" xfId="6346"/>
    <cellStyle name="Normal 60 5 2 3 2" xfId="16398"/>
    <cellStyle name="Normal 60 5 2 3 2 2" xfId="46720"/>
    <cellStyle name="Normal 60 5 2 3 2 3" xfId="31496"/>
    <cellStyle name="Normal 60 5 2 3 3" xfId="11378"/>
    <cellStyle name="Normal 60 5 2 3 3 2" xfId="41703"/>
    <cellStyle name="Normal 60 5 2 3 3 3" xfId="26479"/>
    <cellStyle name="Normal 60 5 2 3 4" xfId="36690"/>
    <cellStyle name="Normal 60 5 2 3 5" xfId="21466"/>
    <cellStyle name="Normal 60 5 2 4" xfId="13056"/>
    <cellStyle name="Normal 60 5 2 4 2" xfId="43378"/>
    <cellStyle name="Normal 60 5 2 4 3" xfId="28154"/>
    <cellStyle name="Normal 60 5 2 5" xfId="8035"/>
    <cellStyle name="Normal 60 5 2 5 2" xfId="38361"/>
    <cellStyle name="Normal 60 5 2 5 3" xfId="23137"/>
    <cellStyle name="Normal 60 5 2 6" xfId="33349"/>
    <cellStyle name="Normal 60 5 2 7" xfId="18124"/>
    <cellStyle name="Normal 60 5 3" xfId="3817"/>
    <cellStyle name="Normal 60 5 3 2" xfId="13891"/>
    <cellStyle name="Normal 60 5 3 2 2" xfId="44213"/>
    <cellStyle name="Normal 60 5 3 2 3" xfId="28989"/>
    <cellStyle name="Normal 60 5 3 3" xfId="8871"/>
    <cellStyle name="Normal 60 5 3 3 2" xfId="39196"/>
    <cellStyle name="Normal 60 5 3 3 3" xfId="23972"/>
    <cellStyle name="Normal 60 5 3 4" xfId="34183"/>
    <cellStyle name="Normal 60 5 3 5" xfId="18959"/>
    <cellStyle name="Normal 60 5 4" xfId="5510"/>
    <cellStyle name="Normal 60 5 4 2" xfId="15562"/>
    <cellStyle name="Normal 60 5 4 2 2" xfId="45884"/>
    <cellStyle name="Normal 60 5 4 2 3" xfId="30660"/>
    <cellStyle name="Normal 60 5 4 3" xfId="10542"/>
    <cellStyle name="Normal 60 5 4 3 2" xfId="40867"/>
    <cellStyle name="Normal 60 5 4 3 3" xfId="25643"/>
    <cellStyle name="Normal 60 5 4 4" xfId="35854"/>
    <cellStyle name="Normal 60 5 4 5" xfId="20630"/>
    <cellStyle name="Normal 60 5 5" xfId="12220"/>
    <cellStyle name="Normal 60 5 5 2" xfId="42542"/>
    <cellStyle name="Normal 60 5 5 3" xfId="27318"/>
    <cellStyle name="Normal 60 5 6" xfId="7199"/>
    <cellStyle name="Normal 60 5 6 2" xfId="37525"/>
    <cellStyle name="Normal 60 5 6 3" xfId="22301"/>
    <cellStyle name="Normal 60 5 7" xfId="32513"/>
    <cellStyle name="Normal 60 5 8" xfId="17288"/>
    <cellStyle name="Normal 60 6" xfId="2544"/>
    <cellStyle name="Normal 60 6 2" xfId="4236"/>
    <cellStyle name="Normal 60 6 2 2" xfId="14309"/>
    <cellStyle name="Normal 60 6 2 2 2" xfId="44631"/>
    <cellStyle name="Normal 60 6 2 2 3" xfId="29407"/>
    <cellStyle name="Normal 60 6 2 3" xfId="9289"/>
    <cellStyle name="Normal 60 6 2 3 2" xfId="39614"/>
    <cellStyle name="Normal 60 6 2 3 3" xfId="24390"/>
    <cellStyle name="Normal 60 6 2 4" xfId="34601"/>
    <cellStyle name="Normal 60 6 2 5" xfId="19377"/>
    <cellStyle name="Normal 60 6 3" xfId="5928"/>
    <cellStyle name="Normal 60 6 3 2" xfId="15980"/>
    <cellStyle name="Normal 60 6 3 2 2" xfId="46302"/>
    <cellStyle name="Normal 60 6 3 2 3" xfId="31078"/>
    <cellStyle name="Normal 60 6 3 3" xfId="10960"/>
    <cellStyle name="Normal 60 6 3 3 2" xfId="41285"/>
    <cellStyle name="Normal 60 6 3 3 3" xfId="26061"/>
    <cellStyle name="Normal 60 6 3 4" xfId="36272"/>
    <cellStyle name="Normal 60 6 3 5" xfId="21048"/>
    <cellStyle name="Normal 60 6 4" xfId="12638"/>
    <cellStyle name="Normal 60 6 4 2" xfId="42960"/>
    <cellStyle name="Normal 60 6 4 3" xfId="27736"/>
    <cellStyle name="Normal 60 6 5" xfId="7617"/>
    <cellStyle name="Normal 60 6 5 2" xfId="37943"/>
    <cellStyle name="Normal 60 6 5 3" xfId="22719"/>
    <cellStyle name="Normal 60 6 6" xfId="32931"/>
    <cellStyle name="Normal 60 6 7" xfId="17706"/>
    <cellStyle name="Normal 60 7" xfId="3395"/>
    <cellStyle name="Normal 60 7 2" xfId="13473"/>
    <cellStyle name="Normal 60 7 2 2" xfId="43795"/>
    <cellStyle name="Normal 60 7 2 3" xfId="28571"/>
    <cellStyle name="Normal 60 7 3" xfId="8453"/>
    <cellStyle name="Normal 60 7 3 2" xfId="38778"/>
    <cellStyle name="Normal 60 7 3 3" xfId="23554"/>
    <cellStyle name="Normal 60 7 4" xfId="33765"/>
    <cellStyle name="Normal 60 7 5" xfId="18541"/>
    <cellStyle name="Normal 60 8" xfId="5089"/>
    <cellStyle name="Normal 60 8 2" xfId="15144"/>
    <cellStyle name="Normal 60 8 2 2" xfId="45466"/>
    <cellStyle name="Normal 60 8 2 3" xfId="30242"/>
    <cellStyle name="Normal 60 8 3" xfId="10124"/>
    <cellStyle name="Normal 60 8 3 2" xfId="40449"/>
    <cellStyle name="Normal 60 8 3 3" xfId="25225"/>
    <cellStyle name="Normal 60 8 4" xfId="35436"/>
    <cellStyle name="Normal 60 8 5" xfId="20212"/>
    <cellStyle name="Normal 60 9" xfId="11800"/>
    <cellStyle name="Normal 60 9 2" xfId="42124"/>
    <cellStyle name="Normal 60 9 3" xfId="26900"/>
    <cellStyle name="Normal 61" xfId="1470"/>
    <cellStyle name="Normal 61 2" xfId="1471"/>
    <cellStyle name="Normal 62" xfId="1472"/>
    <cellStyle name="Normal 62 2" xfId="1473"/>
    <cellStyle name="Normal 63" xfId="1474"/>
    <cellStyle name="Normal 64" xfId="1475"/>
    <cellStyle name="Normal 64 10" xfId="6780"/>
    <cellStyle name="Normal 64 10 2" xfId="37108"/>
    <cellStyle name="Normal 64 10 3" xfId="21884"/>
    <cellStyle name="Normal 64 11" xfId="32099"/>
    <cellStyle name="Normal 64 12" xfId="16869"/>
    <cellStyle name="Normal 64 13" xfId="47310"/>
    <cellStyle name="Normal 64 2" xfId="1744"/>
    <cellStyle name="Normal 64 2 10" xfId="32150"/>
    <cellStyle name="Normal 64 2 11" xfId="16923"/>
    <cellStyle name="Normal 64 2 2" xfId="1852"/>
    <cellStyle name="Normal 64 2 2 10" xfId="17027"/>
    <cellStyle name="Normal 64 2 2 2" xfId="2069"/>
    <cellStyle name="Normal 64 2 2 2 2" xfId="2490"/>
    <cellStyle name="Normal 64 2 2 2 2 2" xfId="3329"/>
    <cellStyle name="Normal 64 2 2 2 2 2 2" xfId="5019"/>
    <cellStyle name="Normal 64 2 2 2 2 2 2 2" xfId="15092"/>
    <cellStyle name="Normal 64 2 2 2 2 2 2 2 2" xfId="45414"/>
    <cellStyle name="Normal 64 2 2 2 2 2 2 2 3" xfId="30190"/>
    <cellStyle name="Normal 64 2 2 2 2 2 2 3" xfId="10072"/>
    <cellStyle name="Normal 64 2 2 2 2 2 2 3 2" xfId="40397"/>
    <cellStyle name="Normal 64 2 2 2 2 2 2 3 3" xfId="25173"/>
    <cellStyle name="Normal 64 2 2 2 2 2 2 4" xfId="35384"/>
    <cellStyle name="Normal 64 2 2 2 2 2 2 5" xfId="20160"/>
    <cellStyle name="Normal 64 2 2 2 2 2 3" xfId="6711"/>
    <cellStyle name="Normal 64 2 2 2 2 2 3 2" xfId="16763"/>
    <cellStyle name="Normal 64 2 2 2 2 2 3 2 2" xfId="47085"/>
    <cellStyle name="Normal 64 2 2 2 2 2 3 2 3" xfId="31861"/>
    <cellStyle name="Normal 64 2 2 2 2 2 3 3" xfId="11743"/>
    <cellStyle name="Normal 64 2 2 2 2 2 3 3 2" xfId="42068"/>
    <cellStyle name="Normal 64 2 2 2 2 2 3 3 3" xfId="26844"/>
    <cellStyle name="Normal 64 2 2 2 2 2 3 4" xfId="37055"/>
    <cellStyle name="Normal 64 2 2 2 2 2 3 5" xfId="21831"/>
    <cellStyle name="Normal 64 2 2 2 2 2 4" xfId="13421"/>
    <cellStyle name="Normal 64 2 2 2 2 2 4 2" xfId="43743"/>
    <cellStyle name="Normal 64 2 2 2 2 2 4 3" xfId="28519"/>
    <cellStyle name="Normal 64 2 2 2 2 2 5" xfId="8400"/>
    <cellStyle name="Normal 64 2 2 2 2 2 5 2" xfId="38726"/>
    <cellStyle name="Normal 64 2 2 2 2 2 5 3" xfId="23502"/>
    <cellStyle name="Normal 64 2 2 2 2 2 6" xfId="33714"/>
    <cellStyle name="Normal 64 2 2 2 2 2 7" xfId="18489"/>
    <cellStyle name="Normal 64 2 2 2 2 3" xfId="4182"/>
    <cellStyle name="Normal 64 2 2 2 2 3 2" xfId="14256"/>
    <cellStyle name="Normal 64 2 2 2 2 3 2 2" xfId="44578"/>
    <cellStyle name="Normal 64 2 2 2 2 3 2 3" xfId="29354"/>
    <cellStyle name="Normal 64 2 2 2 2 3 3" xfId="9236"/>
    <cellStyle name="Normal 64 2 2 2 2 3 3 2" xfId="39561"/>
    <cellStyle name="Normal 64 2 2 2 2 3 3 3" xfId="24337"/>
    <cellStyle name="Normal 64 2 2 2 2 3 4" xfId="34548"/>
    <cellStyle name="Normal 64 2 2 2 2 3 5" xfId="19324"/>
    <cellStyle name="Normal 64 2 2 2 2 4" xfId="5875"/>
    <cellStyle name="Normal 64 2 2 2 2 4 2" xfId="15927"/>
    <cellStyle name="Normal 64 2 2 2 2 4 2 2" xfId="46249"/>
    <cellStyle name="Normal 64 2 2 2 2 4 2 3" xfId="31025"/>
    <cellStyle name="Normal 64 2 2 2 2 4 3" xfId="10907"/>
    <cellStyle name="Normal 64 2 2 2 2 4 3 2" xfId="41232"/>
    <cellStyle name="Normal 64 2 2 2 2 4 3 3" xfId="26008"/>
    <cellStyle name="Normal 64 2 2 2 2 4 4" xfId="36219"/>
    <cellStyle name="Normal 64 2 2 2 2 4 5" xfId="20995"/>
    <cellStyle name="Normal 64 2 2 2 2 5" xfId="12585"/>
    <cellStyle name="Normal 64 2 2 2 2 5 2" xfId="42907"/>
    <cellStyle name="Normal 64 2 2 2 2 5 3" xfId="27683"/>
    <cellStyle name="Normal 64 2 2 2 2 6" xfId="7564"/>
    <cellStyle name="Normal 64 2 2 2 2 6 2" xfId="37890"/>
    <cellStyle name="Normal 64 2 2 2 2 6 3" xfId="22666"/>
    <cellStyle name="Normal 64 2 2 2 2 7" xfId="32878"/>
    <cellStyle name="Normal 64 2 2 2 2 8" xfId="17653"/>
    <cellStyle name="Normal 64 2 2 2 3" xfId="2911"/>
    <cellStyle name="Normal 64 2 2 2 3 2" xfId="4601"/>
    <cellStyle name="Normal 64 2 2 2 3 2 2" xfId="14674"/>
    <cellStyle name="Normal 64 2 2 2 3 2 2 2" xfId="44996"/>
    <cellStyle name="Normal 64 2 2 2 3 2 2 3" xfId="29772"/>
    <cellStyle name="Normal 64 2 2 2 3 2 3" xfId="9654"/>
    <cellStyle name="Normal 64 2 2 2 3 2 3 2" xfId="39979"/>
    <cellStyle name="Normal 64 2 2 2 3 2 3 3" xfId="24755"/>
    <cellStyle name="Normal 64 2 2 2 3 2 4" xfId="34966"/>
    <cellStyle name="Normal 64 2 2 2 3 2 5" xfId="19742"/>
    <cellStyle name="Normal 64 2 2 2 3 3" xfId="6293"/>
    <cellStyle name="Normal 64 2 2 2 3 3 2" xfId="16345"/>
    <cellStyle name="Normal 64 2 2 2 3 3 2 2" xfId="46667"/>
    <cellStyle name="Normal 64 2 2 2 3 3 2 3" xfId="31443"/>
    <cellStyle name="Normal 64 2 2 2 3 3 3" xfId="11325"/>
    <cellStyle name="Normal 64 2 2 2 3 3 3 2" xfId="41650"/>
    <cellStyle name="Normal 64 2 2 2 3 3 3 3" xfId="26426"/>
    <cellStyle name="Normal 64 2 2 2 3 3 4" xfId="36637"/>
    <cellStyle name="Normal 64 2 2 2 3 3 5" xfId="21413"/>
    <cellStyle name="Normal 64 2 2 2 3 4" xfId="13003"/>
    <cellStyle name="Normal 64 2 2 2 3 4 2" xfId="43325"/>
    <cellStyle name="Normal 64 2 2 2 3 4 3" xfId="28101"/>
    <cellStyle name="Normal 64 2 2 2 3 5" xfId="7982"/>
    <cellStyle name="Normal 64 2 2 2 3 5 2" xfId="38308"/>
    <cellStyle name="Normal 64 2 2 2 3 5 3" xfId="23084"/>
    <cellStyle name="Normal 64 2 2 2 3 6" xfId="33296"/>
    <cellStyle name="Normal 64 2 2 2 3 7" xfId="18071"/>
    <cellStyle name="Normal 64 2 2 2 4" xfId="3764"/>
    <cellStyle name="Normal 64 2 2 2 4 2" xfId="13838"/>
    <cellStyle name="Normal 64 2 2 2 4 2 2" xfId="44160"/>
    <cellStyle name="Normal 64 2 2 2 4 2 3" xfId="28936"/>
    <cellStyle name="Normal 64 2 2 2 4 3" xfId="8818"/>
    <cellStyle name="Normal 64 2 2 2 4 3 2" xfId="39143"/>
    <cellStyle name="Normal 64 2 2 2 4 3 3" xfId="23919"/>
    <cellStyle name="Normal 64 2 2 2 4 4" xfId="34130"/>
    <cellStyle name="Normal 64 2 2 2 4 5" xfId="18906"/>
    <cellStyle name="Normal 64 2 2 2 5" xfId="5457"/>
    <cellStyle name="Normal 64 2 2 2 5 2" xfId="15509"/>
    <cellStyle name="Normal 64 2 2 2 5 2 2" xfId="45831"/>
    <cellStyle name="Normal 64 2 2 2 5 2 3" xfId="30607"/>
    <cellStyle name="Normal 64 2 2 2 5 3" xfId="10489"/>
    <cellStyle name="Normal 64 2 2 2 5 3 2" xfId="40814"/>
    <cellStyle name="Normal 64 2 2 2 5 3 3" xfId="25590"/>
    <cellStyle name="Normal 64 2 2 2 5 4" xfId="35801"/>
    <cellStyle name="Normal 64 2 2 2 5 5" xfId="20577"/>
    <cellStyle name="Normal 64 2 2 2 6" xfId="12167"/>
    <cellStyle name="Normal 64 2 2 2 6 2" xfId="42489"/>
    <cellStyle name="Normal 64 2 2 2 6 3" xfId="27265"/>
    <cellStyle name="Normal 64 2 2 2 7" xfId="7146"/>
    <cellStyle name="Normal 64 2 2 2 7 2" xfId="37472"/>
    <cellStyle name="Normal 64 2 2 2 7 3" xfId="22248"/>
    <cellStyle name="Normal 64 2 2 2 8" xfId="32460"/>
    <cellStyle name="Normal 64 2 2 2 9" xfId="17235"/>
    <cellStyle name="Normal 64 2 2 3" xfId="2282"/>
    <cellStyle name="Normal 64 2 2 3 2" xfId="3121"/>
    <cellStyle name="Normal 64 2 2 3 2 2" xfId="4811"/>
    <cellStyle name="Normal 64 2 2 3 2 2 2" xfId="14884"/>
    <cellStyle name="Normal 64 2 2 3 2 2 2 2" xfId="45206"/>
    <cellStyle name="Normal 64 2 2 3 2 2 2 3" xfId="29982"/>
    <cellStyle name="Normal 64 2 2 3 2 2 3" xfId="9864"/>
    <cellStyle name="Normal 64 2 2 3 2 2 3 2" xfId="40189"/>
    <cellStyle name="Normal 64 2 2 3 2 2 3 3" xfId="24965"/>
    <cellStyle name="Normal 64 2 2 3 2 2 4" xfId="35176"/>
    <cellStyle name="Normal 64 2 2 3 2 2 5" xfId="19952"/>
    <cellStyle name="Normal 64 2 2 3 2 3" xfId="6503"/>
    <cellStyle name="Normal 64 2 2 3 2 3 2" xfId="16555"/>
    <cellStyle name="Normal 64 2 2 3 2 3 2 2" xfId="46877"/>
    <cellStyle name="Normal 64 2 2 3 2 3 2 3" xfId="31653"/>
    <cellStyle name="Normal 64 2 2 3 2 3 3" xfId="11535"/>
    <cellStyle name="Normal 64 2 2 3 2 3 3 2" xfId="41860"/>
    <cellStyle name="Normal 64 2 2 3 2 3 3 3" xfId="26636"/>
    <cellStyle name="Normal 64 2 2 3 2 3 4" xfId="36847"/>
    <cellStyle name="Normal 64 2 2 3 2 3 5" xfId="21623"/>
    <cellStyle name="Normal 64 2 2 3 2 4" xfId="13213"/>
    <cellStyle name="Normal 64 2 2 3 2 4 2" xfId="43535"/>
    <cellStyle name="Normal 64 2 2 3 2 4 3" xfId="28311"/>
    <cellStyle name="Normal 64 2 2 3 2 5" xfId="8192"/>
    <cellStyle name="Normal 64 2 2 3 2 5 2" xfId="38518"/>
    <cellStyle name="Normal 64 2 2 3 2 5 3" xfId="23294"/>
    <cellStyle name="Normal 64 2 2 3 2 6" xfId="33506"/>
    <cellStyle name="Normal 64 2 2 3 2 7" xfId="18281"/>
    <cellStyle name="Normal 64 2 2 3 3" xfId="3974"/>
    <cellStyle name="Normal 64 2 2 3 3 2" xfId="14048"/>
    <cellStyle name="Normal 64 2 2 3 3 2 2" xfId="44370"/>
    <cellStyle name="Normal 64 2 2 3 3 2 3" xfId="29146"/>
    <cellStyle name="Normal 64 2 2 3 3 3" xfId="9028"/>
    <cellStyle name="Normal 64 2 2 3 3 3 2" xfId="39353"/>
    <cellStyle name="Normal 64 2 2 3 3 3 3" xfId="24129"/>
    <cellStyle name="Normal 64 2 2 3 3 4" xfId="34340"/>
    <cellStyle name="Normal 64 2 2 3 3 5" xfId="19116"/>
    <cellStyle name="Normal 64 2 2 3 4" xfId="5667"/>
    <cellStyle name="Normal 64 2 2 3 4 2" xfId="15719"/>
    <cellStyle name="Normal 64 2 2 3 4 2 2" xfId="46041"/>
    <cellStyle name="Normal 64 2 2 3 4 2 3" xfId="30817"/>
    <cellStyle name="Normal 64 2 2 3 4 3" xfId="10699"/>
    <cellStyle name="Normal 64 2 2 3 4 3 2" xfId="41024"/>
    <cellStyle name="Normal 64 2 2 3 4 3 3" xfId="25800"/>
    <cellStyle name="Normal 64 2 2 3 4 4" xfId="36011"/>
    <cellStyle name="Normal 64 2 2 3 4 5" xfId="20787"/>
    <cellStyle name="Normal 64 2 2 3 5" xfId="12377"/>
    <cellStyle name="Normal 64 2 2 3 5 2" xfId="42699"/>
    <cellStyle name="Normal 64 2 2 3 5 3" xfId="27475"/>
    <cellStyle name="Normal 64 2 2 3 6" xfId="7356"/>
    <cellStyle name="Normal 64 2 2 3 6 2" xfId="37682"/>
    <cellStyle name="Normal 64 2 2 3 6 3" xfId="22458"/>
    <cellStyle name="Normal 64 2 2 3 7" xfId="32670"/>
    <cellStyle name="Normal 64 2 2 3 8" xfId="17445"/>
    <cellStyle name="Normal 64 2 2 4" xfId="2703"/>
    <cellStyle name="Normal 64 2 2 4 2" xfId="4393"/>
    <cellStyle name="Normal 64 2 2 4 2 2" xfId="14466"/>
    <cellStyle name="Normal 64 2 2 4 2 2 2" xfId="44788"/>
    <cellStyle name="Normal 64 2 2 4 2 2 3" xfId="29564"/>
    <cellStyle name="Normal 64 2 2 4 2 3" xfId="9446"/>
    <cellStyle name="Normal 64 2 2 4 2 3 2" xfId="39771"/>
    <cellStyle name="Normal 64 2 2 4 2 3 3" xfId="24547"/>
    <cellStyle name="Normal 64 2 2 4 2 4" xfId="34758"/>
    <cellStyle name="Normal 64 2 2 4 2 5" xfId="19534"/>
    <cellStyle name="Normal 64 2 2 4 3" xfId="6085"/>
    <cellStyle name="Normal 64 2 2 4 3 2" xfId="16137"/>
    <cellStyle name="Normal 64 2 2 4 3 2 2" xfId="46459"/>
    <cellStyle name="Normal 64 2 2 4 3 2 3" xfId="31235"/>
    <cellStyle name="Normal 64 2 2 4 3 3" xfId="11117"/>
    <cellStyle name="Normal 64 2 2 4 3 3 2" xfId="41442"/>
    <cellStyle name="Normal 64 2 2 4 3 3 3" xfId="26218"/>
    <cellStyle name="Normal 64 2 2 4 3 4" xfId="36429"/>
    <cellStyle name="Normal 64 2 2 4 3 5" xfId="21205"/>
    <cellStyle name="Normal 64 2 2 4 4" xfId="12795"/>
    <cellStyle name="Normal 64 2 2 4 4 2" xfId="43117"/>
    <cellStyle name="Normal 64 2 2 4 4 3" xfId="27893"/>
    <cellStyle name="Normal 64 2 2 4 5" xfId="7774"/>
    <cellStyle name="Normal 64 2 2 4 5 2" xfId="38100"/>
    <cellStyle name="Normal 64 2 2 4 5 3" xfId="22876"/>
    <cellStyle name="Normal 64 2 2 4 6" xfId="33088"/>
    <cellStyle name="Normal 64 2 2 4 7" xfId="17863"/>
    <cellStyle name="Normal 64 2 2 5" xfId="3556"/>
    <cellStyle name="Normal 64 2 2 5 2" xfId="13630"/>
    <cellStyle name="Normal 64 2 2 5 2 2" xfId="43952"/>
    <cellStyle name="Normal 64 2 2 5 2 3" xfId="28728"/>
    <cellStyle name="Normal 64 2 2 5 3" xfId="8610"/>
    <cellStyle name="Normal 64 2 2 5 3 2" xfId="38935"/>
    <cellStyle name="Normal 64 2 2 5 3 3" xfId="23711"/>
    <cellStyle name="Normal 64 2 2 5 4" xfId="33922"/>
    <cellStyle name="Normal 64 2 2 5 5" xfId="18698"/>
    <cellStyle name="Normal 64 2 2 6" xfId="5249"/>
    <cellStyle name="Normal 64 2 2 6 2" xfId="15301"/>
    <cellStyle name="Normal 64 2 2 6 2 2" xfId="45623"/>
    <cellStyle name="Normal 64 2 2 6 2 3" xfId="30399"/>
    <cellStyle name="Normal 64 2 2 6 3" xfId="10281"/>
    <cellStyle name="Normal 64 2 2 6 3 2" xfId="40606"/>
    <cellStyle name="Normal 64 2 2 6 3 3" xfId="25382"/>
    <cellStyle name="Normal 64 2 2 6 4" xfId="35593"/>
    <cellStyle name="Normal 64 2 2 6 5" xfId="20369"/>
    <cellStyle name="Normal 64 2 2 7" xfId="11959"/>
    <cellStyle name="Normal 64 2 2 7 2" xfId="42281"/>
    <cellStyle name="Normal 64 2 2 7 3" xfId="27057"/>
    <cellStyle name="Normal 64 2 2 8" xfId="6938"/>
    <cellStyle name="Normal 64 2 2 8 2" xfId="37264"/>
    <cellStyle name="Normal 64 2 2 8 3" xfId="22040"/>
    <cellStyle name="Normal 64 2 2 9" xfId="32252"/>
    <cellStyle name="Normal 64 2 3" xfId="1965"/>
    <cellStyle name="Normal 64 2 3 2" xfId="2386"/>
    <cellStyle name="Normal 64 2 3 2 2" xfId="3225"/>
    <cellStyle name="Normal 64 2 3 2 2 2" xfId="4915"/>
    <cellStyle name="Normal 64 2 3 2 2 2 2" xfId="14988"/>
    <cellStyle name="Normal 64 2 3 2 2 2 2 2" xfId="45310"/>
    <cellStyle name="Normal 64 2 3 2 2 2 2 3" xfId="30086"/>
    <cellStyle name="Normal 64 2 3 2 2 2 3" xfId="9968"/>
    <cellStyle name="Normal 64 2 3 2 2 2 3 2" xfId="40293"/>
    <cellStyle name="Normal 64 2 3 2 2 2 3 3" xfId="25069"/>
    <cellStyle name="Normal 64 2 3 2 2 2 4" xfId="35280"/>
    <cellStyle name="Normal 64 2 3 2 2 2 5" xfId="20056"/>
    <cellStyle name="Normal 64 2 3 2 2 3" xfId="6607"/>
    <cellStyle name="Normal 64 2 3 2 2 3 2" xfId="16659"/>
    <cellStyle name="Normal 64 2 3 2 2 3 2 2" xfId="46981"/>
    <cellStyle name="Normal 64 2 3 2 2 3 2 3" xfId="31757"/>
    <cellStyle name="Normal 64 2 3 2 2 3 3" xfId="11639"/>
    <cellStyle name="Normal 64 2 3 2 2 3 3 2" xfId="41964"/>
    <cellStyle name="Normal 64 2 3 2 2 3 3 3" xfId="26740"/>
    <cellStyle name="Normal 64 2 3 2 2 3 4" xfId="36951"/>
    <cellStyle name="Normal 64 2 3 2 2 3 5" xfId="21727"/>
    <cellStyle name="Normal 64 2 3 2 2 4" xfId="13317"/>
    <cellStyle name="Normal 64 2 3 2 2 4 2" xfId="43639"/>
    <cellStyle name="Normal 64 2 3 2 2 4 3" xfId="28415"/>
    <cellStyle name="Normal 64 2 3 2 2 5" xfId="8296"/>
    <cellStyle name="Normal 64 2 3 2 2 5 2" xfId="38622"/>
    <cellStyle name="Normal 64 2 3 2 2 5 3" xfId="23398"/>
    <cellStyle name="Normal 64 2 3 2 2 6" xfId="33610"/>
    <cellStyle name="Normal 64 2 3 2 2 7" xfId="18385"/>
    <cellStyle name="Normal 64 2 3 2 3" xfId="4078"/>
    <cellStyle name="Normal 64 2 3 2 3 2" xfId="14152"/>
    <cellStyle name="Normal 64 2 3 2 3 2 2" xfId="44474"/>
    <cellStyle name="Normal 64 2 3 2 3 2 3" xfId="29250"/>
    <cellStyle name="Normal 64 2 3 2 3 3" xfId="9132"/>
    <cellStyle name="Normal 64 2 3 2 3 3 2" xfId="39457"/>
    <cellStyle name="Normal 64 2 3 2 3 3 3" xfId="24233"/>
    <cellStyle name="Normal 64 2 3 2 3 4" xfId="34444"/>
    <cellStyle name="Normal 64 2 3 2 3 5" xfId="19220"/>
    <cellStyle name="Normal 64 2 3 2 4" xfId="5771"/>
    <cellStyle name="Normal 64 2 3 2 4 2" xfId="15823"/>
    <cellStyle name="Normal 64 2 3 2 4 2 2" xfId="46145"/>
    <cellStyle name="Normal 64 2 3 2 4 2 3" xfId="30921"/>
    <cellStyle name="Normal 64 2 3 2 4 3" xfId="10803"/>
    <cellStyle name="Normal 64 2 3 2 4 3 2" xfId="41128"/>
    <cellStyle name="Normal 64 2 3 2 4 3 3" xfId="25904"/>
    <cellStyle name="Normal 64 2 3 2 4 4" xfId="36115"/>
    <cellStyle name="Normal 64 2 3 2 4 5" xfId="20891"/>
    <cellStyle name="Normal 64 2 3 2 5" xfId="12481"/>
    <cellStyle name="Normal 64 2 3 2 5 2" xfId="42803"/>
    <cellStyle name="Normal 64 2 3 2 5 3" xfId="27579"/>
    <cellStyle name="Normal 64 2 3 2 6" xfId="7460"/>
    <cellStyle name="Normal 64 2 3 2 6 2" xfId="37786"/>
    <cellStyle name="Normal 64 2 3 2 6 3" xfId="22562"/>
    <cellStyle name="Normal 64 2 3 2 7" xfId="32774"/>
    <cellStyle name="Normal 64 2 3 2 8" xfId="17549"/>
    <cellStyle name="Normal 64 2 3 3" xfId="2807"/>
    <cellStyle name="Normal 64 2 3 3 2" xfId="4497"/>
    <cellStyle name="Normal 64 2 3 3 2 2" xfId="14570"/>
    <cellStyle name="Normal 64 2 3 3 2 2 2" xfId="44892"/>
    <cellStyle name="Normal 64 2 3 3 2 2 3" xfId="29668"/>
    <cellStyle name="Normal 64 2 3 3 2 3" xfId="9550"/>
    <cellStyle name="Normal 64 2 3 3 2 3 2" xfId="39875"/>
    <cellStyle name="Normal 64 2 3 3 2 3 3" xfId="24651"/>
    <cellStyle name="Normal 64 2 3 3 2 4" xfId="34862"/>
    <cellStyle name="Normal 64 2 3 3 2 5" xfId="19638"/>
    <cellStyle name="Normal 64 2 3 3 3" xfId="6189"/>
    <cellStyle name="Normal 64 2 3 3 3 2" xfId="16241"/>
    <cellStyle name="Normal 64 2 3 3 3 2 2" xfId="46563"/>
    <cellStyle name="Normal 64 2 3 3 3 2 3" xfId="31339"/>
    <cellStyle name="Normal 64 2 3 3 3 3" xfId="11221"/>
    <cellStyle name="Normal 64 2 3 3 3 3 2" xfId="41546"/>
    <cellStyle name="Normal 64 2 3 3 3 3 3" xfId="26322"/>
    <cellStyle name="Normal 64 2 3 3 3 4" xfId="36533"/>
    <cellStyle name="Normal 64 2 3 3 3 5" xfId="21309"/>
    <cellStyle name="Normal 64 2 3 3 4" xfId="12899"/>
    <cellStyle name="Normal 64 2 3 3 4 2" xfId="43221"/>
    <cellStyle name="Normal 64 2 3 3 4 3" xfId="27997"/>
    <cellStyle name="Normal 64 2 3 3 5" xfId="7878"/>
    <cellStyle name="Normal 64 2 3 3 5 2" xfId="38204"/>
    <cellStyle name="Normal 64 2 3 3 5 3" xfId="22980"/>
    <cellStyle name="Normal 64 2 3 3 6" xfId="33192"/>
    <cellStyle name="Normal 64 2 3 3 7" xfId="17967"/>
    <cellStyle name="Normal 64 2 3 4" xfId="3660"/>
    <cellStyle name="Normal 64 2 3 4 2" xfId="13734"/>
    <cellStyle name="Normal 64 2 3 4 2 2" xfId="44056"/>
    <cellStyle name="Normal 64 2 3 4 2 3" xfId="28832"/>
    <cellStyle name="Normal 64 2 3 4 3" xfId="8714"/>
    <cellStyle name="Normal 64 2 3 4 3 2" xfId="39039"/>
    <cellStyle name="Normal 64 2 3 4 3 3" xfId="23815"/>
    <cellStyle name="Normal 64 2 3 4 4" xfId="34026"/>
    <cellStyle name="Normal 64 2 3 4 5" xfId="18802"/>
    <cellStyle name="Normal 64 2 3 5" xfId="5353"/>
    <cellStyle name="Normal 64 2 3 5 2" xfId="15405"/>
    <cellStyle name="Normal 64 2 3 5 2 2" xfId="45727"/>
    <cellStyle name="Normal 64 2 3 5 2 3" xfId="30503"/>
    <cellStyle name="Normal 64 2 3 5 3" xfId="10385"/>
    <cellStyle name="Normal 64 2 3 5 3 2" xfId="40710"/>
    <cellStyle name="Normal 64 2 3 5 3 3" xfId="25486"/>
    <cellStyle name="Normal 64 2 3 5 4" xfId="35697"/>
    <cellStyle name="Normal 64 2 3 5 5" xfId="20473"/>
    <cellStyle name="Normal 64 2 3 6" xfId="12063"/>
    <cellStyle name="Normal 64 2 3 6 2" xfId="42385"/>
    <cellStyle name="Normal 64 2 3 6 3" xfId="27161"/>
    <cellStyle name="Normal 64 2 3 7" xfId="7042"/>
    <cellStyle name="Normal 64 2 3 7 2" xfId="37368"/>
    <cellStyle name="Normal 64 2 3 7 3" xfId="22144"/>
    <cellStyle name="Normal 64 2 3 8" xfId="32356"/>
    <cellStyle name="Normal 64 2 3 9" xfId="17131"/>
    <cellStyle name="Normal 64 2 4" xfId="2178"/>
    <cellStyle name="Normal 64 2 4 2" xfId="3017"/>
    <cellStyle name="Normal 64 2 4 2 2" xfId="4707"/>
    <cellStyle name="Normal 64 2 4 2 2 2" xfId="14780"/>
    <cellStyle name="Normal 64 2 4 2 2 2 2" xfId="45102"/>
    <cellStyle name="Normal 64 2 4 2 2 2 3" xfId="29878"/>
    <cellStyle name="Normal 64 2 4 2 2 3" xfId="9760"/>
    <cellStyle name="Normal 64 2 4 2 2 3 2" xfId="40085"/>
    <cellStyle name="Normal 64 2 4 2 2 3 3" xfId="24861"/>
    <cellStyle name="Normal 64 2 4 2 2 4" xfId="35072"/>
    <cellStyle name="Normal 64 2 4 2 2 5" xfId="19848"/>
    <cellStyle name="Normal 64 2 4 2 3" xfId="6399"/>
    <cellStyle name="Normal 64 2 4 2 3 2" xfId="16451"/>
    <cellStyle name="Normal 64 2 4 2 3 2 2" xfId="46773"/>
    <cellStyle name="Normal 64 2 4 2 3 2 3" xfId="31549"/>
    <cellStyle name="Normal 64 2 4 2 3 3" xfId="11431"/>
    <cellStyle name="Normal 64 2 4 2 3 3 2" xfId="41756"/>
    <cellStyle name="Normal 64 2 4 2 3 3 3" xfId="26532"/>
    <cellStyle name="Normal 64 2 4 2 3 4" xfId="36743"/>
    <cellStyle name="Normal 64 2 4 2 3 5" xfId="21519"/>
    <cellStyle name="Normal 64 2 4 2 4" xfId="13109"/>
    <cellStyle name="Normal 64 2 4 2 4 2" xfId="43431"/>
    <cellStyle name="Normal 64 2 4 2 4 3" xfId="28207"/>
    <cellStyle name="Normal 64 2 4 2 5" xfId="8088"/>
    <cellStyle name="Normal 64 2 4 2 5 2" xfId="38414"/>
    <cellStyle name="Normal 64 2 4 2 5 3" xfId="23190"/>
    <cellStyle name="Normal 64 2 4 2 6" xfId="33402"/>
    <cellStyle name="Normal 64 2 4 2 7" xfId="18177"/>
    <cellStyle name="Normal 64 2 4 3" xfId="3870"/>
    <cellStyle name="Normal 64 2 4 3 2" xfId="13944"/>
    <cellStyle name="Normal 64 2 4 3 2 2" xfId="44266"/>
    <cellStyle name="Normal 64 2 4 3 2 3" xfId="29042"/>
    <cellStyle name="Normal 64 2 4 3 3" xfId="8924"/>
    <cellStyle name="Normal 64 2 4 3 3 2" xfId="39249"/>
    <cellStyle name="Normal 64 2 4 3 3 3" xfId="24025"/>
    <cellStyle name="Normal 64 2 4 3 4" xfId="34236"/>
    <cellStyle name="Normal 64 2 4 3 5" xfId="19012"/>
    <cellStyle name="Normal 64 2 4 4" xfId="5563"/>
    <cellStyle name="Normal 64 2 4 4 2" xfId="15615"/>
    <cellStyle name="Normal 64 2 4 4 2 2" xfId="45937"/>
    <cellStyle name="Normal 64 2 4 4 2 3" xfId="30713"/>
    <cellStyle name="Normal 64 2 4 4 3" xfId="10595"/>
    <cellStyle name="Normal 64 2 4 4 3 2" xfId="40920"/>
    <cellStyle name="Normal 64 2 4 4 3 3" xfId="25696"/>
    <cellStyle name="Normal 64 2 4 4 4" xfId="35907"/>
    <cellStyle name="Normal 64 2 4 4 5" xfId="20683"/>
    <cellStyle name="Normal 64 2 4 5" xfId="12273"/>
    <cellStyle name="Normal 64 2 4 5 2" xfId="42595"/>
    <cellStyle name="Normal 64 2 4 5 3" xfId="27371"/>
    <cellStyle name="Normal 64 2 4 6" xfId="7252"/>
    <cellStyle name="Normal 64 2 4 6 2" xfId="37578"/>
    <cellStyle name="Normal 64 2 4 6 3" xfId="22354"/>
    <cellStyle name="Normal 64 2 4 7" xfId="32566"/>
    <cellStyle name="Normal 64 2 4 8" xfId="17341"/>
    <cellStyle name="Normal 64 2 5" xfId="2599"/>
    <cellStyle name="Normal 64 2 5 2" xfId="4289"/>
    <cellStyle name="Normal 64 2 5 2 2" xfId="14362"/>
    <cellStyle name="Normal 64 2 5 2 2 2" xfId="44684"/>
    <cellStyle name="Normal 64 2 5 2 2 3" xfId="29460"/>
    <cellStyle name="Normal 64 2 5 2 3" xfId="9342"/>
    <cellStyle name="Normal 64 2 5 2 3 2" xfId="39667"/>
    <cellStyle name="Normal 64 2 5 2 3 3" xfId="24443"/>
    <cellStyle name="Normal 64 2 5 2 4" xfId="34654"/>
    <cellStyle name="Normal 64 2 5 2 5" xfId="19430"/>
    <cellStyle name="Normal 64 2 5 3" xfId="5981"/>
    <cellStyle name="Normal 64 2 5 3 2" xfId="16033"/>
    <cellStyle name="Normal 64 2 5 3 2 2" xfId="46355"/>
    <cellStyle name="Normal 64 2 5 3 2 3" xfId="31131"/>
    <cellStyle name="Normal 64 2 5 3 3" xfId="11013"/>
    <cellStyle name="Normal 64 2 5 3 3 2" xfId="41338"/>
    <cellStyle name="Normal 64 2 5 3 3 3" xfId="26114"/>
    <cellStyle name="Normal 64 2 5 3 4" xfId="36325"/>
    <cellStyle name="Normal 64 2 5 3 5" xfId="21101"/>
    <cellStyle name="Normal 64 2 5 4" xfId="12691"/>
    <cellStyle name="Normal 64 2 5 4 2" xfId="43013"/>
    <cellStyle name="Normal 64 2 5 4 3" xfId="27789"/>
    <cellStyle name="Normal 64 2 5 5" xfId="7670"/>
    <cellStyle name="Normal 64 2 5 5 2" xfId="37996"/>
    <cellStyle name="Normal 64 2 5 5 3" xfId="22772"/>
    <cellStyle name="Normal 64 2 5 6" xfId="32984"/>
    <cellStyle name="Normal 64 2 5 7" xfId="17759"/>
    <cellStyle name="Normal 64 2 6" xfId="3452"/>
    <cellStyle name="Normal 64 2 6 2" xfId="13526"/>
    <cellStyle name="Normal 64 2 6 2 2" xfId="43848"/>
    <cellStyle name="Normal 64 2 6 2 3" xfId="28624"/>
    <cellStyle name="Normal 64 2 6 3" xfId="8506"/>
    <cellStyle name="Normal 64 2 6 3 2" xfId="38831"/>
    <cellStyle name="Normal 64 2 6 3 3" xfId="23607"/>
    <cellStyle name="Normal 64 2 6 4" xfId="33818"/>
    <cellStyle name="Normal 64 2 6 5" xfId="18594"/>
    <cellStyle name="Normal 64 2 7" xfId="5145"/>
    <cellStyle name="Normal 64 2 7 2" xfId="15197"/>
    <cellStyle name="Normal 64 2 7 2 2" xfId="45519"/>
    <cellStyle name="Normal 64 2 7 2 3" xfId="30295"/>
    <cellStyle name="Normal 64 2 7 3" xfId="10177"/>
    <cellStyle name="Normal 64 2 7 3 2" xfId="40502"/>
    <cellStyle name="Normal 64 2 7 3 3" xfId="25278"/>
    <cellStyle name="Normal 64 2 7 4" xfId="35489"/>
    <cellStyle name="Normal 64 2 7 5" xfId="20265"/>
    <cellStyle name="Normal 64 2 8" xfId="11855"/>
    <cellStyle name="Normal 64 2 8 2" xfId="42177"/>
    <cellStyle name="Normal 64 2 8 3" xfId="26953"/>
    <cellStyle name="Normal 64 2 9" xfId="6834"/>
    <cellStyle name="Normal 64 2 9 2" xfId="37160"/>
    <cellStyle name="Normal 64 2 9 3" xfId="21936"/>
    <cellStyle name="Normal 64 3" xfId="1798"/>
    <cellStyle name="Normal 64 3 10" xfId="16975"/>
    <cellStyle name="Normal 64 3 2" xfId="2017"/>
    <cellStyle name="Normal 64 3 2 2" xfId="2438"/>
    <cellStyle name="Normal 64 3 2 2 2" xfId="3277"/>
    <cellStyle name="Normal 64 3 2 2 2 2" xfId="4967"/>
    <cellStyle name="Normal 64 3 2 2 2 2 2" xfId="15040"/>
    <cellStyle name="Normal 64 3 2 2 2 2 2 2" xfId="45362"/>
    <cellStyle name="Normal 64 3 2 2 2 2 2 3" xfId="30138"/>
    <cellStyle name="Normal 64 3 2 2 2 2 3" xfId="10020"/>
    <cellStyle name="Normal 64 3 2 2 2 2 3 2" xfId="40345"/>
    <cellStyle name="Normal 64 3 2 2 2 2 3 3" xfId="25121"/>
    <cellStyle name="Normal 64 3 2 2 2 2 4" xfId="35332"/>
    <cellStyle name="Normal 64 3 2 2 2 2 5" xfId="20108"/>
    <cellStyle name="Normal 64 3 2 2 2 3" xfId="6659"/>
    <cellStyle name="Normal 64 3 2 2 2 3 2" xfId="16711"/>
    <cellStyle name="Normal 64 3 2 2 2 3 2 2" xfId="47033"/>
    <cellStyle name="Normal 64 3 2 2 2 3 2 3" xfId="31809"/>
    <cellStyle name="Normal 64 3 2 2 2 3 3" xfId="11691"/>
    <cellStyle name="Normal 64 3 2 2 2 3 3 2" xfId="42016"/>
    <cellStyle name="Normal 64 3 2 2 2 3 3 3" xfId="26792"/>
    <cellStyle name="Normal 64 3 2 2 2 3 4" xfId="37003"/>
    <cellStyle name="Normal 64 3 2 2 2 3 5" xfId="21779"/>
    <cellStyle name="Normal 64 3 2 2 2 4" xfId="13369"/>
    <cellStyle name="Normal 64 3 2 2 2 4 2" xfId="43691"/>
    <cellStyle name="Normal 64 3 2 2 2 4 3" xfId="28467"/>
    <cellStyle name="Normal 64 3 2 2 2 5" xfId="8348"/>
    <cellStyle name="Normal 64 3 2 2 2 5 2" xfId="38674"/>
    <cellStyle name="Normal 64 3 2 2 2 5 3" xfId="23450"/>
    <cellStyle name="Normal 64 3 2 2 2 6" xfId="33662"/>
    <cellStyle name="Normal 64 3 2 2 2 7" xfId="18437"/>
    <cellStyle name="Normal 64 3 2 2 3" xfId="4130"/>
    <cellStyle name="Normal 64 3 2 2 3 2" xfId="14204"/>
    <cellStyle name="Normal 64 3 2 2 3 2 2" xfId="44526"/>
    <cellStyle name="Normal 64 3 2 2 3 2 3" xfId="29302"/>
    <cellStyle name="Normal 64 3 2 2 3 3" xfId="9184"/>
    <cellStyle name="Normal 64 3 2 2 3 3 2" xfId="39509"/>
    <cellStyle name="Normal 64 3 2 2 3 3 3" xfId="24285"/>
    <cellStyle name="Normal 64 3 2 2 3 4" xfId="34496"/>
    <cellStyle name="Normal 64 3 2 2 3 5" xfId="19272"/>
    <cellStyle name="Normal 64 3 2 2 4" xfId="5823"/>
    <cellStyle name="Normal 64 3 2 2 4 2" xfId="15875"/>
    <cellStyle name="Normal 64 3 2 2 4 2 2" xfId="46197"/>
    <cellStyle name="Normal 64 3 2 2 4 2 3" xfId="30973"/>
    <cellStyle name="Normal 64 3 2 2 4 3" xfId="10855"/>
    <cellStyle name="Normal 64 3 2 2 4 3 2" xfId="41180"/>
    <cellStyle name="Normal 64 3 2 2 4 3 3" xfId="25956"/>
    <cellStyle name="Normal 64 3 2 2 4 4" xfId="36167"/>
    <cellStyle name="Normal 64 3 2 2 4 5" xfId="20943"/>
    <cellStyle name="Normal 64 3 2 2 5" xfId="12533"/>
    <cellStyle name="Normal 64 3 2 2 5 2" xfId="42855"/>
    <cellStyle name="Normal 64 3 2 2 5 3" xfId="27631"/>
    <cellStyle name="Normal 64 3 2 2 6" xfId="7512"/>
    <cellStyle name="Normal 64 3 2 2 6 2" xfId="37838"/>
    <cellStyle name="Normal 64 3 2 2 6 3" xfId="22614"/>
    <cellStyle name="Normal 64 3 2 2 7" xfId="32826"/>
    <cellStyle name="Normal 64 3 2 2 8" xfId="17601"/>
    <cellStyle name="Normal 64 3 2 3" xfId="2859"/>
    <cellStyle name="Normal 64 3 2 3 2" xfId="4549"/>
    <cellStyle name="Normal 64 3 2 3 2 2" xfId="14622"/>
    <cellStyle name="Normal 64 3 2 3 2 2 2" xfId="44944"/>
    <cellStyle name="Normal 64 3 2 3 2 2 3" xfId="29720"/>
    <cellStyle name="Normal 64 3 2 3 2 3" xfId="9602"/>
    <cellStyle name="Normal 64 3 2 3 2 3 2" xfId="39927"/>
    <cellStyle name="Normal 64 3 2 3 2 3 3" xfId="24703"/>
    <cellStyle name="Normal 64 3 2 3 2 4" xfId="34914"/>
    <cellStyle name="Normal 64 3 2 3 2 5" xfId="19690"/>
    <cellStyle name="Normal 64 3 2 3 3" xfId="6241"/>
    <cellStyle name="Normal 64 3 2 3 3 2" xfId="16293"/>
    <cellStyle name="Normal 64 3 2 3 3 2 2" xfId="46615"/>
    <cellStyle name="Normal 64 3 2 3 3 2 3" xfId="31391"/>
    <cellStyle name="Normal 64 3 2 3 3 3" xfId="11273"/>
    <cellStyle name="Normal 64 3 2 3 3 3 2" xfId="41598"/>
    <cellStyle name="Normal 64 3 2 3 3 3 3" xfId="26374"/>
    <cellStyle name="Normal 64 3 2 3 3 4" xfId="36585"/>
    <cellStyle name="Normal 64 3 2 3 3 5" xfId="21361"/>
    <cellStyle name="Normal 64 3 2 3 4" xfId="12951"/>
    <cellStyle name="Normal 64 3 2 3 4 2" xfId="43273"/>
    <cellStyle name="Normal 64 3 2 3 4 3" xfId="28049"/>
    <cellStyle name="Normal 64 3 2 3 5" xfId="7930"/>
    <cellStyle name="Normal 64 3 2 3 5 2" xfId="38256"/>
    <cellStyle name="Normal 64 3 2 3 5 3" xfId="23032"/>
    <cellStyle name="Normal 64 3 2 3 6" xfId="33244"/>
    <cellStyle name="Normal 64 3 2 3 7" xfId="18019"/>
    <cellStyle name="Normal 64 3 2 4" xfId="3712"/>
    <cellStyle name="Normal 64 3 2 4 2" xfId="13786"/>
    <cellStyle name="Normal 64 3 2 4 2 2" xfId="44108"/>
    <cellStyle name="Normal 64 3 2 4 2 3" xfId="28884"/>
    <cellStyle name="Normal 64 3 2 4 3" xfId="8766"/>
    <cellStyle name="Normal 64 3 2 4 3 2" xfId="39091"/>
    <cellStyle name="Normal 64 3 2 4 3 3" xfId="23867"/>
    <cellStyle name="Normal 64 3 2 4 4" xfId="34078"/>
    <cellStyle name="Normal 64 3 2 4 5" xfId="18854"/>
    <cellStyle name="Normal 64 3 2 5" xfId="5405"/>
    <cellStyle name="Normal 64 3 2 5 2" xfId="15457"/>
    <cellStyle name="Normal 64 3 2 5 2 2" xfId="45779"/>
    <cellStyle name="Normal 64 3 2 5 2 3" xfId="30555"/>
    <cellStyle name="Normal 64 3 2 5 3" xfId="10437"/>
    <cellStyle name="Normal 64 3 2 5 3 2" xfId="40762"/>
    <cellStyle name="Normal 64 3 2 5 3 3" xfId="25538"/>
    <cellStyle name="Normal 64 3 2 5 4" xfId="35749"/>
    <cellStyle name="Normal 64 3 2 5 5" xfId="20525"/>
    <cellStyle name="Normal 64 3 2 6" xfId="12115"/>
    <cellStyle name="Normal 64 3 2 6 2" xfId="42437"/>
    <cellStyle name="Normal 64 3 2 6 3" xfId="27213"/>
    <cellStyle name="Normal 64 3 2 7" xfId="7094"/>
    <cellStyle name="Normal 64 3 2 7 2" xfId="37420"/>
    <cellStyle name="Normal 64 3 2 7 3" xfId="22196"/>
    <cellStyle name="Normal 64 3 2 8" xfId="32408"/>
    <cellStyle name="Normal 64 3 2 9" xfId="17183"/>
    <cellStyle name="Normal 64 3 3" xfId="2230"/>
    <cellStyle name="Normal 64 3 3 2" xfId="3069"/>
    <cellStyle name="Normal 64 3 3 2 2" xfId="4759"/>
    <cellStyle name="Normal 64 3 3 2 2 2" xfId="14832"/>
    <cellStyle name="Normal 64 3 3 2 2 2 2" xfId="45154"/>
    <cellStyle name="Normal 64 3 3 2 2 2 3" xfId="29930"/>
    <cellStyle name="Normal 64 3 3 2 2 3" xfId="9812"/>
    <cellStyle name="Normal 64 3 3 2 2 3 2" xfId="40137"/>
    <cellStyle name="Normal 64 3 3 2 2 3 3" xfId="24913"/>
    <cellStyle name="Normal 64 3 3 2 2 4" xfId="35124"/>
    <cellStyle name="Normal 64 3 3 2 2 5" xfId="19900"/>
    <cellStyle name="Normal 64 3 3 2 3" xfId="6451"/>
    <cellStyle name="Normal 64 3 3 2 3 2" xfId="16503"/>
    <cellStyle name="Normal 64 3 3 2 3 2 2" xfId="46825"/>
    <cellStyle name="Normal 64 3 3 2 3 2 3" xfId="31601"/>
    <cellStyle name="Normal 64 3 3 2 3 3" xfId="11483"/>
    <cellStyle name="Normal 64 3 3 2 3 3 2" xfId="41808"/>
    <cellStyle name="Normal 64 3 3 2 3 3 3" xfId="26584"/>
    <cellStyle name="Normal 64 3 3 2 3 4" xfId="36795"/>
    <cellStyle name="Normal 64 3 3 2 3 5" xfId="21571"/>
    <cellStyle name="Normal 64 3 3 2 4" xfId="13161"/>
    <cellStyle name="Normal 64 3 3 2 4 2" xfId="43483"/>
    <cellStyle name="Normal 64 3 3 2 4 3" xfId="28259"/>
    <cellStyle name="Normal 64 3 3 2 5" xfId="8140"/>
    <cellStyle name="Normal 64 3 3 2 5 2" xfId="38466"/>
    <cellStyle name="Normal 64 3 3 2 5 3" xfId="23242"/>
    <cellStyle name="Normal 64 3 3 2 6" xfId="33454"/>
    <cellStyle name="Normal 64 3 3 2 7" xfId="18229"/>
    <cellStyle name="Normal 64 3 3 3" xfId="3922"/>
    <cellStyle name="Normal 64 3 3 3 2" xfId="13996"/>
    <cellStyle name="Normal 64 3 3 3 2 2" xfId="44318"/>
    <cellStyle name="Normal 64 3 3 3 2 3" xfId="29094"/>
    <cellStyle name="Normal 64 3 3 3 3" xfId="8976"/>
    <cellStyle name="Normal 64 3 3 3 3 2" xfId="39301"/>
    <cellStyle name="Normal 64 3 3 3 3 3" xfId="24077"/>
    <cellStyle name="Normal 64 3 3 3 4" xfId="34288"/>
    <cellStyle name="Normal 64 3 3 3 5" xfId="19064"/>
    <cellStyle name="Normal 64 3 3 4" xfId="5615"/>
    <cellStyle name="Normal 64 3 3 4 2" xfId="15667"/>
    <cellStyle name="Normal 64 3 3 4 2 2" xfId="45989"/>
    <cellStyle name="Normal 64 3 3 4 2 3" xfId="30765"/>
    <cellStyle name="Normal 64 3 3 4 3" xfId="10647"/>
    <cellStyle name="Normal 64 3 3 4 3 2" xfId="40972"/>
    <cellStyle name="Normal 64 3 3 4 3 3" xfId="25748"/>
    <cellStyle name="Normal 64 3 3 4 4" xfId="35959"/>
    <cellStyle name="Normal 64 3 3 4 5" xfId="20735"/>
    <cellStyle name="Normal 64 3 3 5" xfId="12325"/>
    <cellStyle name="Normal 64 3 3 5 2" xfId="42647"/>
    <cellStyle name="Normal 64 3 3 5 3" xfId="27423"/>
    <cellStyle name="Normal 64 3 3 6" xfId="7304"/>
    <cellStyle name="Normal 64 3 3 6 2" xfId="37630"/>
    <cellStyle name="Normal 64 3 3 6 3" xfId="22406"/>
    <cellStyle name="Normal 64 3 3 7" xfId="32618"/>
    <cellStyle name="Normal 64 3 3 8" xfId="17393"/>
    <cellStyle name="Normal 64 3 4" xfId="2651"/>
    <cellStyle name="Normal 64 3 4 2" xfId="4341"/>
    <cellStyle name="Normal 64 3 4 2 2" xfId="14414"/>
    <cellStyle name="Normal 64 3 4 2 2 2" xfId="44736"/>
    <cellStyle name="Normal 64 3 4 2 2 3" xfId="29512"/>
    <cellStyle name="Normal 64 3 4 2 3" xfId="9394"/>
    <cellStyle name="Normal 64 3 4 2 3 2" xfId="39719"/>
    <cellStyle name="Normal 64 3 4 2 3 3" xfId="24495"/>
    <cellStyle name="Normal 64 3 4 2 4" xfId="34706"/>
    <cellStyle name="Normal 64 3 4 2 5" xfId="19482"/>
    <cellStyle name="Normal 64 3 4 3" xfId="6033"/>
    <cellStyle name="Normal 64 3 4 3 2" xfId="16085"/>
    <cellStyle name="Normal 64 3 4 3 2 2" xfId="46407"/>
    <cellStyle name="Normal 64 3 4 3 2 3" xfId="31183"/>
    <cellStyle name="Normal 64 3 4 3 3" xfId="11065"/>
    <cellStyle name="Normal 64 3 4 3 3 2" xfId="41390"/>
    <cellStyle name="Normal 64 3 4 3 3 3" xfId="26166"/>
    <cellStyle name="Normal 64 3 4 3 4" xfId="36377"/>
    <cellStyle name="Normal 64 3 4 3 5" xfId="21153"/>
    <cellStyle name="Normal 64 3 4 4" xfId="12743"/>
    <cellStyle name="Normal 64 3 4 4 2" xfId="43065"/>
    <cellStyle name="Normal 64 3 4 4 3" xfId="27841"/>
    <cellStyle name="Normal 64 3 4 5" xfId="7722"/>
    <cellStyle name="Normal 64 3 4 5 2" xfId="38048"/>
    <cellStyle name="Normal 64 3 4 5 3" xfId="22824"/>
    <cellStyle name="Normal 64 3 4 6" xfId="33036"/>
    <cellStyle name="Normal 64 3 4 7" xfId="17811"/>
    <cellStyle name="Normal 64 3 5" xfId="3504"/>
    <cellStyle name="Normal 64 3 5 2" xfId="13578"/>
    <cellStyle name="Normal 64 3 5 2 2" xfId="43900"/>
    <cellStyle name="Normal 64 3 5 2 3" xfId="28676"/>
    <cellStyle name="Normal 64 3 5 3" xfId="8558"/>
    <cellStyle name="Normal 64 3 5 3 2" xfId="38883"/>
    <cellStyle name="Normal 64 3 5 3 3" xfId="23659"/>
    <cellStyle name="Normal 64 3 5 4" xfId="33870"/>
    <cellStyle name="Normal 64 3 5 5" xfId="18646"/>
    <cellStyle name="Normal 64 3 6" xfId="5197"/>
    <cellStyle name="Normal 64 3 6 2" xfId="15249"/>
    <cellStyle name="Normal 64 3 6 2 2" xfId="45571"/>
    <cellStyle name="Normal 64 3 6 2 3" xfId="30347"/>
    <cellStyle name="Normal 64 3 6 3" xfId="10229"/>
    <cellStyle name="Normal 64 3 6 3 2" xfId="40554"/>
    <cellStyle name="Normal 64 3 6 3 3" xfId="25330"/>
    <cellStyle name="Normal 64 3 6 4" xfId="35541"/>
    <cellStyle name="Normal 64 3 6 5" xfId="20317"/>
    <cellStyle name="Normal 64 3 7" xfId="11907"/>
    <cellStyle name="Normal 64 3 7 2" xfId="42229"/>
    <cellStyle name="Normal 64 3 7 3" xfId="27005"/>
    <cellStyle name="Normal 64 3 8" xfId="6886"/>
    <cellStyle name="Normal 64 3 8 2" xfId="37212"/>
    <cellStyle name="Normal 64 3 8 3" xfId="21988"/>
    <cellStyle name="Normal 64 3 9" xfId="32201"/>
    <cellStyle name="Normal 64 4" xfId="1911"/>
    <cellStyle name="Normal 64 4 2" xfId="2334"/>
    <cellStyle name="Normal 64 4 2 2" xfId="3173"/>
    <cellStyle name="Normal 64 4 2 2 2" xfId="4863"/>
    <cellStyle name="Normal 64 4 2 2 2 2" xfId="14936"/>
    <cellStyle name="Normal 64 4 2 2 2 2 2" xfId="45258"/>
    <cellStyle name="Normal 64 4 2 2 2 2 3" xfId="30034"/>
    <cellStyle name="Normal 64 4 2 2 2 3" xfId="9916"/>
    <cellStyle name="Normal 64 4 2 2 2 3 2" xfId="40241"/>
    <cellStyle name="Normal 64 4 2 2 2 3 3" xfId="25017"/>
    <cellStyle name="Normal 64 4 2 2 2 4" xfId="35228"/>
    <cellStyle name="Normal 64 4 2 2 2 5" xfId="20004"/>
    <cellStyle name="Normal 64 4 2 2 3" xfId="6555"/>
    <cellStyle name="Normal 64 4 2 2 3 2" xfId="16607"/>
    <cellStyle name="Normal 64 4 2 2 3 2 2" xfId="46929"/>
    <cellStyle name="Normal 64 4 2 2 3 2 3" xfId="31705"/>
    <cellStyle name="Normal 64 4 2 2 3 3" xfId="11587"/>
    <cellStyle name="Normal 64 4 2 2 3 3 2" xfId="41912"/>
    <cellStyle name="Normal 64 4 2 2 3 3 3" xfId="26688"/>
    <cellStyle name="Normal 64 4 2 2 3 4" xfId="36899"/>
    <cellStyle name="Normal 64 4 2 2 3 5" xfId="21675"/>
    <cellStyle name="Normal 64 4 2 2 4" xfId="13265"/>
    <cellStyle name="Normal 64 4 2 2 4 2" xfId="43587"/>
    <cellStyle name="Normal 64 4 2 2 4 3" xfId="28363"/>
    <cellStyle name="Normal 64 4 2 2 5" xfId="8244"/>
    <cellStyle name="Normal 64 4 2 2 5 2" xfId="38570"/>
    <cellStyle name="Normal 64 4 2 2 5 3" xfId="23346"/>
    <cellStyle name="Normal 64 4 2 2 6" xfId="33558"/>
    <cellStyle name="Normal 64 4 2 2 7" xfId="18333"/>
    <cellStyle name="Normal 64 4 2 3" xfId="4026"/>
    <cellStyle name="Normal 64 4 2 3 2" xfId="14100"/>
    <cellStyle name="Normal 64 4 2 3 2 2" xfId="44422"/>
    <cellStyle name="Normal 64 4 2 3 2 3" xfId="29198"/>
    <cellStyle name="Normal 64 4 2 3 3" xfId="9080"/>
    <cellStyle name="Normal 64 4 2 3 3 2" xfId="39405"/>
    <cellStyle name="Normal 64 4 2 3 3 3" xfId="24181"/>
    <cellStyle name="Normal 64 4 2 3 4" xfId="34392"/>
    <cellStyle name="Normal 64 4 2 3 5" xfId="19168"/>
    <cellStyle name="Normal 64 4 2 4" xfId="5719"/>
    <cellStyle name="Normal 64 4 2 4 2" xfId="15771"/>
    <cellStyle name="Normal 64 4 2 4 2 2" xfId="46093"/>
    <cellStyle name="Normal 64 4 2 4 2 3" xfId="30869"/>
    <cellStyle name="Normal 64 4 2 4 3" xfId="10751"/>
    <cellStyle name="Normal 64 4 2 4 3 2" xfId="41076"/>
    <cellStyle name="Normal 64 4 2 4 3 3" xfId="25852"/>
    <cellStyle name="Normal 64 4 2 4 4" xfId="36063"/>
    <cellStyle name="Normal 64 4 2 4 5" xfId="20839"/>
    <cellStyle name="Normal 64 4 2 5" xfId="12429"/>
    <cellStyle name="Normal 64 4 2 5 2" xfId="42751"/>
    <cellStyle name="Normal 64 4 2 5 3" xfId="27527"/>
    <cellStyle name="Normal 64 4 2 6" xfId="7408"/>
    <cellStyle name="Normal 64 4 2 6 2" xfId="37734"/>
    <cellStyle name="Normal 64 4 2 6 3" xfId="22510"/>
    <cellStyle name="Normal 64 4 2 7" xfId="32722"/>
    <cellStyle name="Normal 64 4 2 8" xfId="17497"/>
    <cellStyle name="Normal 64 4 3" xfId="2755"/>
    <cellStyle name="Normal 64 4 3 2" xfId="4445"/>
    <cellStyle name="Normal 64 4 3 2 2" xfId="14518"/>
    <cellStyle name="Normal 64 4 3 2 2 2" xfId="44840"/>
    <cellStyle name="Normal 64 4 3 2 2 3" xfId="29616"/>
    <cellStyle name="Normal 64 4 3 2 3" xfId="9498"/>
    <cellStyle name="Normal 64 4 3 2 3 2" xfId="39823"/>
    <cellStyle name="Normal 64 4 3 2 3 3" xfId="24599"/>
    <cellStyle name="Normal 64 4 3 2 4" xfId="34810"/>
    <cellStyle name="Normal 64 4 3 2 5" xfId="19586"/>
    <cellStyle name="Normal 64 4 3 3" xfId="6137"/>
    <cellStyle name="Normal 64 4 3 3 2" xfId="16189"/>
    <cellStyle name="Normal 64 4 3 3 2 2" xfId="46511"/>
    <cellStyle name="Normal 64 4 3 3 2 3" xfId="31287"/>
    <cellStyle name="Normal 64 4 3 3 3" xfId="11169"/>
    <cellStyle name="Normal 64 4 3 3 3 2" xfId="41494"/>
    <cellStyle name="Normal 64 4 3 3 3 3" xfId="26270"/>
    <cellStyle name="Normal 64 4 3 3 4" xfId="36481"/>
    <cellStyle name="Normal 64 4 3 3 5" xfId="21257"/>
    <cellStyle name="Normal 64 4 3 4" xfId="12847"/>
    <cellStyle name="Normal 64 4 3 4 2" xfId="43169"/>
    <cellStyle name="Normal 64 4 3 4 3" xfId="27945"/>
    <cellStyle name="Normal 64 4 3 5" xfId="7826"/>
    <cellStyle name="Normal 64 4 3 5 2" xfId="38152"/>
    <cellStyle name="Normal 64 4 3 5 3" xfId="22928"/>
    <cellStyle name="Normal 64 4 3 6" xfId="33140"/>
    <cellStyle name="Normal 64 4 3 7" xfId="17915"/>
    <cellStyle name="Normal 64 4 4" xfId="3608"/>
    <cellStyle name="Normal 64 4 4 2" xfId="13682"/>
    <cellStyle name="Normal 64 4 4 2 2" xfId="44004"/>
    <cellStyle name="Normal 64 4 4 2 3" xfId="28780"/>
    <cellStyle name="Normal 64 4 4 3" xfId="8662"/>
    <cellStyle name="Normal 64 4 4 3 2" xfId="38987"/>
    <cellStyle name="Normal 64 4 4 3 3" xfId="23763"/>
    <cellStyle name="Normal 64 4 4 4" xfId="33974"/>
    <cellStyle name="Normal 64 4 4 5" xfId="18750"/>
    <cellStyle name="Normal 64 4 5" xfId="5301"/>
    <cellStyle name="Normal 64 4 5 2" xfId="15353"/>
    <cellStyle name="Normal 64 4 5 2 2" xfId="45675"/>
    <cellStyle name="Normal 64 4 5 2 3" xfId="30451"/>
    <cellStyle name="Normal 64 4 5 3" xfId="10333"/>
    <cellStyle name="Normal 64 4 5 3 2" xfId="40658"/>
    <cellStyle name="Normal 64 4 5 3 3" xfId="25434"/>
    <cellStyle name="Normal 64 4 5 4" xfId="35645"/>
    <cellStyle name="Normal 64 4 5 5" xfId="20421"/>
    <cellStyle name="Normal 64 4 6" xfId="12011"/>
    <cellStyle name="Normal 64 4 6 2" xfId="42333"/>
    <cellStyle name="Normal 64 4 6 3" xfId="27109"/>
    <cellStyle name="Normal 64 4 7" xfId="6990"/>
    <cellStyle name="Normal 64 4 7 2" xfId="37316"/>
    <cellStyle name="Normal 64 4 7 3" xfId="22092"/>
    <cellStyle name="Normal 64 4 8" xfId="32304"/>
    <cellStyle name="Normal 64 4 9" xfId="17079"/>
    <cellStyle name="Normal 64 5" xfId="2124"/>
    <cellStyle name="Normal 64 5 2" xfId="2965"/>
    <cellStyle name="Normal 64 5 2 2" xfId="4655"/>
    <cellStyle name="Normal 64 5 2 2 2" xfId="14728"/>
    <cellStyle name="Normal 64 5 2 2 2 2" xfId="45050"/>
    <cellStyle name="Normal 64 5 2 2 2 3" xfId="29826"/>
    <cellStyle name="Normal 64 5 2 2 3" xfId="9708"/>
    <cellStyle name="Normal 64 5 2 2 3 2" xfId="40033"/>
    <cellStyle name="Normal 64 5 2 2 3 3" xfId="24809"/>
    <cellStyle name="Normal 64 5 2 2 4" xfId="35020"/>
    <cellStyle name="Normal 64 5 2 2 5" xfId="19796"/>
    <cellStyle name="Normal 64 5 2 3" xfId="6347"/>
    <cellStyle name="Normal 64 5 2 3 2" xfId="16399"/>
    <cellStyle name="Normal 64 5 2 3 2 2" xfId="46721"/>
    <cellStyle name="Normal 64 5 2 3 2 3" xfId="31497"/>
    <cellStyle name="Normal 64 5 2 3 3" xfId="11379"/>
    <cellStyle name="Normal 64 5 2 3 3 2" xfId="41704"/>
    <cellStyle name="Normal 64 5 2 3 3 3" xfId="26480"/>
    <cellStyle name="Normal 64 5 2 3 4" xfId="36691"/>
    <cellStyle name="Normal 64 5 2 3 5" xfId="21467"/>
    <cellStyle name="Normal 64 5 2 4" xfId="13057"/>
    <cellStyle name="Normal 64 5 2 4 2" xfId="43379"/>
    <cellStyle name="Normal 64 5 2 4 3" xfId="28155"/>
    <cellStyle name="Normal 64 5 2 5" xfId="8036"/>
    <cellStyle name="Normal 64 5 2 5 2" xfId="38362"/>
    <cellStyle name="Normal 64 5 2 5 3" xfId="23138"/>
    <cellStyle name="Normal 64 5 2 6" xfId="33350"/>
    <cellStyle name="Normal 64 5 2 7" xfId="18125"/>
    <cellStyle name="Normal 64 5 3" xfId="3818"/>
    <cellStyle name="Normal 64 5 3 2" xfId="13892"/>
    <cellStyle name="Normal 64 5 3 2 2" xfId="44214"/>
    <cellStyle name="Normal 64 5 3 2 3" xfId="28990"/>
    <cellStyle name="Normal 64 5 3 3" xfId="8872"/>
    <cellStyle name="Normal 64 5 3 3 2" xfId="39197"/>
    <cellStyle name="Normal 64 5 3 3 3" xfId="23973"/>
    <cellStyle name="Normal 64 5 3 4" xfId="34184"/>
    <cellStyle name="Normal 64 5 3 5" xfId="18960"/>
    <cellStyle name="Normal 64 5 4" xfId="5511"/>
    <cellStyle name="Normal 64 5 4 2" xfId="15563"/>
    <cellStyle name="Normal 64 5 4 2 2" xfId="45885"/>
    <cellStyle name="Normal 64 5 4 2 3" xfId="30661"/>
    <cellStyle name="Normal 64 5 4 3" xfId="10543"/>
    <cellStyle name="Normal 64 5 4 3 2" xfId="40868"/>
    <cellStyle name="Normal 64 5 4 3 3" xfId="25644"/>
    <cellStyle name="Normal 64 5 4 4" xfId="35855"/>
    <cellStyle name="Normal 64 5 4 5" xfId="20631"/>
    <cellStyle name="Normal 64 5 5" xfId="12221"/>
    <cellStyle name="Normal 64 5 5 2" xfId="42543"/>
    <cellStyle name="Normal 64 5 5 3" xfId="27319"/>
    <cellStyle name="Normal 64 5 6" xfId="7200"/>
    <cellStyle name="Normal 64 5 6 2" xfId="37526"/>
    <cellStyle name="Normal 64 5 6 3" xfId="22302"/>
    <cellStyle name="Normal 64 5 7" xfId="32514"/>
    <cellStyle name="Normal 64 5 8" xfId="17289"/>
    <cellStyle name="Normal 64 6" xfId="2545"/>
    <cellStyle name="Normal 64 6 2" xfId="4237"/>
    <cellStyle name="Normal 64 6 2 2" xfId="14310"/>
    <cellStyle name="Normal 64 6 2 2 2" xfId="44632"/>
    <cellStyle name="Normal 64 6 2 2 3" xfId="29408"/>
    <cellStyle name="Normal 64 6 2 3" xfId="9290"/>
    <cellStyle name="Normal 64 6 2 3 2" xfId="39615"/>
    <cellStyle name="Normal 64 6 2 3 3" xfId="24391"/>
    <cellStyle name="Normal 64 6 2 4" xfId="34602"/>
    <cellStyle name="Normal 64 6 2 5" xfId="19378"/>
    <cellStyle name="Normal 64 6 3" xfId="5929"/>
    <cellStyle name="Normal 64 6 3 2" xfId="15981"/>
    <cellStyle name="Normal 64 6 3 2 2" xfId="46303"/>
    <cellStyle name="Normal 64 6 3 2 3" xfId="31079"/>
    <cellStyle name="Normal 64 6 3 3" xfId="10961"/>
    <cellStyle name="Normal 64 6 3 3 2" xfId="41286"/>
    <cellStyle name="Normal 64 6 3 3 3" xfId="26062"/>
    <cellStyle name="Normal 64 6 3 4" xfId="36273"/>
    <cellStyle name="Normal 64 6 3 5" xfId="21049"/>
    <cellStyle name="Normal 64 6 4" xfId="12639"/>
    <cellStyle name="Normal 64 6 4 2" xfId="42961"/>
    <cellStyle name="Normal 64 6 4 3" xfId="27737"/>
    <cellStyle name="Normal 64 6 5" xfId="7618"/>
    <cellStyle name="Normal 64 6 5 2" xfId="37944"/>
    <cellStyle name="Normal 64 6 5 3" xfId="22720"/>
    <cellStyle name="Normal 64 6 6" xfId="32932"/>
    <cellStyle name="Normal 64 6 7" xfId="17707"/>
    <cellStyle name="Normal 64 7" xfId="3397"/>
    <cellStyle name="Normal 64 7 2" xfId="13474"/>
    <cellStyle name="Normal 64 7 2 2" xfId="43796"/>
    <cellStyle name="Normal 64 7 2 3" xfId="28572"/>
    <cellStyle name="Normal 64 7 3" xfId="8454"/>
    <cellStyle name="Normal 64 7 3 2" xfId="38779"/>
    <cellStyle name="Normal 64 7 3 3" xfId="23555"/>
    <cellStyle name="Normal 64 7 4" xfId="33766"/>
    <cellStyle name="Normal 64 7 5" xfId="18542"/>
    <cellStyle name="Normal 64 8" xfId="5091"/>
    <cellStyle name="Normal 64 8 2" xfId="15145"/>
    <cellStyle name="Normal 64 8 2 2" xfId="45467"/>
    <cellStyle name="Normal 64 8 2 3" xfId="30243"/>
    <cellStyle name="Normal 64 8 3" xfId="10125"/>
    <cellStyle name="Normal 64 8 3 2" xfId="40450"/>
    <cellStyle name="Normal 64 8 3 3" xfId="25226"/>
    <cellStyle name="Normal 64 8 4" xfId="35437"/>
    <cellStyle name="Normal 64 8 5" xfId="20213"/>
    <cellStyle name="Normal 64 9" xfId="11801"/>
    <cellStyle name="Normal 64 9 2" xfId="42125"/>
    <cellStyle name="Normal 64 9 3" xfId="26901"/>
    <cellStyle name="Normal 65" xfId="1476"/>
    <cellStyle name="Normal 65 10" xfId="6781"/>
    <cellStyle name="Normal 65 10 2" xfId="37109"/>
    <cellStyle name="Normal 65 10 3" xfId="21885"/>
    <cellStyle name="Normal 65 11" xfId="32100"/>
    <cellStyle name="Normal 65 12" xfId="16870"/>
    <cellStyle name="Normal 65 13" xfId="47311"/>
    <cellStyle name="Normal 65 2" xfId="1745"/>
    <cellStyle name="Normal 65 2 10" xfId="32151"/>
    <cellStyle name="Normal 65 2 11" xfId="16924"/>
    <cellStyle name="Normal 65 2 2" xfId="1853"/>
    <cellStyle name="Normal 65 2 2 10" xfId="17028"/>
    <cellStyle name="Normal 65 2 2 2" xfId="2070"/>
    <cellStyle name="Normal 65 2 2 2 2" xfId="2491"/>
    <cellStyle name="Normal 65 2 2 2 2 2" xfId="3330"/>
    <cellStyle name="Normal 65 2 2 2 2 2 2" xfId="5020"/>
    <cellStyle name="Normal 65 2 2 2 2 2 2 2" xfId="15093"/>
    <cellStyle name="Normal 65 2 2 2 2 2 2 2 2" xfId="45415"/>
    <cellStyle name="Normal 65 2 2 2 2 2 2 2 3" xfId="30191"/>
    <cellStyle name="Normal 65 2 2 2 2 2 2 3" xfId="10073"/>
    <cellStyle name="Normal 65 2 2 2 2 2 2 3 2" xfId="40398"/>
    <cellStyle name="Normal 65 2 2 2 2 2 2 3 3" xfId="25174"/>
    <cellStyle name="Normal 65 2 2 2 2 2 2 4" xfId="35385"/>
    <cellStyle name="Normal 65 2 2 2 2 2 2 5" xfId="20161"/>
    <cellStyle name="Normal 65 2 2 2 2 2 3" xfId="6712"/>
    <cellStyle name="Normal 65 2 2 2 2 2 3 2" xfId="16764"/>
    <cellStyle name="Normal 65 2 2 2 2 2 3 2 2" xfId="47086"/>
    <cellStyle name="Normal 65 2 2 2 2 2 3 2 3" xfId="31862"/>
    <cellStyle name="Normal 65 2 2 2 2 2 3 3" xfId="11744"/>
    <cellStyle name="Normal 65 2 2 2 2 2 3 3 2" xfId="42069"/>
    <cellStyle name="Normal 65 2 2 2 2 2 3 3 3" xfId="26845"/>
    <cellStyle name="Normal 65 2 2 2 2 2 3 4" xfId="37056"/>
    <cellStyle name="Normal 65 2 2 2 2 2 3 5" xfId="21832"/>
    <cellStyle name="Normal 65 2 2 2 2 2 4" xfId="13422"/>
    <cellStyle name="Normal 65 2 2 2 2 2 4 2" xfId="43744"/>
    <cellStyle name="Normal 65 2 2 2 2 2 4 3" xfId="28520"/>
    <cellStyle name="Normal 65 2 2 2 2 2 5" xfId="8401"/>
    <cellStyle name="Normal 65 2 2 2 2 2 5 2" xfId="38727"/>
    <cellStyle name="Normal 65 2 2 2 2 2 5 3" xfId="23503"/>
    <cellStyle name="Normal 65 2 2 2 2 2 6" xfId="33715"/>
    <cellStyle name="Normal 65 2 2 2 2 2 7" xfId="18490"/>
    <cellStyle name="Normal 65 2 2 2 2 3" xfId="4183"/>
    <cellStyle name="Normal 65 2 2 2 2 3 2" xfId="14257"/>
    <cellStyle name="Normal 65 2 2 2 2 3 2 2" xfId="44579"/>
    <cellStyle name="Normal 65 2 2 2 2 3 2 3" xfId="29355"/>
    <cellStyle name="Normal 65 2 2 2 2 3 3" xfId="9237"/>
    <cellStyle name="Normal 65 2 2 2 2 3 3 2" xfId="39562"/>
    <cellStyle name="Normal 65 2 2 2 2 3 3 3" xfId="24338"/>
    <cellStyle name="Normal 65 2 2 2 2 3 4" xfId="34549"/>
    <cellStyle name="Normal 65 2 2 2 2 3 5" xfId="19325"/>
    <cellStyle name="Normal 65 2 2 2 2 4" xfId="5876"/>
    <cellStyle name="Normal 65 2 2 2 2 4 2" xfId="15928"/>
    <cellStyle name="Normal 65 2 2 2 2 4 2 2" xfId="46250"/>
    <cellStyle name="Normal 65 2 2 2 2 4 2 3" xfId="31026"/>
    <cellStyle name="Normal 65 2 2 2 2 4 3" xfId="10908"/>
    <cellStyle name="Normal 65 2 2 2 2 4 3 2" xfId="41233"/>
    <cellStyle name="Normal 65 2 2 2 2 4 3 3" xfId="26009"/>
    <cellStyle name="Normal 65 2 2 2 2 4 4" xfId="36220"/>
    <cellStyle name="Normal 65 2 2 2 2 4 5" xfId="20996"/>
    <cellStyle name="Normal 65 2 2 2 2 5" xfId="12586"/>
    <cellStyle name="Normal 65 2 2 2 2 5 2" xfId="42908"/>
    <cellStyle name="Normal 65 2 2 2 2 5 3" xfId="27684"/>
    <cellStyle name="Normal 65 2 2 2 2 6" xfId="7565"/>
    <cellStyle name="Normal 65 2 2 2 2 6 2" xfId="37891"/>
    <cellStyle name="Normal 65 2 2 2 2 6 3" xfId="22667"/>
    <cellStyle name="Normal 65 2 2 2 2 7" xfId="32879"/>
    <cellStyle name="Normal 65 2 2 2 2 8" xfId="17654"/>
    <cellStyle name="Normal 65 2 2 2 3" xfId="2912"/>
    <cellStyle name="Normal 65 2 2 2 3 2" xfId="4602"/>
    <cellStyle name="Normal 65 2 2 2 3 2 2" xfId="14675"/>
    <cellStyle name="Normal 65 2 2 2 3 2 2 2" xfId="44997"/>
    <cellStyle name="Normal 65 2 2 2 3 2 2 3" xfId="29773"/>
    <cellStyle name="Normal 65 2 2 2 3 2 3" xfId="9655"/>
    <cellStyle name="Normal 65 2 2 2 3 2 3 2" xfId="39980"/>
    <cellStyle name="Normal 65 2 2 2 3 2 3 3" xfId="24756"/>
    <cellStyle name="Normal 65 2 2 2 3 2 4" xfId="34967"/>
    <cellStyle name="Normal 65 2 2 2 3 2 5" xfId="19743"/>
    <cellStyle name="Normal 65 2 2 2 3 3" xfId="6294"/>
    <cellStyle name="Normal 65 2 2 2 3 3 2" xfId="16346"/>
    <cellStyle name="Normal 65 2 2 2 3 3 2 2" xfId="46668"/>
    <cellStyle name="Normal 65 2 2 2 3 3 2 3" xfId="31444"/>
    <cellStyle name="Normal 65 2 2 2 3 3 3" xfId="11326"/>
    <cellStyle name="Normal 65 2 2 2 3 3 3 2" xfId="41651"/>
    <cellStyle name="Normal 65 2 2 2 3 3 3 3" xfId="26427"/>
    <cellStyle name="Normal 65 2 2 2 3 3 4" xfId="36638"/>
    <cellStyle name="Normal 65 2 2 2 3 3 5" xfId="21414"/>
    <cellStyle name="Normal 65 2 2 2 3 4" xfId="13004"/>
    <cellStyle name="Normal 65 2 2 2 3 4 2" xfId="43326"/>
    <cellStyle name="Normal 65 2 2 2 3 4 3" xfId="28102"/>
    <cellStyle name="Normal 65 2 2 2 3 5" xfId="7983"/>
    <cellStyle name="Normal 65 2 2 2 3 5 2" xfId="38309"/>
    <cellStyle name="Normal 65 2 2 2 3 5 3" xfId="23085"/>
    <cellStyle name="Normal 65 2 2 2 3 6" xfId="33297"/>
    <cellStyle name="Normal 65 2 2 2 3 7" xfId="18072"/>
    <cellStyle name="Normal 65 2 2 2 4" xfId="3765"/>
    <cellStyle name="Normal 65 2 2 2 4 2" xfId="13839"/>
    <cellStyle name="Normal 65 2 2 2 4 2 2" xfId="44161"/>
    <cellStyle name="Normal 65 2 2 2 4 2 3" xfId="28937"/>
    <cellStyle name="Normal 65 2 2 2 4 3" xfId="8819"/>
    <cellStyle name="Normal 65 2 2 2 4 3 2" xfId="39144"/>
    <cellStyle name="Normal 65 2 2 2 4 3 3" xfId="23920"/>
    <cellStyle name="Normal 65 2 2 2 4 4" xfId="34131"/>
    <cellStyle name="Normal 65 2 2 2 4 5" xfId="18907"/>
    <cellStyle name="Normal 65 2 2 2 5" xfId="5458"/>
    <cellStyle name="Normal 65 2 2 2 5 2" xfId="15510"/>
    <cellStyle name="Normal 65 2 2 2 5 2 2" xfId="45832"/>
    <cellStyle name="Normal 65 2 2 2 5 2 3" xfId="30608"/>
    <cellStyle name="Normal 65 2 2 2 5 3" xfId="10490"/>
    <cellStyle name="Normal 65 2 2 2 5 3 2" xfId="40815"/>
    <cellStyle name="Normal 65 2 2 2 5 3 3" xfId="25591"/>
    <cellStyle name="Normal 65 2 2 2 5 4" xfId="35802"/>
    <cellStyle name="Normal 65 2 2 2 5 5" xfId="20578"/>
    <cellStyle name="Normal 65 2 2 2 6" xfId="12168"/>
    <cellStyle name="Normal 65 2 2 2 6 2" xfId="42490"/>
    <cellStyle name="Normal 65 2 2 2 6 3" xfId="27266"/>
    <cellStyle name="Normal 65 2 2 2 7" xfId="7147"/>
    <cellStyle name="Normal 65 2 2 2 7 2" xfId="37473"/>
    <cellStyle name="Normal 65 2 2 2 7 3" xfId="22249"/>
    <cellStyle name="Normal 65 2 2 2 8" xfId="32461"/>
    <cellStyle name="Normal 65 2 2 2 9" xfId="17236"/>
    <cellStyle name="Normal 65 2 2 3" xfId="2283"/>
    <cellStyle name="Normal 65 2 2 3 2" xfId="3122"/>
    <cellStyle name="Normal 65 2 2 3 2 2" xfId="4812"/>
    <cellStyle name="Normal 65 2 2 3 2 2 2" xfId="14885"/>
    <cellStyle name="Normal 65 2 2 3 2 2 2 2" xfId="45207"/>
    <cellStyle name="Normal 65 2 2 3 2 2 2 3" xfId="29983"/>
    <cellStyle name="Normal 65 2 2 3 2 2 3" xfId="9865"/>
    <cellStyle name="Normal 65 2 2 3 2 2 3 2" xfId="40190"/>
    <cellStyle name="Normal 65 2 2 3 2 2 3 3" xfId="24966"/>
    <cellStyle name="Normal 65 2 2 3 2 2 4" xfId="35177"/>
    <cellStyle name="Normal 65 2 2 3 2 2 5" xfId="19953"/>
    <cellStyle name="Normal 65 2 2 3 2 3" xfId="6504"/>
    <cellStyle name="Normal 65 2 2 3 2 3 2" xfId="16556"/>
    <cellStyle name="Normal 65 2 2 3 2 3 2 2" xfId="46878"/>
    <cellStyle name="Normal 65 2 2 3 2 3 2 3" xfId="31654"/>
    <cellStyle name="Normal 65 2 2 3 2 3 3" xfId="11536"/>
    <cellStyle name="Normal 65 2 2 3 2 3 3 2" xfId="41861"/>
    <cellStyle name="Normal 65 2 2 3 2 3 3 3" xfId="26637"/>
    <cellStyle name="Normal 65 2 2 3 2 3 4" xfId="36848"/>
    <cellStyle name="Normal 65 2 2 3 2 3 5" xfId="21624"/>
    <cellStyle name="Normal 65 2 2 3 2 4" xfId="13214"/>
    <cellStyle name="Normal 65 2 2 3 2 4 2" xfId="43536"/>
    <cellStyle name="Normal 65 2 2 3 2 4 3" xfId="28312"/>
    <cellStyle name="Normal 65 2 2 3 2 5" xfId="8193"/>
    <cellStyle name="Normal 65 2 2 3 2 5 2" xfId="38519"/>
    <cellStyle name="Normal 65 2 2 3 2 5 3" xfId="23295"/>
    <cellStyle name="Normal 65 2 2 3 2 6" xfId="33507"/>
    <cellStyle name="Normal 65 2 2 3 2 7" xfId="18282"/>
    <cellStyle name="Normal 65 2 2 3 3" xfId="3975"/>
    <cellStyle name="Normal 65 2 2 3 3 2" xfId="14049"/>
    <cellStyle name="Normal 65 2 2 3 3 2 2" xfId="44371"/>
    <cellStyle name="Normal 65 2 2 3 3 2 3" xfId="29147"/>
    <cellStyle name="Normal 65 2 2 3 3 3" xfId="9029"/>
    <cellStyle name="Normal 65 2 2 3 3 3 2" xfId="39354"/>
    <cellStyle name="Normal 65 2 2 3 3 3 3" xfId="24130"/>
    <cellStyle name="Normal 65 2 2 3 3 4" xfId="34341"/>
    <cellStyle name="Normal 65 2 2 3 3 5" xfId="19117"/>
    <cellStyle name="Normal 65 2 2 3 4" xfId="5668"/>
    <cellStyle name="Normal 65 2 2 3 4 2" xfId="15720"/>
    <cellStyle name="Normal 65 2 2 3 4 2 2" xfId="46042"/>
    <cellStyle name="Normal 65 2 2 3 4 2 3" xfId="30818"/>
    <cellStyle name="Normal 65 2 2 3 4 3" xfId="10700"/>
    <cellStyle name="Normal 65 2 2 3 4 3 2" xfId="41025"/>
    <cellStyle name="Normal 65 2 2 3 4 3 3" xfId="25801"/>
    <cellStyle name="Normal 65 2 2 3 4 4" xfId="36012"/>
    <cellStyle name="Normal 65 2 2 3 4 5" xfId="20788"/>
    <cellStyle name="Normal 65 2 2 3 5" xfId="12378"/>
    <cellStyle name="Normal 65 2 2 3 5 2" xfId="42700"/>
    <cellStyle name="Normal 65 2 2 3 5 3" xfId="27476"/>
    <cellStyle name="Normal 65 2 2 3 6" xfId="7357"/>
    <cellStyle name="Normal 65 2 2 3 6 2" xfId="37683"/>
    <cellStyle name="Normal 65 2 2 3 6 3" xfId="22459"/>
    <cellStyle name="Normal 65 2 2 3 7" xfId="32671"/>
    <cellStyle name="Normal 65 2 2 3 8" xfId="17446"/>
    <cellStyle name="Normal 65 2 2 4" xfId="2704"/>
    <cellStyle name="Normal 65 2 2 4 2" xfId="4394"/>
    <cellStyle name="Normal 65 2 2 4 2 2" xfId="14467"/>
    <cellStyle name="Normal 65 2 2 4 2 2 2" xfId="44789"/>
    <cellStyle name="Normal 65 2 2 4 2 2 3" xfId="29565"/>
    <cellStyle name="Normal 65 2 2 4 2 3" xfId="9447"/>
    <cellStyle name="Normal 65 2 2 4 2 3 2" xfId="39772"/>
    <cellStyle name="Normal 65 2 2 4 2 3 3" xfId="24548"/>
    <cellStyle name="Normal 65 2 2 4 2 4" xfId="34759"/>
    <cellStyle name="Normal 65 2 2 4 2 5" xfId="19535"/>
    <cellStyle name="Normal 65 2 2 4 3" xfId="6086"/>
    <cellStyle name="Normal 65 2 2 4 3 2" xfId="16138"/>
    <cellStyle name="Normal 65 2 2 4 3 2 2" xfId="46460"/>
    <cellStyle name="Normal 65 2 2 4 3 2 3" xfId="31236"/>
    <cellStyle name="Normal 65 2 2 4 3 3" xfId="11118"/>
    <cellStyle name="Normal 65 2 2 4 3 3 2" xfId="41443"/>
    <cellStyle name="Normal 65 2 2 4 3 3 3" xfId="26219"/>
    <cellStyle name="Normal 65 2 2 4 3 4" xfId="36430"/>
    <cellStyle name="Normal 65 2 2 4 3 5" xfId="21206"/>
    <cellStyle name="Normal 65 2 2 4 4" xfId="12796"/>
    <cellStyle name="Normal 65 2 2 4 4 2" xfId="43118"/>
    <cellStyle name="Normal 65 2 2 4 4 3" xfId="27894"/>
    <cellStyle name="Normal 65 2 2 4 5" xfId="7775"/>
    <cellStyle name="Normal 65 2 2 4 5 2" xfId="38101"/>
    <cellStyle name="Normal 65 2 2 4 5 3" xfId="22877"/>
    <cellStyle name="Normal 65 2 2 4 6" xfId="33089"/>
    <cellStyle name="Normal 65 2 2 4 7" xfId="17864"/>
    <cellStyle name="Normal 65 2 2 5" xfId="3557"/>
    <cellStyle name="Normal 65 2 2 5 2" xfId="13631"/>
    <cellStyle name="Normal 65 2 2 5 2 2" xfId="43953"/>
    <cellStyle name="Normal 65 2 2 5 2 3" xfId="28729"/>
    <cellStyle name="Normal 65 2 2 5 3" xfId="8611"/>
    <cellStyle name="Normal 65 2 2 5 3 2" xfId="38936"/>
    <cellStyle name="Normal 65 2 2 5 3 3" xfId="23712"/>
    <cellStyle name="Normal 65 2 2 5 4" xfId="33923"/>
    <cellStyle name="Normal 65 2 2 5 5" xfId="18699"/>
    <cellStyle name="Normal 65 2 2 6" xfId="5250"/>
    <cellStyle name="Normal 65 2 2 6 2" xfId="15302"/>
    <cellStyle name="Normal 65 2 2 6 2 2" xfId="45624"/>
    <cellStyle name="Normal 65 2 2 6 2 3" xfId="30400"/>
    <cellStyle name="Normal 65 2 2 6 3" xfId="10282"/>
    <cellStyle name="Normal 65 2 2 6 3 2" xfId="40607"/>
    <cellStyle name="Normal 65 2 2 6 3 3" xfId="25383"/>
    <cellStyle name="Normal 65 2 2 6 4" xfId="35594"/>
    <cellStyle name="Normal 65 2 2 6 5" xfId="20370"/>
    <cellStyle name="Normal 65 2 2 7" xfId="11960"/>
    <cellStyle name="Normal 65 2 2 7 2" xfId="42282"/>
    <cellStyle name="Normal 65 2 2 7 3" xfId="27058"/>
    <cellStyle name="Normal 65 2 2 8" xfId="6939"/>
    <cellStyle name="Normal 65 2 2 8 2" xfId="37265"/>
    <cellStyle name="Normal 65 2 2 8 3" xfId="22041"/>
    <cellStyle name="Normal 65 2 2 9" xfId="32253"/>
    <cellStyle name="Normal 65 2 3" xfId="1966"/>
    <cellStyle name="Normal 65 2 3 2" xfId="2387"/>
    <cellStyle name="Normal 65 2 3 2 2" xfId="3226"/>
    <cellStyle name="Normal 65 2 3 2 2 2" xfId="4916"/>
    <cellStyle name="Normal 65 2 3 2 2 2 2" xfId="14989"/>
    <cellStyle name="Normal 65 2 3 2 2 2 2 2" xfId="45311"/>
    <cellStyle name="Normal 65 2 3 2 2 2 2 3" xfId="30087"/>
    <cellStyle name="Normal 65 2 3 2 2 2 3" xfId="9969"/>
    <cellStyle name="Normal 65 2 3 2 2 2 3 2" xfId="40294"/>
    <cellStyle name="Normal 65 2 3 2 2 2 3 3" xfId="25070"/>
    <cellStyle name="Normal 65 2 3 2 2 2 4" xfId="35281"/>
    <cellStyle name="Normal 65 2 3 2 2 2 5" xfId="20057"/>
    <cellStyle name="Normal 65 2 3 2 2 3" xfId="6608"/>
    <cellStyle name="Normal 65 2 3 2 2 3 2" xfId="16660"/>
    <cellStyle name="Normal 65 2 3 2 2 3 2 2" xfId="46982"/>
    <cellStyle name="Normal 65 2 3 2 2 3 2 3" xfId="31758"/>
    <cellStyle name="Normal 65 2 3 2 2 3 3" xfId="11640"/>
    <cellStyle name="Normal 65 2 3 2 2 3 3 2" xfId="41965"/>
    <cellStyle name="Normal 65 2 3 2 2 3 3 3" xfId="26741"/>
    <cellStyle name="Normal 65 2 3 2 2 3 4" xfId="36952"/>
    <cellStyle name="Normal 65 2 3 2 2 3 5" xfId="21728"/>
    <cellStyle name="Normal 65 2 3 2 2 4" xfId="13318"/>
    <cellStyle name="Normal 65 2 3 2 2 4 2" xfId="43640"/>
    <cellStyle name="Normal 65 2 3 2 2 4 3" xfId="28416"/>
    <cellStyle name="Normal 65 2 3 2 2 5" xfId="8297"/>
    <cellStyle name="Normal 65 2 3 2 2 5 2" xfId="38623"/>
    <cellStyle name="Normal 65 2 3 2 2 5 3" xfId="23399"/>
    <cellStyle name="Normal 65 2 3 2 2 6" xfId="33611"/>
    <cellStyle name="Normal 65 2 3 2 2 7" xfId="18386"/>
    <cellStyle name="Normal 65 2 3 2 3" xfId="4079"/>
    <cellStyle name="Normal 65 2 3 2 3 2" xfId="14153"/>
    <cellStyle name="Normal 65 2 3 2 3 2 2" xfId="44475"/>
    <cellStyle name="Normal 65 2 3 2 3 2 3" xfId="29251"/>
    <cellStyle name="Normal 65 2 3 2 3 3" xfId="9133"/>
    <cellStyle name="Normal 65 2 3 2 3 3 2" xfId="39458"/>
    <cellStyle name="Normal 65 2 3 2 3 3 3" xfId="24234"/>
    <cellStyle name="Normal 65 2 3 2 3 4" xfId="34445"/>
    <cellStyle name="Normal 65 2 3 2 3 5" xfId="19221"/>
    <cellStyle name="Normal 65 2 3 2 4" xfId="5772"/>
    <cellStyle name="Normal 65 2 3 2 4 2" xfId="15824"/>
    <cellStyle name="Normal 65 2 3 2 4 2 2" xfId="46146"/>
    <cellStyle name="Normal 65 2 3 2 4 2 3" xfId="30922"/>
    <cellStyle name="Normal 65 2 3 2 4 3" xfId="10804"/>
    <cellStyle name="Normal 65 2 3 2 4 3 2" xfId="41129"/>
    <cellStyle name="Normal 65 2 3 2 4 3 3" xfId="25905"/>
    <cellStyle name="Normal 65 2 3 2 4 4" xfId="36116"/>
    <cellStyle name="Normal 65 2 3 2 4 5" xfId="20892"/>
    <cellStyle name="Normal 65 2 3 2 5" xfId="12482"/>
    <cellStyle name="Normal 65 2 3 2 5 2" xfId="42804"/>
    <cellStyle name="Normal 65 2 3 2 5 3" xfId="27580"/>
    <cellStyle name="Normal 65 2 3 2 6" xfId="7461"/>
    <cellStyle name="Normal 65 2 3 2 6 2" xfId="37787"/>
    <cellStyle name="Normal 65 2 3 2 6 3" xfId="22563"/>
    <cellStyle name="Normal 65 2 3 2 7" xfId="32775"/>
    <cellStyle name="Normal 65 2 3 2 8" xfId="17550"/>
    <cellStyle name="Normal 65 2 3 3" xfId="2808"/>
    <cellStyle name="Normal 65 2 3 3 2" xfId="4498"/>
    <cellStyle name="Normal 65 2 3 3 2 2" xfId="14571"/>
    <cellStyle name="Normal 65 2 3 3 2 2 2" xfId="44893"/>
    <cellStyle name="Normal 65 2 3 3 2 2 3" xfId="29669"/>
    <cellStyle name="Normal 65 2 3 3 2 3" xfId="9551"/>
    <cellStyle name="Normal 65 2 3 3 2 3 2" xfId="39876"/>
    <cellStyle name="Normal 65 2 3 3 2 3 3" xfId="24652"/>
    <cellStyle name="Normal 65 2 3 3 2 4" xfId="34863"/>
    <cellStyle name="Normal 65 2 3 3 2 5" xfId="19639"/>
    <cellStyle name="Normal 65 2 3 3 3" xfId="6190"/>
    <cellStyle name="Normal 65 2 3 3 3 2" xfId="16242"/>
    <cellStyle name="Normal 65 2 3 3 3 2 2" xfId="46564"/>
    <cellStyle name="Normal 65 2 3 3 3 2 3" xfId="31340"/>
    <cellStyle name="Normal 65 2 3 3 3 3" xfId="11222"/>
    <cellStyle name="Normal 65 2 3 3 3 3 2" xfId="41547"/>
    <cellStyle name="Normal 65 2 3 3 3 3 3" xfId="26323"/>
    <cellStyle name="Normal 65 2 3 3 3 4" xfId="36534"/>
    <cellStyle name="Normal 65 2 3 3 3 5" xfId="21310"/>
    <cellStyle name="Normal 65 2 3 3 4" xfId="12900"/>
    <cellStyle name="Normal 65 2 3 3 4 2" xfId="43222"/>
    <cellStyle name="Normal 65 2 3 3 4 3" xfId="27998"/>
    <cellStyle name="Normal 65 2 3 3 5" xfId="7879"/>
    <cellStyle name="Normal 65 2 3 3 5 2" xfId="38205"/>
    <cellStyle name="Normal 65 2 3 3 5 3" xfId="22981"/>
    <cellStyle name="Normal 65 2 3 3 6" xfId="33193"/>
    <cellStyle name="Normal 65 2 3 3 7" xfId="17968"/>
    <cellStyle name="Normal 65 2 3 4" xfId="3661"/>
    <cellStyle name="Normal 65 2 3 4 2" xfId="13735"/>
    <cellStyle name="Normal 65 2 3 4 2 2" xfId="44057"/>
    <cellStyle name="Normal 65 2 3 4 2 3" xfId="28833"/>
    <cellStyle name="Normal 65 2 3 4 3" xfId="8715"/>
    <cellStyle name="Normal 65 2 3 4 3 2" xfId="39040"/>
    <cellStyle name="Normal 65 2 3 4 3 3" xfId="23816"/>
    <cellStyle name="Normal 65 2 3 4 4" xfId="34027"/>
    <cellStyle name="Normal 65 2 3 4 5" xfId="18803"/>
    <cellStyle name="Normal 65 2 3 5" xfId="5354"/>
    <cellStyle name="Normal 65 2 3 5 2" xfId="15406"/>
    <cellStyle name="Normal 65 2 3 5 2 2" xfId="45728"/>
    <cellStyle name="Normal 65 2 3 5 2 3" xfId="30504"/>
    <cellStyle name="Normal 65 2 3 5 3" xfId="10386"/>
    <cellStyle name="Normal 65 2 3 5 3 2" xfId="40711"/>
    <cellStyle name="Normal 65 2 3 5 3 3" xfId="25487"/>
    <cellStyle name="Normal 65 2 3 5 4" xfId="35698"/>
    <cellStyle name="Normal 65 2 3 5 5" xfId="20474"/>
    <cellStyle name="Normal 65 2 3 6" xfId="12064"/>
    <cellStyle name="Normal 65 2 3 6 2" xfId="42386"/>
    <cellStyle name="Normal 65 2 3 6 3" xfId="27162"/>
    <cellStyle name="Normal 65 2 3 7" xfId="7043"/>
    <cellStyle name="Normal 65 2 3 7 2" xfId="37369"/>
    <cellStyle name="Normal 65 2 3 7 3" xfId="22145"/>
    <cellStyle name="Normal 65 2 3 8" xfId="32357"/>
    <cellStyle name="Normal 65 2 3 9" xfId="17132"/>
    <cellStyle name="Normal 65 2 4" xfId="2179"/>
    <cellStyle name="Normal 65 2 4 2" xfId="3018"/>
    <cellStyle name="Normal 65 2 4 2 2" xfId="4708"/>
    <cellStyle name="Normal 65 2 4 2 2 2" xfId="14781"/>
    <cellStyle name="Normal 65 2 4 2 2 2 2" xfId="45103"/>
    <cellStyle name="Normal 65 2 4 2 2 2 3" xfId="29879"/>
    <cellStyle name="Normal 65 2 4 2 2 3" xfId="9761"/>
    <cellStyle name="Normal 65 2 4 2 2 3 2" xfId="40086"/>
    <cellStyle name="Normal 65 2 4 2 2 3 3" xfId="24862"/>
    <cellStyle name="Normal 65 2 4 2 2 4" xfId="35073"/>
    <cellStyle name="Normal 65 2 4 2 2 5" xfId="19849"/>
    <cellStyle name="Normal 65 2 4 2 3" xfId="6400"/>
    <cellStyle name="Normal 65 2 4 2 3 2" xfId="16452"/>
    <cellStyle name="Normal 65 2 4 2 3 2 2" xfId="46774"/>
    <cellStyle name="Normal 65 2 4 2 3 2 3" xfId="31550"/>
    <cellStyle name="Normal 65 2 4 2 3 3" xfId="11432"/>
    <cellStyle name="Normal 65 2 4 2 3 3 2" xfId="41757"/>
    <cellStyle name="Normal 65 2 4 2 3 3 3" xfId="26533"/>
    <cellStyle name="Normal 65 2 4 2 3 4" xfId="36744"/>
    <cellStyle name="Normal 65 2 4 2 3 5" xfId="21520"/>
    <cellStyle name="Normal 65 2 4 2 4" xfId="13110"/>
    <cellStyle name="Normal 65 2 4 2 4 2" xfId="43432"/>
    <cellStyle name="Normal 65 2 4 2 4 3" xfId="28208"/>
    <cellStyle name="Normal 65 2 4 2 5" xfId="8089"/>
    <cellStyle name="Normal 65 2 4 2 5 2" xfId="38415"/>
    <cellStyle name="Normal 65 2 4 2 5 3" xfId="23191"/>
    <cellStyle name="Normal 65 2 4 2 6" xfId="33403"/>
    <cellStyle name="Normal 65 2 4 2 7" xfId="18178"/>
    <cellStyle name="Normal 65 2 4 3" xfId="3871"/>
    <cellStyle name="Normal 65 2 4 3 2" xfId="13945"/>
    <cellStyle name="Normal 65 2 4 3 2 2" xfId="44267"/>
    <cellStyle name="Normal 65 2 4 3 2 3" xfId="29043"/>
    <cellStyle name="Normal 65 2 4 3 3" xfId="8925"/>
    <cellStyle name="Normal 65 2 4 3 3 2" xfId="39250"/>
    <cellStyle name="Normal 65 2 4 3 3 3" xfId="24026"/>
    <cellStyle name="Normal 65 2 4 3 4" xfId="34237"/>
    <cellStyle name="Normal 65 2 4 3 5" xfId="19013"/>
    <cellStyle name="Normal 65 2 4 4" xfId="5564"/>
    <cellStyle name="Normal 65 2 4 4 2" xfId="15616"/>
    <cellStyle name="Normal 65 2 4 4 2 2" xfId="45938"/>
    <cellStyle name="Normal 65 2 4 4 2 3" xfId="30714"/>
    <cellStyle name="Normal 65 2 4 4 3" xfId="10596"/>
    <cellStyle name="Normal 65 2 4 4 3 2" xfId="40921"/>
    <cellStyle name="Normal 65 2 4 4 3 3" xfId="25697"/>
    <cellStyle name="Normal 65 2 4 4 4" xfId="35908"/>
    <cellStyle name="Normal 65 2 4 4 5" xfId="20684"/>
    <cellStyle name="Normal 65 2 4 5" xfId="12274"/>
    <cellStyle name="Normal 65 2 4 5 2" xfId="42596"/>
    <cellStyle name="Normal 65 2 4 5 3" xfId="27372"/>
    <cellStyle name="Normal 65 2 4 6" xfId="7253"/>
    <cellStyle name="Normal 65 2 4 6 2" xfId="37579"/>
    <cellStyle name="Normal 65 2 4 6 3" xfId="22355"/>
    <cellStyle name="Normal 65 2 4 7" xfId="32567"/>
    <cellStyle name="Normal 65 2 4 8" xfId="17342"/>
    <cellStyle name="Normal 65 2 5" xfId="2600"/>
    <cellStyle name="Normal 65 2 5 2" xfId="4290"/>
    <cellStyle name="Normal 65 2 5 2 2" xfId="14363"/>
    <cellStyle name="Normal 65 2 5 2 2 2" xfId="44685"/>
    <cellStyle name="Normal 65 2 5 2 2 3" xfId="29461"/>
    <cellStyle name="Normal 65 2 5 2 3" xfId="9343"/>
    <cellStyle name="Normal 65 2 5 2 3 2" xfId="39668"/>
    <cellStyle name="Normal 65 2 5 2 3 3" xfId="24444"/>
    <cellStyle name="Normal 65 2 5 2 4" xfId="34655"/>
    <cellStyle name="Normal 65 2 5 2 5" xfId="19431"/>
    <cellStyle name="Normal 65 2 5 3" xfId="5982"/>
    <cellStyle name="Normal 65 2 5 3 2" xfId="16034"/>
    <cellStyle name="Normal 65 2 5 3 2 2" xfId="46356"/>
    <cellStyle name="Normal 65 2 5 3 2 3" xfId="31132"/>
    <cellStyle name="Normal 65 2 5 3 3" xfId="11014"/>
    <cellStyle name="Normal 65 2 5 3 3 2" xfId="41339"/>
    <cellStyle name="Normal 65 2 5 3 3 3" xfId="26115"/>
    <cellStyle name="Normal 65 2 5 3 4" xfId="36326"/>
    <cellStyle name="Normal 65 2 5 3 5" xfId="21102"/>
    <cellStyle name="Normal 65 2 5 4" xfId="12692"/>
    <cellStyle name="Normal 65 2 5 4 2" xfId="43014"/>
    <cellStyle name="Normal 65 2 5 4 3" xfId="27790"/>
    <cellStyle name="Normal 65 2 5 5" xfId="7671"/>
    <cellStyle name="Normal 65 2 5 5 2" xfId="37997"/>
    <cellStyle name="Normal 65 2 5 5 3" xfId="22773"/>
    <cellStyle name="Normal 65 2 5 6" xfId="32985"/>
    <cellStyle name="Normal 65 2 5 7" xfId="17760"/>
    <cellStyle name="Normal 65 2 6" xfId="3453"/>
    <cellStyle name="Normal 65 2 6 2" xfId="13527"/>
    <cellStyle name="Normal 65 2 6 2 2" xfId="43849"/>
    <cellStyle name="Normal 65 2 6 2 3" xfId="28625"/>
    <cellStyle name="Normal 65 2 6 3" xfId="8507"/>
    <cellStyle name="Normal 65 2 6 3 2" xfId="38832"/>
    <cellStyle name="Normal 65 2 6 3 3" xfId="23608"/>
    <cellStyle name="Normal 65 2 6 4" xfId="33819"/>
    <cellStyle name="Normal 65 2 6 5" xfId="18595"/>
    <cellStyle name="Normal 65 2 7" xfId="5146"/>
    <cellStyle name="Normal 65 2 7 2" xfId="15198"/>
    <cellStyle name="Normal 65 2 7 2 2" xfId="45520"/>
    <cellStyle name="Normal 65 2 7 2 3" xfId="30296"/>
    <cellStyle name="Normal 65 2 7 3" xfId="10178"/>
    <cellStyle name="Normal 65 2 7 3 2" xfId="40503"/>
    <cellStyle name="Normal 65 2 7 3 3" xfId="25279"/>
    <cellStyle name="Normal 65 2 7 4" xfId="35490"/>
    <cellStyle name="Normal 65 2 7 5" xfId="20266"/>
    <cellStyle name="Normal 65 2 8" xfId="11856"/>
    <cellStyle name="Normal 65 2 8 2" xfId="42178"/>
    <cellStyle name="Normal 65 2 8 3" xfId="26954"/>
    <cellStyle name="Normal 65 2 9" xfId="6835"/>
    <cellStyle name="Normal 65 2 9 2" xfId="37161"/>
    <cellStyle name="Normal 65 2 9 3" xfId="21937"/>
    <cellStyle name="Normal 65 3" xfId="1799"/>
    <cellStyle name="Normal 65 3 10" xfId="16976"/>
    <cellStyle name="Normal 65 3 2" xfId="2018"/>
    <cellStyle name="Normal 65 3 2 2" xfId="2439"/>
    <cellStyle name="Normal 65 3 2 2 2" xfId="3278"/>
    <cellStyle name="Normal 65 3 2 2 2 2" xfId="4968"/>
    <cellStyle name="Normal 65 3 2 2 2 2 2" xfId="15041"/>
    <cellStyle name="Normal 65 3 2 2 2 2 2 2" xfId="45363"/>
    <cellStyle name="Normal 65 3 2 2 2 2 2 3" xfId="30139"/>
    <cellStyle name="Normal 65 3 2 2 2 2 3" xfId="10021"/>
    <cellStyle name="Normal 65 3 2 2 2 2 3 2" xfId="40346"/>
    <cellStyle name="Normal 65 3 2 2 2 2 3 3" xfId="25122"/>
    <cellStyle name="Normal 65 3 2 2 2 2 4" xfId="35333"/>
    <cellStyle name="Normal 65 3 2 2 2 2 5" xfId="20109"/>
    <cellStyle name="Normal 65 3 2 2 2 3" xfId="6660"/>
    <cellStyle name="Normal 65 3 2 2 2 3 2" xfId="16712"/>
    <cellStyle name="Normal 65 3 2 2 2 3 2 2" xfId="47034"/>
    <cellStyle name="Normal 65 3 2 2 2 3 2 3" xfId="31810"/>
    <cellStyle name="Normal 65 3 2 2 2 3 3" xfId="11692"/>
    <cellStyle name="Normal 65 3 2 2 2 3 3 2" xfId="42017"/>
    <cellStyle name="Normal 65 3 2 2 2 3 3 3" xfId="26793"/>
    <cellStyle name="Normal 65 3 2 2 2 3 4" xfId="37004"/>
    <cellStyle name="Normal 65 3 2 2 2 3 5" xfId="21780"/>
    <cellStyle name="Normal 65 3 2 2 2 4" xfId="13370"/>
    <cellStyle name="Normal 65 3 2 2 2 4 2" xfId="43692"/>
    <cellStyle name="Normal 65 3 2 2 2 4 3" xfId="28468"/>
    <cellStyle name="Normal 65 3 2 2 2 5" xfId="8349"/>
    <cellStyle name="Normal 65 3 2 2 2 5 2" xfId="38675"/>
    <cellStyle name="Normal 65 3 2 2 2 5 3" xfId="23451"/>
    <cellStyle name="Normal 65 3 2 2 2 6" xfId="33663"/>
    <cellStyle name="Normal 65 3 2 2 2 7" xfId="18438"/>
    <cellStyle name="Normal 65 3 2 2 3" xfId="4131"/>
    <cellStyle name="Normal 65 3 2 2 3 2" xfId="14205"/>
    <cellStyle name="Normal 65 3 2 2 3 2 2" xfId="44527"/>
    <cellStyle name="Normal 65 3 2 2 3 2 3" xfId="29303"/>
    <cellStyle name="Normal 65 3 2 2 3 3" xfId="9185"/>
    <cellStyle name="Normal 65 3 2 2 3 3 2" xfId="39510"/>
    <cellStyle name="Normal 65 3 2 2 3 3 3" xfId="24286"/>
    <cellStyle name="Normal 65 3 2 2 3 4" xfId="34497"/>
    <cellStyle name="Normal 65 3 2 2 3 5" xfId="19273"/>
    <cellStyle name="Normal 65 3 2 2 4" xfId="5824"/>
    <cellStyle name="Normal 65 3 2 2 4 2" xfId="15876"/>
    <cellStyle name="Normal 65 3 2 2 4 2 2" xfId="46198"/>
    <cellStyle name="Normal 65 3 2 2 4 2 3" xfId="30974"/>
    <cellStyle name="Normal 65 3 2 2 4 3" xfId="10856"/>
    <cellStyle name="Normal 65 3 2 2 4 3 2" xfId="41181"/>
    <cellStyle name="Normal 65 3 2 2 4 3 3" xfId="25957"/>
    <cellStyle name="Normal 65 3 2 2 4 4" xfId="36168"/>
    <cellStyle name="Normal 65 3 2 2 4 5" xfId="20944"/>
    <cellStyle name="Normal 65 3 2 2 5" xfId="12534"/>
    <cellStyle name="Normal 65 3 2 2 5 2" xfId="42856"/>
    <cellStyle name="Normal 65 3 2 2 5 3" xfId="27632"/>
    <cellStyle name="Normal 65 3 2 2 6" xfId="7513"/>
    <cellStyle name="Normal 65 3 2 2 6 2" xfId="37839"/>
    <cellStyle name="Normal 65 3 2 2 6 3" xfId="22615"/>
    <cellStyle name="Normal 65 3 2 2 7" xfId="32827"/>
    <cellStyle name="Normal 65 3 2 2 8" xfId="17602"/>
    <cellStyle name="Normal 65 3 2 3" xfId="2860"/>
    <cellStyle name="Normal 65 3 2 3 2" xfId="4550"/>
    <cellStyle name="Normal 65 3 2 3 2 2" xfId="14623"/>
    <cellStyle name="Normal 65 3 2 3 2 2 2" xfId="44945"/>
    <cellStyle name="Normal 65 3 2 3 2 2 3" xfId="29721"/>
    <cellStyle name="Normal 65 3 2 3 2 3" xfId="9603"/>
    <cellStyle name="Normal 65 3 2 3 2 3 2" xfId="39928"/>
    <cellStyle name="Normal 65 3 2 3 2 3 3" xfId="24704"/>
    <cellStyle name="Normal 65 3 2 3 2 4" xfId="34915"/>
    <cellStyle name="Normal 65 3 2 3 2 5" xfId="19691"/>
    <cellStyle name="Normal 65 3 2 3 3" xfId="6242"/>
    <cellStyle name="Normal 65 3 2 3 3 2" xfId="16294"/>
    <cellStyle name="Normal 65 3 2 3 3 2 2" xfId="46616"/>
    <cellStyle name="Normal 65 3 2 3 3 2 3" xfId="31392"/>
    <cellStyle name="Normal 65 3 2 3 3 3" xfId="11274"/>
    <cellStyle name="Normal 65 3 2 3 3 3 2" xfId="41599"/>
    <cellStyle name="Normal 65 3 2 3 3 3 3" xfId="26375"/>
    <cellStyle name="Normal 65 3 2 3 3 4" xfId="36586"/>
    <cellStyle name="Normal 65 3 2 3 3 5" xfId="21362"/>
    <cellStyle name="Normal 65 3 2 3 4" xfId="12952"/>
    <cellStyle name="Normal 65 3 2 3 4 2" xfId="43274"/>
    <cellStyle name="Normal 65 3 2 3 4 3" xfId="28050"/>
    <cellStyle name="Normal 65 3 2 3 5" xfId="7931"/>
    <cellStyle name="Normal 65 3 2 3 5 2" xfId="38257"/>
    <cellStyle name="Normal 65 3 2 3 5 3" xfId="23033"/>
    <cellStyle name="Normal 65 3 2 3 6" xfId="33245"/>
    <cellStyle name="Normal 65 3 2 3 7" xfId="18020"/>
    <cellStyle name="Normal 65 3 2 4" xfId="3713"/>
    <cellStyle name="Normal 65 3 2 4 2" xfId="13787"/>
    <cellStyle name="Normal 65 3 2 4 2 2" xfId="44109"/>
    <cellStyle name="Normal 65 3 2 4 2 3" xfId="28885"/>
    <cellStyle name="Normal 65 3 2 4 3" xfId="8767"/>
    <cellStyle name="Normal 65 3 2 4 3 2" xfId="39092"/>
    <cellStyle name="Normal 65 3 2 4 3 3" xfId="23868"/>
    <cellStyle name="Normal 65 3 2 4 4" xfId="34079"/>
    <cellStyle name="Normal 65 3 2 4 5" xfId="18855"/>
    <cellStyle name="Normal 65 3 2 5" xfId="5406"/>
    <cellStyle name="Normal 65 3 2 5 2" xfId="15458"/>
    <cellStyle name="Normal 65 3 2 5 2 2" xfId="45780"/>
    <cellStyle name="Normal 65 3 2 5 2 3" xfId="30556"/>
    <cellStyle name="Normal 65 3 2 5 3" xfId="10438"/>
    <cellStyle name="Normal 65 3 2 5 3 2" xfId="40763"/>
    <cellStyle name="Normal 65 3 2 5 3 3" xfId="25539"/>
    <cellStyle name="Normal 65 3 2 5 4" xfId="35750"/>
    <cellStyle name="Normal 65 3 2 5 5" xfId="20526"/>
    <cellStyle name="Normal 65 3 2 6" xfId="12116"/>
    <cellStyle name="Normal 65 3 2 6 2" xfId="42438"/>
    <cellStyle name="Normal 65 3 2 6 3" xfId="27214"/>
    <cellStyle name="Normal 65 3 2 7" xfId="7095"/>
    <cellStyle name="Normal 65 3 2 7 2" xfId="37421"/>
    <cellStyle name="Normal 65 3 2 7 3" xfId="22197"/>
    <cellStyle name="Normal 65 3 2 8" xfId="32409"/>
    <cellStyle name="Normal 65 3 2 9" xfId="17184"/>
    <cellStyle name="Normal 65 3 3" xfId="2231"/>
    <cellStyle name="Normal 65 3 3 2" xfId="3070"/>
    <cellStyle name="Normal 65 3 3 2 2" xfId="4760"/>
    <cellStyle name="Normal 65 3 3 2 2 2" xfId="14833"/>
    <cellStyle name="Normal 65 3 3 2 2 2 2" xfId="45155"/>
    <cellStyle name="Normal 65 3 3 2 2 2 3" xfId="29931"/>
    <cellStyle name="Normal 65 3 3 2 2 3" xfId="9813"/>
    <cellStyle name="Normal 65 3 3 2 2 3 2" xfId="40138"/>
    <cellStyle name="Normal 65 3 3 2 2 3 3" xfId="24914"/>
    <cellStyle name="Normal 65 3 3 2 2 4" xfId="35125"/>
    <cellStyle name="Normal 65 3 3 2 2 5" xfId="19901"/>
    <cellStyle name="Normal 65 3 3 2 3" xfId="6452"/>
    <cellStyle name="Normal 65 3 3 2 3 2" xfId="16504"/>
    <cellStyle name="Normal 65 3 3 2 3 2 2" xfId="46826"/>
    <cellStyle name="Normal 65 3 3 2 3 2 3" xfId="31602"/>
    <cellStyle name="Normal 65 3 3 2 3 3" xfId="11484"/>
    <cellStyle name="Normal 65 3 3 2 3 3 2" xfId="41809"/>
    <cellStyle name="Normal 65 3 3 2 3 3 3" xfId="26585"/>
    <cellStyle name="Normal 65 3 3 2 3 4" xfId="36796"/>
    <cellStyle name="Normal 65 3 3 2 3 5" xfId="21572"/>
    <cellStyle name="Normal 65 3 3 2 4" xfId="13162"/>
    <cellStyle name="Normal 65 3 3 2 4 2" xfId="43484"/>
    <cellStyle name="Normal 65 3 3 2 4 3" xfId="28260"/>
    <cellStyle name="Normal 65 3 3 2 5" xfId="8141"/>
    <cellStyle name="Normal 65 3 3 2 5 2" xfId="38467"/>
    <cellStyle name="Normal 65 3 3 2 5 3" xfId="23243"/>
    <cellStyle name="Normal 65 3 3 2 6" xfId="33455"/>
    <cellStyle name="Normal 65 3 3 2 7" xfId="18230"/>
    <cellStyle name="Normal 65 3 3 3" xfId="3923"/>
    <cellStyle name="Normal 65 3 3 3 2" xfId="13997"/>
    <cellStyle name="Normal 65 3 3 3 2 2" xfId="44319"/>
    <cellStyle name="Normal 65 3 3 3 2 3" xfId="29095"/>
    <cellStyle name="Normal 65 3 3 3 3" xfId="8977"/>
    <cellStyle name="Normal 65 3 3 3 3 2" xfId="39302"/>
    <cellStyle name="Normal 65 3 3 3 3 3" xfId="24078"/>
    <cellStyle name="Normal 65 3 3 3 4" xfId="34289"/>
    <cellStyle name="Normal 65 3 3 3 5" xfId="19065"/>
    <cellStyle name="Normal 65 3 3 4" xfId="5616"/>
    <cellStyle name="Normal 65 3 3 4 2" xfId="15668"/>
    <cellStyle name="Normal 65 3 3 4 2 2" xfId="45990"/>
    <cellStyle name="Normal 65 3 3 4 2 3" xfId="30766"/>
    <cellStyle name="Normal 65 3 3 4 3" xfId="10648"/>
    <cellStyle name="Normal 65 3 3 4 3 2" xfId="40973"/>
    <cellStyle name="Normal 65 3 3 4 3 3" xfId="25749"/>
    <cellStyle name="Normal 65 3 3 4 4" xfId="35960"/>
    <cellStyle name="Normal 65 3 3 4 5" xfId="20736"/>
    <cellStyle name="Normal 65 3 3 5" xfId="12326"/>
    <cellStyle name="Normal 65 3 3 5 2" xfId="42648"/>
    <cellStyle name="Normal 65 3 3 5 3" xfId="27424"/>
    <cellStyle name="Normal 65 3 3 6" xfId="7305"/>
    <cellStyle name="Normal 65 3 3 6 2" xfId="37631"/>
    <cellStyle name="Normal 65 3 3 6 3" xfId="22407"/>
    <cellStyle name="Normal 65 3 3 7" xfId="32619"/>
    <cellStyle name="Normal 65 3 3 8" xfId="17394"/>
    <cellStyle name="Normal 65 3 4" xfId="2652"/>
    <cellStyle name="Normal 65 3 4 2" xfId="4342"/>
    <cellStyle name="Normal 65 3 4 2 2" xfId="14415"/>
    <cellStyle name="Normal 65 3 4 2 2 2" xfId="44737"/>
    <cellStyle name="Normal 65 3 4 2 2 3" xfId="29513"/>
    <cellStyle name="Normal 65 3 4 2 3" xfId="9395"/>
    <cellStyle name="Normal 65 3 4 2 3 2" xfId="39720"/>
    <cellStyle name="Normal 65 3 4 2 3 3" xfId="24496"/>
    <cellStyle name="Normal 65 3 4 2 4" xfId="34707"/>
    <cellStyle name="Normal 65 3 4 2 5" xfId="19483"/>
    <cellStyle name="Normal 65 3 4 3" xfId="6034"/>
    <cellStyle name="Normal 65 3 4 3 2" xfId="16086"/>
    <cellStyle name="Normal 65 3 4 3 2 2" xfId="46408"/>
    <cellStyle name="Normal 65 3 4 3 2 3" xfId="31184"/>
    <cellStyle name="Normal 65 3 4 3 3" xfId="11066"/>
    <cellStyle name="Normal 65 3 4 3 3 2" xfId="41391"/>
    <cellStyle name="Normal 65 3 4 3 3 3" xfId="26167"/>
    <cellStyle name="Normal 65 3 4 3 4" xfId="36378"/>
    <cellStyle name="Normal 65 3 4 3 5" xfId="21154"/>
    <cellStyle name="Normal 65 3 4 4" xfId="12744"/>
    <cellStyle name="Normal 65 3 4 4 2" xfId="43066"/>
    <cellStyle name="Normal 65 3 4 4 3" xfId="27842"/>
    <cellStyle name="Normal 65 3 4 5" xfId="7723"/>
    <cellStyle name="Normal 65 3 4 5 2" xfId="38049"/>
    <cellStyle name="Normal 65 3 4 5 3" xfId="22825"/>
    <cellStyle name="Normal 65 3 4 6" xfId="33037"/>
    <cellStyle name="Normal 65 3 4 7" xfId="17812"/>
    <cellStyle name="Normal 65 3 5" xfId="3505"/>
    <cellStyle name="Normal 65 3 5 2" xfId="13579"/>
    <cellStyle name="Normal 65 3 5 2 2" xfId="43901"/>
    <cellStyle name="Normal 65 3 5 2 3" xfId="28677"/>
    <cellStyle name="Normal 65 3 5 3" xfId="8559"/>
    <cellStyle name="Normal 65 3 5 3 2" xfId="38884"/>
    <cellStyle name="Normal 65 3 5 3 3" xfId="23660"/>
    <cellStyle name="Normal 65 3 5 4" xfId="33871"/>
    <cellStyle name="Normal 65 3 5 5" xfId="18647"/>
    <cellStyle name="Normal 65 3 6" xfId="5198"/>
    <cellStyle name="Normal 65 3 6 2" xfId="15250"/>
    <cellStyle name="Normal 65 3 6 2 2" xfId="45572"/>
    <cellStyle name="Normal 65 3 6 2 3" xfId="30348"/>
    <cellStyle name="Normal 65 3 6 3" xfId="10230"/>
    <cellStyle name="Normal 65 3 6 3 2" xfId="40555"/>
    <cellStyle name="Normal 65 3 6 3 3" xfId="25331"/>
    <cellStyle name="Normal 65 3 6 4" xfId="35542"/>
    <cellStyle name="Normal 65 3 6 5" xfId="20318"/>
    <cellStyle name="Normal 65 3 7" xfId="11908"/>
    <cellStyle name="Normal 65 3 7 2" xfId="42230"/>
    <cellStyle name="Normal 65 3 7 3" xfId="27006"/>
    <cellStyle name="Normal 65 3 8" xfId="6887"/>
    <cellStyle name="Normal 65 3 8 2" xfId="37213"/>
    <cellStyle name="Normal 65 3 8 3" xfId="21989"/>
    <cellStyle name="Normal 65 3 9" xfId="32202"/>
    <cellStyle name="Normal 65 4" xfId="1912"/>
    <cellStyle name="Normal 65 4 2" xfId="2335"/>
    <cellStyle name="Normal 65 4 2 2" xfId="3174"/>
    <cellStyle name="Normal 65 4 2 2 2" xfId="4864"/>
    <cellStyle name="Normal 65 4 2 2 2 2" xfId="14937"/>
    <cellStyle name="Normal 65 4 2 2 2 2 2" xfId="45259"/>
    <cellStyle name="Normal 65 4 2 2 2 2 3" xfId="30035"/>
    <cellStyle name="Normal 65 4 2 2 2 3" xfId="9917"/>
    <cellStyle name="Normal 65 4 2 2 2 3 2" xfId="40242"/>
    <cellStyle name="Normal 65 4 2 2 2 3 3" xfId="25018"/>
    <cellStyle name="Normal 65 4 2 2 2 4" xfId="35229"/>
    <cellStyle name="Normal 65 4 2 2 2 5" xfId="20005"/>
    <cellStyle name="Normal 65 4 2 2 3" xfId="6556"/>
    <cellStyle name="Normal 65 4 2 2 3 2" xfId="16608"/>
    <cellStyle name="Normal 65 4 2 2 3 2 2" xfId="46930"/>
    <cellStyle name="Normal 65 4 2 2 3 2 3" xfId="31706"/>
    <cellStyle name="Normal 65 4 2 2 3 3" xfId="11588"/>
    <cellStyle name="Normal 65 4 2 2 3 3 2" xfId="41913"/>
    <cellStyle name="Normal 65 4 2 2 3 3 3" xfId="26689"/>
    <cellStyle name="Normal 65 4 2 2 3 4" xfId="36900"/>
    <cellStyle name="Normal 65 4 2 2 3 5" xfId="21676"/>
    <cellStyle name="Normal 65 4 2 2 4" xfId="13266"/>
    <cellStyle name="Normal 65 4 2 2 4 2" xfId="43588"/>
    <cellStyle name="Normal 65 4 2 2 4 3" xfId="28364"/>
    <cellStyle name="Normal 65 4 2 2 5" xfId="8245"/>
    <cellStyle name="Normal 65 4 2 2 5 2" xfId="38571"/>
    <cellStyle name="Normal 65 4 2 2 5 3" xfId="23347"/>
    <cellStyle name="Normal 65 4 2 2 6" xfId="33559"/>
    <cellStyle name="Normal 65 4 2 2 7" xfId="18334"/>
    <cellStyle name="Normal 65 4 2 3" xfId="4027"/>
    <cellStyle name="Normal 65 4 2 3 2" xfId="14101"/>
    <cellStyle name="Normal 65 4 2 3 2 2" xfId="44423"/>
    <cellStyle name="Normal 65 4 2 3 2 3" xfId="29199"/>
    <cellStyle name="Normal 65 4 2 3 3" xfId="9081"/>
    <cellStyle name="Normal 65 4 2 3 3 2" xfId="39406"/>
    <cellStyle name="Normal 65 4 2 3 3 3" xfId="24182"/>
    <cellStyle name="Normal 65 4 2 3 4" xfId="34393"/>
    <cellStyle name="Normal 65 4 2 3 5" xfId="19169"/>
    <cellStyle name="Normal 65 4 2 4" xfId="5720"/>
    <cellStyle name="Normal 65 4 2 4 2" xfId="15772"/>
    <cellStyle name="Normal 65 4 2 4 2 2" xfId="46094"/>
    <cellStyle name="Normal 65 4 2 4 2 3" xfId="30870"/>
    <cellStyle name="Normal 65 4 2 4 3" xfId="10752"/>
    <cellStyle name="Normal 65 4 2 4 3 2" xfId="41077"/>
    <cellStyle name="Normal 65 4 2 4 3 3" xfId="25853"/>
    <cellStyle name="Normal 65 4 2 4 4" xfId="36064"/>
    <cellStyle name="Normal 65 4 2 4 5" xfId="20840"/>
    <cellStyle name="Normal 65 4 2 5" xfId="12430"/>
    <cellStyle name="Normal 65 4 2 5 2" xfId="42752"/>
    <cellStyle name="Normal 65 4 2 5 3" xfId="27528"/>
    <cellStyle name="Normal 65 4 2 6" xfId="7409"/>
    <cellStyle name="Normal 65 4 2 6 2" xfId="37735"/>
    <cellStyle name="Normal 65 4 2 6 3" xfId="22511"/>
    <cellStyle name="Normal 65 4 2 7" xfId="32723"/>
    <cellStyle name="Normal 65 4 2 8" xfId="17498"/>
    <cellStyle name="Normal 65 4 3" xfId="2756"/>
    <cellStyle name="Normal 65 4 3 2" xfId="4446"/>
    <cellStyle name="Normal 65 4 3 2 2" xfId="14519"/>
    <cellStyle name="Normal 65 4 3 2 2 2" xfId="44841"/>
    <cellStyle name="Normal 65 4 3 2 2 3" xfId="29617"/>
    <cellStyle name="Normal 65 4 3 2 3" xfId="9499"/>
    <cellStyle name="Normal 65 4 3 2 3 2" xfId="39824"/>
    <cellStyle name="Normal 65 4 3 2 3 3" xfId="24600"/>
    <cellStyle name="Normal 65 4 3 2 4" xfId="34811"/>
    <cellStyle name="Normal 65 4 3 2 5" xfId="19587"/>
    <cellStyle name="Normal 65 4 3 3" xfId="6138"/>
    <cellStyle name="Normal 65 4 3 3 2" xfId="16190"/>
    <cellStyle name="Normal 65 4 3 3 2 2" xfId="46512"/>
    <cellStyle name="Normal 65 4 3 3 2 3" xfId="31288"/>
    <cellStyle name="Normal 65 4 3 3 3" xfId="11170"/>
    <cellStyle name="Normal 65 4 3 3 3 2" xfId="41495"/>
    <cellStyle name="Normal 65 4 3 3 3 3" xfId="26271"/>
    <cellStyle name="Normal 65 4 3 3 4" xfId="36482"/>
    <cellStyle name="Normal 65 4 3 3 5" xfId="21258"/>
    <cellStyle name="Normal 65 4 3 4" xfId="12848"/>
    <cellStyle name="Normal 65 4 3 4 2" xfId="43170"/>
    <cellStyle name="Normal 65 4 3 4 3" xfId="27946"/>
    <cellStyle name="Normal 65 4 3 5" xfId="7827"/>
    <cellStyle name="Normal 65 4 3 5 2" xfId="38153"/>
    <cellStyle name="Normal 65 4 3 5 3" xfId="22929"/>
    <cellStyle name="Normal 65 4 3 6" xfId="33141"/>
    <cellStyle name="Normal 65 4 3 7" xfId="17916"/>
    <cellStyle name="Normal 65 4 4" xfId="3609"/>
    <cellStyle name="Normal 65 4 4 2" xfId="13683"/>
    <cellStyle name="Normal 65 4 4 2 2" xfId="44005"/>
    <cellStyle name="Normal 65 4 4 2 3" xfId="28781"/>
    <cellStyle name="Normal 65 4 4 3" xfId="8663"/>
    <cellStyle name="Normal 65 4 4 3 2" xfId="38988"/>
    <cellStyle name="Normal 65 4 4 3 3" xfId="23764"/>
    <cellStyle name="Normal 65 4 4 4" xfId="33975"/>
    <cellStyle name="Normal 65 4 4 5" xfId="18751"/>
    <cellStyle name="Normal 65 4 5" xfId="5302"/>
    <cellStyle name="Normal 65 4 5 2" xfId="15354"/>
    <cellStyle name="Normal 65 4 5 2 2" xfId="45676"/>
    <cellStyle name="Normal 65 4 5 2 3" xfId="30452"/>
    <cellStyle name="Normal 65 4 5 3" xfId="10334"/>
    <cellStyle name="Normal 65 4 5 3 2" xfId="40659"/>
    <cellStyle name="Normal 65 4 5 3 3" xfId="25435"/>
    <cellStyle name="Normal 65 4 5 4" xfId="35646"/>
    <cellStyle name="Normal 65 4 5 5" xfId="20422"/>
    <cellStyle name="Normal 65 4 6" xfId="12012"/>
    <cellStyle name="Normal 65 4 6 2" xfId="42334"/>
    <cellStyle name="Normal 65 4 6 3" xfId="27110"/>
    <cellStyle name="Normal 65 4 7" xfId="6991"/>
    <cellStyle name="Normal 65 4 7 2" xfId="37317"/>
    <cellStyle name="Normal 65 4 7 3" xfId="22093"/>
    <cellStyle name="Normal 65 4 8" xfId="32305"/>
    <cellStyle name="Normal 65 4 9" xfId="17080"/>
    <cellStyle name="Normal 65 5" xfId="2125"/>
    <cellStyle name="Normal 65 5 2" xfId="2966"/>
    <cellStyle name="Normal 65 5 2 2" xfId="4656"/>
    <cellStyle name="Normal 65 5 2 2 2" xfId="14729"/>
    <cellStyle name="Normal 65 5 2 2 2 2" xfId="45051"/>
    <cellStyle name="Normal 65 5 2 2 2 3" xfId="29827"/>
    <cellStyle name="Normal 65 5 2 2 3" xfId="9709"/>
    <cellStyle name="Normal 65 5 2 2 3 2" xfId="40034"/>
    <cellStyle name="Normal 65 5 2 2 3 3" xfId="24810"/>
    <cellStyle name="Normal 65 5 2 2 4" xfId="35021"/>
    <cellStyle name="Normal 65 5 2 2 5" xfId="19797"/>
    <cellStyle name="Normal 65 5 2 3" xfId="6348"/>
    <cellStyle name="Normal 65 5 2 3 2" xfId="16400"/>
    <cellStyle name="Normal 65 5 2 3 2 2" xfId="46722"/>
    <cellStyle name="Normal 65 5 2 3 2 3" xfId="31498"/>
    <cellStyle name="Normal 65 5 2 3 3" xfId="11380"/>
    <cellStyle name="Normal 65 5 2 3 3 2" xfId="41705"/>
    <cellStyle name="Normal 65 5 2 3 3 3" xfId="26481"/>
    <cellStyle name="Normal 65 5 2 3 4" xfId="36692"/>
    <cellStyle name="Normal 65 5 2 3 5" xfId="21468"/>
    <cellStyle name="Normal 65 5 2 4" xfId="13058"/>
    <cellStyle name="Normal 65 5 2 4 2" xfId="43380"/>
    <cellStyle name="Normal 65 5 2 4 3" xfId="28156"/>
    <cellStyle name="Normal 65 5 2 5" xfId="8037"/>
    <cellStyle name="Normal 65 5 2 5 2" xfId="38363"/>
    <cellStyle name="Normal 65 5 2 5 3" xfId="23139"/>
    <cellStyle name="Normal 65 5 2 6" xfId="33351"/>
    <cellStyle name="Normal 65 5 2 7" xfId="18126"/>
    <cellStyle name="Normal 65 5 3" xfId="3819"/>
    <cellStyle name="Normal 65 5 3 2" xfId="13893"/>
    <cellStyle name="Normal 65 5 3 2 2" xfId="44215"/>
    <cellStyle name="Normal 65 5 3 2 3" xfId="28991"/>
    <cellStyle name="Normal 65 5 3 3" xfId="8873"/>
    <cellStyle name="Normal 65 5 3 3 2" xfId="39198"/>
    <cellStyle name="Normal 65 5 3 3 3" xfId="23974"/>
    <cellStyle name="Normal 65 5 3 4" xfId="34185"/>
    <cellStyle name="Normal 65 5 3 5" xfId="18961"/>
    <cellStyle name="Normal 65 5 4" xfId="5512"/>
    <cellStyle name="Normal 65 5 4 2" xfId="15564"/>
    <cellStyle name="Normal 65 5 4 2 2" xfId="45886"/>
    <cellStyle name="Normal 65 5 4 2 3" xfId="30662"/>
    <cellStyle name="Normal 65 5 4 3" xfId="10544"/>
    <cellStyle name="Normal 65 5 4 3 2" xfId="40869"/>
    <cellStyle name="Normal 65 5 4 3 3" xfId="25645"/>
    <cellStyle name="Normal 65 5 4 4" xfId="35856"/>
    <cellStyle name="Normal 65 5 4 5" xfId="20632"/>
    <cellStyle name="Normal 65 5 5" xfId="12222"/>
    <cellStyle name="Normal 65 5 5 2" xfId="42544"/>
    <cellStyle name="Normal 65 5 5 3" xfId="27320"/>
    <cellStyle name="Normal 65 5 6" xfId="7201"/>
    <cellStyle name="Normal 65 5 6 2" xfId="37527"/>
    <cellStyle name="Normal 65 5 6 3" xfId="22303"/>
    <cellStyle name="Normal 65 5 7" xfId="32515"/>
    <cellStyle name="Normal 65 5 8" xfId="17290"/>
    <cellStyle name="Normal 65 6" xfId="2546"/>
    <cellStyle name="Normal 65 6 2" xfId="4238"/>
    <cellStyle name="Normal 65 6 2 2" xfId="14311"/>
    <cellStyle name="Normal 65 6 2 2 2" xfId="44633"/>
    <cellStyle name="Normal 65 6 2 2 3" xfId="29409"/>
    <cellStyle name="Normal 65 6 2 3" xfId="9291"/>
    <cellStyle name="Normal 65 6 2 3 2" xfId="39616"/>
    <cellStyle name="Normal 65 6 2 3 3" xfId="24392"/>
    <cellStyle name="Normal 65 6 2 4" xfId="34603"/>
    <cellStyle name="Normal 65 6 2 5" xfId="19379"/>
    <cellStyle name="Normal 65 6 3" xfId="5930"/>
    <cellStyle name="Normal 65 6 3 2" xfId="15982"/>
    <cellStyle name="Normal 65 6 3 2 2" xfId="46304"/>
    <cellStyle name="Normal 65 6 3 2 3" xfId="31080"/>
    <cellStyle name="Normal 65 6 3 3" xfId="10962"/>
    <cellStyle name="Normal 65 6 3 3 2" xfId="41287"/>
    <cellStyle name="Normal 65 6 3 3 3" xfId="26063"/>
    <cellStyle name="Normal 65 6 3 4" xfId="36274"/>
    <cellStyle name="Normal 65 6 3 5" xfId="21050"/>
    <cellStyle name="Normal 65 6 4" xfId="12640"/>
    <cellStyle name="Normal 65 6 4 2" xfId="42962"/>
    <cellStyle name="Normal 65 6 4 3" xfId="27738"/>
    <cellStyle name="Normal 65 6 5" xfId="7619"/>
    <cellStyle name="Normal 65 6 5 2" xfId="37945"/>
    <cellStyle name="Normal 65 6 5 3" xfId="22721"/>
    <cellStyle name="Normal 65 6 6" xfId="32933"/>
    <cellStyle name="Normal 65 6 7" xfId="17708"/>
    <cellStyle name="Normal 65 7" xfId="3398"/>
    <cellStyle name="Normal 65 7 2" xfId="13475"/>
    <cellStyle name="Normal 65 7 2 2" xfId="43797"/>
    <cellStyle name="Normal 65 7 2 3" xfId="28573"/>
    <cellStyle name="Normal 65 7 3" xfId="8455"/>
    <cellStyle name="Normal 65 7 3 2" xfId="38780"/>
    <cellStyle name="Normal 65 7 3 3" xfId="23556"/>
    <cellStyle name="Normal 65 7 4" xfId="33767"/>
    <cellStyle name="Normal 65 7 5" xfId="18543"/>
    <cellStyle name="Normal 65 8" xfId="5092"/>
    <cellStyle name="Normal 65 8 2" xfId="15146"/>
    <cellStyle name="Normal 65 8 2 2" xfId="45468"/>
    <cellStyle name="Normal 65 8 2 3" xfId="30244"/>
    <cellStyle name="Normal 65 8 3" xfId="10126"/>
    <cellStyle name="Normal 65 8 3 2" xfId="40451"/>
    <cellStyle name="Normal 65 8 3 3" xfId="25227"/>
    <cellStyle name="Normal 65 8 4" xfId="35438"/>
    <cellStyle name="Normal 65 8 5" xfId="20214"/>
    <cellStyle name="Normal 65 9" xfId="11802"/>
    <cellStyle name="Normal 65 9 2" xfId="42126"/>
    <cellStyle name="Normal 65 9 3" xfId="26902"/>
    <cellStyle name="Normal 66" xfId="1477"/>
    <cellStyle name="Normal 66 10" xfId="6782"/>
    <cellStyle name="Normal 66 10 2" xfId="37110"/>
    <cellStyle name="Normal 66 10 3" xfId="21886"/>
    <cellStyle name="Normal 66 11" xfId="32101"/>
    <cellStyle name="Normal 66 12" xfId="16871"/>
    <cellStyle name="Normal 66 13" xfId="47312"/>
    <cellStyle name="Normal 66 2" xfId="1746"/>
    <cellStyle name="Normal 66 2 10" xfId="32152"/>
    <cellStyle name="Normal 66 2 11" xfId="16925"/>
    <cellStyle name="Normal 66 2 2" xfId="1854"/>
    <cellStyle name="Normal 66 2 2 10" xfId="17029"/>
    <cellStyle name="Normal 66 2 2 2" xfId="2071"/>
    <cellStyle name="Normal 66 2 2 2 2" xfId="2492"/>
    <cellStyle name="Normal 66 2 2 2 2 2" xfId="3331"/>
    <cellStyle name="Normal 66 2 2 2 2 2 2" xfId="5021"/>
    <cellStyle name="Normal 66 2 2 2 2 2 2 2" xfId="15094"/>
    <cellStyle name="Normal 66 2 2 2 2 2 2 2 2" xfId="45416"/>
    <cellStyle name="Normal 66 2 2 2 2 2 2 2 3" xfId="30192"/>
    <cellStyle name="Normal 66 2 2 2 2 2 2 3" xfId="10074"/>
    <cellStyle name="Normal 66 2 2 2 2 2 2 3 2" xfId="40399"/>
    <cellStyle name="Normal 66 2 2 2 2 2 2 3 3" xfId="25175"/>
    <cellStyle name="Normal 66 2 2 2 2 2 2 4" xfId="35386"/>
    <cellStyle name="Normal 66 2 2 2 2 2 2 5" xfId="20162"/>
    <cellStyle name="Normal 66 2 2 2 2 2 3" xfId="6713"/>
    <cellStyle name="Normal 66 2 2 2 2 2 3 2" xfId="16765"/>
    <cellStyle name="Normal 66 2 2 2 2 2 3 2 2" xfId="47087"/>
    <cellStyle name="Normal 66 2 2 2 2 2 3 2 3" xfId="31863"/>
    <cellStyle name="Normal 66 2 2 2 2 2 3 3" xfId="11745"/>
    <cellStyle name="Normal 66 2 2 2 2 2 3 3 2" xfId="42070"/>
    <cellStyle name="Normal 66 2 2 2 2 2 3 3 3" xfId="26846"/>
    <cellStyle name="Normal 66 2 2 2 2 2 3 4" xfId="37057"/>
    <cellStyle name="Normal 66 2 2 2 2 2 3 5" xfId="21833"/>
    <cellStyle name="Normal 66 2 2 2 2 2 4" xfId="13423"/>
    <cellStyle name="Normal 66 2 2 2 2 2 4 2" xfId="43745"/>
    <cellStyle name="Normal 66 2 2 2 2 2 4 3" xfId="28521"/>
    <cellStyle name="Normal 66 2 2 2 2 2 5" xfId="8402"/>
    <cellStyle name="Normal 66 2 2 2 2 2 5 2" xfId="38728"/>
    <cellStyle name="Normal 66 2 2 2 2 2 5 3" xfId="23504"/>
    <cellStyle name="Normal 66 2 2 2 2 2 6" xfId="33716"/>
    <cellStyle name="Normal 66 2 2 2 2 2 7" xfId="18491"/>
    <cellStyle name="Normal 66 2 2 2 2 3" xfId="4184"/>
    <cellStyle name="Normal 66 2 2 2 2 3 2" xfId="14258"/>
    <cellStyle name="Normal 66 2 2 2 2 3 2 2" xfId="44580"/>
    <cellStyle name="Normal 66 2 2 2 2 3 2 3" xfId="29356"/>
    <cellStyle name="Normal 66 2 2 2 2 3 3" xfId="9238"/>
    <cellStyle name="Normal 66 2 2 2 2 3 3 2" xfId="39563"/>
    <cellStyle name="Normal 66 2 2 2 2 3 3 3" xfId="24339"/>
    <cellStyle name="Normal 66 2 2 2 2 3 4" xfId="34550"/>
    <cellStyle name="Normal 66 2 2 2 2 3 5" xfId="19326"/>
    <cellStyle name="Normal 66 2 2 2 2 4" xfId="5877"/>
    <cellStyle name="Normal 66 2 2 2 2 4 2" xfId="15929"/>
    <cellStyle name="Normal 66 2 2 2 2 4 2 2" xfId="46251"/>
    <cellStyle name="Normal 66 2 2 2 2 4 2 3" xfId="31027"/>
    <cellStyle name="Normal 66 2 2 2 2 4 3" xfId="10909"/>
    <cellStyle name="Normal 66 2 2 2 2 4 3 2" xfId="41234"/>
    <cellStyle name="Normal 66 2 2 2 2 4 3 3" xfId="26010"/>
    <cellStyle name="Normal 66 2 2 2 2 4 4" xfId="36221"/>
    <cellStyle name="Normal 66 2 2 2 2 4 5" xfId="20997"/>
    <cellStyle name="Normal 66 2 2 2 2 5" xfId="12587"/>
    <cellStyle name="Normal 66 2 2 2 2 5 2" xfId="42909"/>
    <cellStyle name="Normal 66 2 2 2 2 5 3" xfId="27685"/>
    <cellStyle name="Normal 66 2 2 2 2 6" xfId="7566"/>
    <cellStyle name="Normal 66 2 2 2 2 6 2" xfId="37892"/>
    <cellStyle name="Normal 66 2 2 2 2 6 3" xfId="22668"/>
    <cellStyle name="Normal 66 2 2 2 2 7" xfId="32880"/>
    <cellStyle name="Normal 66 2 2 2 2 8" xfId="17655"/>
    <cellStyle name="Normal 66 2 2 2 3" xfId="2913"/>
    <cellStyle name="Normal 66 2 2 2 3 2" xfId="4603"/>
    <cellStyle name="Normal 66 2 2 2 3 2 2" xfId="14676"/>
    <cellStyle name="Normal 66 2 2 2 3 2 2 2" xfId="44998"/>
    <cellStyle name="Normal 66 2 2 2 3 2 2 3" xfId="29774"/>
    <cellStyle name="Normal 66 2 2 2 3 2 3" xfId="9656"/>
    <cellStyle name="Normal 66 2 2 2 3 2 3 2" xfId="39981"/>
    <cellStyle name="Normal 66 2 2 2 3 2 3 3" xfId="24757"/>
    <cellStyle name="Normal 66 2 2 2 3 2 4" xfId="34968"/>
    <cellStyle name="Normal 66 2 2 2 3 2 5" xfId="19744"/>
    <cellStyle name="Normal 66 2 2 2 3 3" xfId="6295"/>
    <cellStyle name="Normal 66 2 2 2 3 3 2" xfId="16347"/>
    <cellStyle name="Normal 66 2 2 2 3 3 2 2" xfId="46669"/>
    <cellStyle name="Normal 66 2 2 2 3 3 2 3" xfId="31445"/>
    <cellStyle name="Normal 66 2 2 2 3 3 3" xfId="11327"/>
    <cellStyle name="Normal 66 2 2 2 3 3 3 2" xfId="41652"/>
    <cellStyle name="Normal 66 2 2 2 3 3 3 3" xfId="26428"/>
    <cellStyle name="Normal 66 2 2 2 3 3 4" xfId="36639"/>
    <cellStyle name="Normal 66 2 2 2 3 3 5" xfId="21415"/>
    <cellStyle name="Normal 66 2 2 2 3 4" xfId="13005"/>
    <cellStyle name="Normal 66 2 2 2 3 4 2" xfId="43327"/>
    <cellStyle name="Normal 66 2 2 2 3 4 3" xfId="28103"/>
    <cellStyle name="Normal 66 2 2 2 3 5" xfId="7984"/>
    <cellStyle name="Normal 66 2 2 2 3 5 2" xfId="38310"/>
    <cellStyle name="Normal 66 2 2 2 3 5 3" xfId="23086"/>
    <cellStyle name="Normal 66 2 2 2 3 6" xfId="33298"/>
    <cellStyle name="Normal 66 2 2 2 3 7" xfId="18073"/>
    <cellStyle name="Normal 66 2 2 2 4" xfId="3766"/>
    <cellStyle name="Normal 66 2 2 2 4 2" xfId="13840"/>
    <cellStyle name="Normal 66 2 2 2 4 2 2" xfId="44162"/>
    <cellStyle name="Normal 66 2 2 2 4 2 3" xfId="28938"/>
    <cellStyle name="Normal 66 2 2 2 4 3" xfId="8820"/>
    <cellStyle name="Normal 66 2 2 2 4 3 2" xfId="39145"/>
    <cellStyle name="Normal 66 2 2 2 4 3 3" xfId="23921"/>
    <cellStyle name="Normal 66 2 2 2 4 4" xfId="34132"/>
    <cellStyle name="Normal 66 2 2 2 4 5" xfId="18908"/>
    <cellStyle name="Normal 66 2 2 2 5" xfId="5459"/>
    <cellStyle name="Normal 66 2 2 2 5 2" xfId="15511"/>
    <cellStyle name="Normal 66 2 2 2 5 2 2" xfId="45833"/>
    <cellStyle name="Normal 66 2 2 2 5 2 3" xfId="30609"/>
    <cellStyle name="Normal 66 2 2 2 5 3" xfId="10491"/>
    <cellStyle name="Normal 66 2 2 2 5 3 2" xfId="40816"/>
    <cellStyle name="Normal 66 2 2 2 5 3 3" xfId="25592"/>
    <cellStyle name="Normal 66 2 2 2 5 4" xfId="35803"/>
    <cellStyle name="Normal 66 2 2 2 5 5" xfId="20579"/>
    <cellStyle name="Normal 66 2 2 2 6" xfId="12169"/>
    <cellStyle name="Normal 66 2 2 2 6 2" xfId="42491"/>
    <cellStyle name="Normal 66 2 2 2 6 3" xfId="27267"/>
    <cellStyle name="Normal 66 2 2 2 7" xfId="7148"/>
    <cellStyle name="Normal 66 2 2 2 7 2" xfId="37474"/>
    <cellStyle name="Normal 66 2 2 2 7 3" xfId="22250"/>
    <cellStyle name="Normal 66 2 2 2 8" xfId="32462"/>
    <cellStyle name="Normal 66 2 2 2 9" xfId="17237"/>
    <cellStyle name="Normal 66 2 2 3" xfId="2284"/>
    <cellStyle name="Normal 66 2 2 3 2" xfId="3123"/>
    <cellStyle name="Normal 66 2 2 3 2 2" xfId="4813"/>
    <cellStyle name="Normal 66 2 2 3 2 2 2" xfId="14886"/>
    <cellStyle name="Normal 66 2 2 3 2 2 2 2" xfId="45208"/>
    <cellStyle name="Normal 66 2 2 3 2 2 2 3" xfId="29984"/>
    <cellStyle name="Normal 66 2 2 3 2 2 3" xfId="9866"/>
    <cellStyle name="Normal 66 2 2 3 2 2 3 2" xfId="40191"/>
    <cellStyle name="Normal 66 2 2 3 2 2 3 3" xfId="24967"/>
    <cellStyle name="Normal 66 2 2 3 2 2 4" xfId="35178"/>
    <cellStyle name="Normal 66 2 2 3 2 2 5" xfId="19954"/>
    <cellStyle name="Normal 66 2 2 3 2 3" xfId="6505"/>
    <cellStyle name="Normal 66 2 2 3 2 3 2" xfId="16557"/>
    <cellStyle name="Normal 66 2 2 3 2 3 2 2" xfId="46879"/>
    <cellStyle name="Normal 66 2 2 3 2 3 2 3" xfId="31655"/>
    <cellStyle name="Normal 66 2 2 3 2 3 3" xfId="11537"/>
    <cellStyle name="Normal 66 2 2 3 2 3 3 2" xfId="41862"/>
    <cellStyle name="Normal 66 2 2 3 2 3 3 3" xfId="26638"/>
    <cellStyle name="Normal 66 2 2 3 2 3 4" xfId="36849"/>
    <cellStyle name="Normal 66 2 2 3 2 3 5" xfId="21625"/>
    <cellStyle name="Normal 66 2 2 3 2 4" xfId="13215"/>
    <cellStyle name="Normal 66 2 2 3 2 4 2" xfId="43537"/>
    <cellStyle name="Normal 66 2 2 3 2 4 3" xfId="28313"/>
    <cellStyle name="Normal 66 2 2 3 2 5" xfId="8194"/>
    <cellStyle name="Normal 66 2 2 3 2 5 2" xfId="38520"/>
    <cellStyle name="Normal 66 2 2 3 2 5 3" xfId="23296"/>
    <cellStyle name="Normal 66 2 2 3 2 6" xfId="33508"/>
    <cellStyle name="Normal 66 2 2 3 2 7" xfId="18283"/>
    <cellStyle name="Normal 66 2 2 3 3" xfId="3976"/>
    <cellStyle name="Normal 66 2 2 3 3 2" xfId="14050"/>
    <cellStyle name="Normal 66 2 2 3 3 2 2" xfId="44372"/>
    <cellStyle name="Normal 66 2 2 3 3 2 3" xfId="29148"/>
    <cellStyle name="Normal 66 2 2 3 3 3" xfId="9030"/>
    <cellStyle name="Normal 66 2 2 3 3 3 2" xfId="39355"/>
    <cellStyle name="Normal 66 2 2 3 3 3 3" xfId="24131"/>
    <cellStyle name="Normal 66 2 2 3 3 4" xfId="34342"/>
    <cellStyle name="Normal 66 2 2 3 3 5" xfId="19118"/>
    <cellStyle name="Normal 66 2 2 3 4" xfId="5669"/>
    <cellStyle name="Normal 66 2 2 3 4 2" xfId="15721"/>
    <cellStyle name="Normal 66 2 2 3 4 2 2" xfId="46043"/>
    <cellStyle name="Normal 66 2 2 3 4 2 3" xfId="30819"/>
    <cellStyle name="Normal 66 2 2 3 4 3" xfId="10701"/>
    <cellStyle name="Normal 66 2 2 3 4 3 2" xfId="41026"/>
    <cellStyle name="Normal 66 2 2 3 4 3 3" xfId="25802"/>
    <cellStyle name="Normal 66 2 2 3 4 4" xfId="36013"/>
    <cellStyle name="Normal 66 2 2 3 4 5" xfId="20789"/>
    <cellStyle name="Normal 66 2 2 3 5" xfId="12379"/>
    <cellStyle name="Normal 66 2 2 3 5 2" xfId="42701"/>
    <cellStyle name="Normal 66 2 2 3 5 3" xfId="27477"/>
    <cellStyle name="Normal 66 2 2 3 6" xfId="7358"/>
    <cellStyle name="Normal 66 2 2 3 6 2" xfId="37684"/>
    <cellStyle name="Normal 66 2 2 3 6 3" xfId="22460"/>
    <cellStyle name="Normal 66 2 2 3 7" xfId="32672"/>
    <cellStyle name="Normal 66 2 2 3 8" xfId="17447"/>
    <cellStyle name="Normal 66 2 2 4" xfId="2705"/>
    <cellStyle name="Normal 66 2 2 4 2" xfId="4395"/>
    <cellStyle name="Normal 66 2 2 4 2 2" xfId="14468"/>
    <cellStyle name="Normal 66 2 2 4 2 2 2" xfId="44790"/>
    <cellStyle name="Normal 66 2 2 4 2 2 3" xfId="29566"/>
    <cellStyle name="Normal 66 2 2 4 2 3" xfId="9448"/>
    <cellStyle name="Normal 66 2 2 4 2 3 2" xfId="39773"/>
    <cellStyle name="Normal 66 2 2 4 2 3 3" xfId="24549"/>
    <cellStyle name="Normal 66 2 2 4 2 4" xfId="34760"/>
    <cellStyle name="Normal 66 2 2 4 2 5" xfId="19536"/>
    <cellStyle name="Normal 66 2 2 4 3" xfId="6087"/>
    <cellStyle name="Normal 66 2 2 4 3 2" xfId="16139"/>
    <cellStyle name="Normal 66 2 2 4 3 2 2" xfId="46461"/>
    <cellStyle name="Normal 66 2 2 4 3 2 3" xfId="31237"/>
    <cellStyle name="Normal 66 2 2 4 3 3" xfId="11119"/>
    <cellStyle name="Normal 66 2 2 4 3 3 2" xfId="41444"/>
    <cellStyle name="Normal 66 2 2 4 3 3 3" xfId="26220"/>
    <cellStyle name="Normal 66 2 2 4 3 4" xfId="36431"/>
    <cellStyle name="Normal 66 2 2 4 3 5" xfId="21207"/>
    <cellStyle name="Normal 66 2 2 4 4" xfId="12797"/>
    <cellStyle name="Normal 66 2 2 4 4 2" xfId="43119"/>
    <cellStyle name="Normal 66 2 2 4 4 3" xfId="27895"/>
    <cellStyle name="Normal 66 2 2 4 5" xfId="7776"/>
    <cellStyle name="Normal 66 2 2 4 5 2" xfId="38102"/>
    <cellStyle name="Normal 66 2 2 4 5 3" xfId="22878"/>
    <cellStyle name="Normal 66 2 2 4 6" xfId="33090"/>
    <cellStyle name="Normal 66 2 2 4 7" xfId="17865"/>
    <cellStyle name="Normal 66 2 2 5" xfId="3558"/>
    <cellStyle name="Normal 66 2 2 5 2" xfId="13632"/>
    <cellStyle name="Normal 66 2 2 5 2 2" xfId="43954"/>
    <cellStyle name="Normal 66 2 2 5 2 3" xfId="28730"/>
    <cellStyle name="Normal 66 2 2 5 3" xfId="8612"/>
    <cellStyle name="Normal 66 2 2 5 3 2" xfId="38937"/>
    <cellStyle name="Normal 66 2 2 5 3 3" xfId="23713"/>
    <cellStyle name="Normal 66 2 2 5 4" xfId="33924"/>
    <cellStyle name="Normal 66 2 2 5 5" xfId="18700"/>
    <cellStyle name="Normal 66 2 2 6" xfId="5251"/>
    <cellStyle name="Normal 66 2 2 6 2" xfId="15303"/>
    <cellStyle name="Normal 66 2 2 6 2 2" xfId="45625"/>
    <cellStyle name="Normal 66 2 2 6 2 3" xfId="30401"/>
    <cellStyle name="Normal 66 2 2 6 3" xfId="10283"/>
    <cellStyle name="Normal 66 2 2 6 3 2" xfId="40608"/>
    <cellStyle name="Normal 66 2 2 6 3 3" xfId="25384"/>
    <cellStyle name="Normal 66 2 2 6 4" xfId="35595"/>
    <cellStyle name="Normal 66 2 2 6 5" xfId="20371"/>
    <cellStyle name="Normal 66 2 2 7" xfId="11961"/>
    <cellStyle name="Normal 66 2 2 7 2" xfId="42283"/>
    <cellStyle name="Normal 66 2 2 7 3" xfId="27059"/>
    <cellStyle name="Normal 66 2 2 8" xfId="6940"/>
    <cellStyle name="Normal 66 2 2 8 2" xfId="37266"/>
    <cellStyle name="Normal 66 2 2 8 3" xfId="22042"/>
    <cellStyle name="Normal 66 2 2 9" xfId="32254"/>
    <cellStyle name="Normal 66 2 3" xfId="1967"/>
    <cellStyle name="Normal 66 2 3 2" xfId="2388"/>
    <cellStyle name="Normal 66 2 3 2 2" xfId="3227"/>
    <cellStyle name="Normal 66 2 3 2 2 2" xfId="4917"/>
    <cellStyle name="Normal 66 2 3 2 2 2 2" xfId="14990"/>
    <cellStyle name="Normal 66 2 3 2 2 2 2 2" xfId="45312"/>
    <cellStyle name="Normal 66 2 3 2 2 2 2 3" xfId="30088"/>
    <cellStyle name="Normal 66 2 3 2 2 2 3" xfId="9970"/>
    <cellStyle name="Normal 66 2 3 2 2 2 3 2" xfId="40295"/>
    <cellStyle name="Normal 66 2 3 2 2 2 3 3" xfId="25071"/>
    <cellStyle name="Normal 66 2 3 2 2 2 4" xfId="35282"/>
    <cellStyle name="Normal 66 2 3 2 2 2 5" xfId="20058"/>
    <cellStyle name="Normal 66 2 3 2 2 3" xfId="6609"/>
    <cellStyle name="Normal 66 2 3 2 2 3 2" xfId="16661"/>
    <cellStyle name="Normal 66 2 3 2 2 3 2 2" xfId="46983"/>
    <cellStyle name="Normal 66 2 3 2 2 3 2 3" xfId="31759"/>
    <cellStyle name="Normal 66 2 3 2 2 3 3" xfId="11641"/>
    <cellStyle name="Normal 66 2 3 2 2 3 3 2" xfId="41966"/>
    <cellStyle name="Normal 66 2 3 2 2 3 3 3" xfId="26742"/>
    <cellStyle name="Normal 66 2 3 2 2 3 4" xfId="36953"/>
    <cellStyle name="Normal 66 2 3 2 2 3 5" xfId="21729"/>
    <cellStyle name="Normal 66 2 3 2 2 4" xfId="13319"/>
    <cellStyle name="Normal 66 2 3 2 2 4 2" xfId="43641"/>
    <cellStyle name="Normal 66 2 3 2 2 4 3" xfId="28417"/>
    <cellStyle name="Normal 66 2 3 2 2 5" xfId="8298"/>
    <cellStyle name="Normal 66 2 3 2 2 5 2" xfId="38624"/>
    <cellStyle name="Normal 66 2 3 2 2 5 3" xfId="23400"/>
    <cellStyle name="Normal 66 2 3 2 2 6" xfId="33612"/>
    <cellStyle name="Normal 66 2 3 2 2 7" xfId="18387"/>
    <cellStyle name="Normal 66 2 3 2 3" xfId="4080"/>
    <cellStyle name="Normal 66 2 3 2 3 2" xfId="14154"/>
    <cellStyle name="Normal 66 2 3 2 3 2 2" xfId="44476"/>
    <cellStyle name="Normal 66 2 3 2 3 2 3" xfId="29252"/>
    <cellStyle name="Normal 66 2 3 2 3 3" xfId="9134"/>
    <cellStyle name="Normal 66 2 3 2 3 3 2" xfId="39459"/>
    <cellStyle name="Normal 66 2 3 2 3 3 3" xfId="24235"/>
    <cellStyle name="Normal 66 2 3 2 3 4" xfId="34446"/>
    <cellStyle name="Normal 66 2 3 2 3 5" xfId="19222"/>
    <cellStyle name="Normal 66 2 3 2 4" xfId="5773"/>
    <cellStyle name="Normal 66 2 3 2 4 2" xfId="15825"/>
    <cellStyle name="Normal 66 2 3 2 4 2 2" xfId="46147"/>
    <cellStyle name="Normal 66 2 3 2 4 2 3" xfId="30923"/>
    <cellStyle name="Normal 66 2 3 2 4 3" xfId="10805"/>
    <cellStyle name="Normal 66 2 3 2 4 3 2" xfId="41130"/>
    <cellStyle name="Normal 66 2 3 2 4 3 3" xfId="25906"/>
    <cellStyle name="Normal 66 2 3 2 4 4" xfId="36117"/>
    <cellStyle name="Normal 66 2 3 2 4 5" xfId="20893"/>
    <cellStyle name="Normal 66 2 3 2 5" xfId="12483"/>
    <cellStyle name="Normal 66 2 3 2 5 2" xfId="42805"/>
    <cellStyle name="Normal 66 2 3 2 5 3" xfId="27581"/>
    <cellStyle name="Normal 66 2 3 2 6" xfId="7462"/>
    <cellStyle name="Normal 66 2 3 2 6 2" xfId="37788"/>
    <cellStyle name="Normal 66 2 3 2 6 3" xfId="22564"/>
    <cellStyle name="Normal 66 2 3 2 7" xfId="32776"/>
    <cellStyle name="Normal 66 2 3 2 8" xfId="17551"/>
    <cellStyle name="Normal 66 2 3 3" xfId="2809"/>
    <cellStyle name="Normal 66 2 3 3 2" xfId="4499"/>
    <cellStyle name="Normal 66 2 3 3 2 2" xfId="14572"/>
    <cellStyle name="Normal 66 2 3 3 2 2 2" xfId="44894"/>
    <cellStyle name="Normal 66 2 3 3 2 2 3" xfId="29670"/>
    <cellStyle name="Normal 66 2 3 3 2 3" xfId="9552"/>
    <cellStyle name="Normal 66 2 3 3 2 3 2" xfId="39877"/>
    <cellStyle name="Normal 66 2 3 3 2 3 3" xfId="24653"/>
    <cellStyle name="Normal 66 2 3 3 2 4" xfId="34864"/>
    <cellStyle name="Normal 66 2 3 3 2 5" xfId="19640"/>
    <cellStyle name="Normal 66 2 3 3 3" xfId="6191"/>
    <cellStyle name="Normal 66 2 3 3 3 2" xfId="16243"/>
    <cellStyle name="Normal 66 2 3 3 3 2 2" xfId="46565"/>
    <cellStyle name="Normal 66 2 3 3 3 2 3" xfId="31341"/>
    <cellStyle name="Normal 66 2 3 3 3 3" xfId="11223"/>
    <cellStyle name="Normal 66 2 3 3 3 3 2" xfId="41548"/>
    <cellStyle name="Normal 66 2 3 3 3 3 3" xfId="26324"/>
    <cellStyle name="Normal 66 2 3 3 3 4" xfId="36535"/>
    <cellStyle name="Normal 66 2 3 3 3 5" xfId="21311"/>
    <cellStyle name="Normal 66 2 3 3 4" xfId="12901"/>
    <cellStyle name="Normal 66 2 3 3 4 2" xfId="43223"/>
    <cellStyle name="Normal 66 2 3 3 4 3" xfId="27999"/>
    <cellStyle name="Normal 66 2 3 3 5" xfId="7880"/>
    <cellStyle name="Normal 66 2 3 3 5 2" xfId="38206"/>
    <cellStyle name="Normal 66 2 3 3 5 3" xfId="22982"/>
    <cellStyle name="Normal 66 2 3 3 6" xfId="33194"/>
    <cellStyle name="Normal 66 2 3 3 7" xfId="17969"/>
    <cellStyle name="Normal 66 2 3 4" xfId="3662"/>
    <cellStyle name="Normal 66 2 3 4 2" xfId="13736"/>
    <cellStyle name="Normal 66 2 3 4 2 2" xfId="44058"/>
    <cellStyle name="Normal 66 2 3 4 2 3" xfId="28834"/>
    <cellStyle name="Normal 66 2 3 4 3" xfId="8716"/>
    <cellStyle name="Normal 66 2 3 4 3 2" xfId="39041"/>
    <cellStyle name="Normal 66 2 3 4 3 3" xfId="23817"/>
    <cellStyle name="Normal 66 2 3 4 4" xfId="34028"/>
    <cellStyle name="Normal 66 2 3 4 5" xfId="18804"/>
    <cellStyle name="Normal 66 2 3 5" xfId="5355"/>
    <cellStyle name="Normal 66 2 3 5 2" xfId="15407"/>
    <cellStyle name="Normal 66 2 3 5 2 2" xfId="45729"/>
    <cellStyle name="Normal 66 2 3 5 2 3" xfId="30505"/>
    <cellStyle name="Normal 66 2 3 5 3" xfId="10387"/>
    <cellStyle name="Normal 66 2 3 5 3 2" xfId="40712"/>
    <cellStyle name="Normal 66 2 3 5 3 3" xfId="25488"/>
    <cellStyle name="Normal 66 2 3 5 4" xfId="35699"/>
    <cellStyle name="Normal 66 2 3 5 5" xfId="20475"/>
    <cellStyle name="Normal 66 2 3 6" xfId="12065"/>
    <cellStyle name="Normal 66 2 3 6 2" xfId="42387"/>
    <cellStyle name="Normal 66 2 3 6 3" xfId="27163"/>
    <cellStyle name="Normal 66 2 3 7" xfId="7044"/>
    <cellStyle name="Normal 66 2 3 7 2" xfId="37370"/>
    <cellStyle name="Normal 66 2 3 7 3" xfId="22146"/>
    <cellStyle name="Normal 66 2 3 8" xfId="32358"/>
    <cellStyle name="Normal 66 2 3 9" xfId="17133"/>
    <cellStyle name="Normal 66 2 4" xfId="2180"/>
    <cellStyle name="Normal 66 2 4 2" xfId="3019"/>
    <cellStyle name="Normal 66 2 4 2 2" xfId="4709"/>
    <cellStyle name="Normal 66 2 4 2 2 2" xfId="14782"/>
    <cellStyle name="Normal 66 2 4 2 2 2 2" xfId="45104"/>
    <cellStyle name="Normal 66 2 4 2 2 2 3" xfId="29880"/>
    <cellStyle name="Normal 66 2 4 2 2 3" xfId="9762"/>
    <cellStyle name="Normal 66 2 4 2 2 3 2" xfId="40087"/>
    <cellStyle name="Normal 66 2 4 2 2 3 3" xfId="24863"/>
    <cellStyle name="Normal 66 2 4 2 2 4" xfId="35074"/>
    <cellStyle name="Normal 66 2 4 2 2 5" xfId="19850"/>
    <cellStyle name="Normal 66 2 4 2 3" xfId="6401"/>
    <cellStyle name="Normal 66 2 4 2 3 2" xfId="16453"/>
    <cellStyle name="Normal 66 2 4 2 3 2 2" xfId="46775"/>
    <cellStyle name="Normal 66 2 4 2 3 2 3" xfId="31551"/>
    <cellStyle name="Normal 66 2 4 2 3 3" xfId="11433"/>
    <cellStyle name="Normal 66 2 4 2 3 3 2" xfId="41758"/>
    <cellStyle name="Normal 66 2 4 2 3 3 3" xfId="26534"/>
    <cellStyle name="Normal 66 2 4 2 3 4" xfId="36745"/>
    <cellStyle name="Normal 66 2 4 2 3 5" xfId="21521"/>
    <cellStyle name="Normal 66 2 4 2 4" xfId="13111"/>
    <cellStyle name="Normal 66 2 4 2 4 2" xfId="43433"/>
    <cellStyle name="Normal 66 2 4 2 4 3" xfId="28209"/>
    <cellStyle name="Normal 66 2 4 2 5" xfId="8090"/>
    <cellStyle name="Normal 66 2 4 2 5 2" xfId="38416"/>
    <cellStyle name="Normal 66 2 4 2 5 3" xfId="23192"/>
    <cellStyle name="Normal 66 2 4 2 6" xfId="33404"/>
    <cellStyle name="Normal 66 2 4 2 7" xfId="18179"/>
    <cellStyle name="Normal 66 2 4 3" xfId="3872"/>
    <cellStyle name="Normal 66 2 4 3 2" xfId="13946"/>
    <cellStyle name="Normal 66 2 4 3 2 2" xfId="44268"/>
    <cellStyle name="Normal 66 2 4 3 2 3" xfId="29044"/>
    <cellStyle name="Normal 66 2 4 3 3" xfId="8926"/>
    <cellStyle name="Normal 66 2 4 3 3 2" xfId="39251"/>
    <cellStyle name="Normal 66 2 4 3 3 3" xfId="24027"/>
    <cellStyle name="Normal 66 2 4 3 4" xfId="34238"/>
    <cellStyle name="Normal 66 2 4 3 5" xfId="19014"/>
    <cellStyle name="Normal 66 2 4 4" xfId="5565"/>
    <cellStyle name="Normal 66 2 4 4 2" xfId="15617"/>
    <cellStyle name="Normal 66 2 4 4 2 2" xfId="45939"/>
    <cellStyle name="Normal 66 2 4 4 2 3" xfId="30715"/>
    <cellStyle name="Normal 66 2 4 4 3" xfId="10597"/>
    <cellStyle name="Normal 66 2 4 4 3 2" xfId="40922"/>
    <cellStyle name="Normal 66 2 4 4 3 3" xfId="25698"/>
    <cellStyle name="Normal 66 2 4 4 4" xfId="35909"/>
    <cellStyle name="Normal 66 2 4 4 5" xfId="20685"/>
    <cellStyle name="Normal 66 2 4 5" xfId="12275"/>
    <cellStyle name="Normal 66 2 4 5 2" xfId="42597"/>
    <cellStyle name="Normal 66 2 4 5 3" xfId="27373"/>
    <cellStyle name="Normal 66 2 4 6" xfId="7254"/>
    <cellStyle name="Normal 66 2 4 6 2" xfId="37580"/>
    <cellStyle name="Normal 66 2 4 6 3" xfId="22356"/>
    <cellStyle name="Normal 66 2 4 7" xfId="32568"/>
    <cellStyle name="Normal 66 2 4 8" xfId="17343"/>
    <cellStyle name="Normal 66 2 5" xfId="2601"/>
    <cellStyle name="Normal 66 2 5 2" xfId="4291"/>
    <cellStyle name="Normal 66 2 5 2 2" xfId="14364"/>
    <cellStyle name="Normal 66 2 5 2 2 2" xfId="44686"/>
    <cellStyle name="Normal 66 2 5 2 2 3" xfId="29462"/>
    <cellStyle name="Normal 66 2 5 2 3" xfId="9344"/>
    <cellStyle name="Normal 66 2 5 2 3 2" xfId="39669"/>
    <cellStyle name="Normal 66 2 5 2 3 3" xfId="24445"/>
    <cellStyle name="Normal 66 2 5 2 4" xfId="34656"/>
    <cellStyle name="Normal 66 2 5 2 5" xfId="19432"/>
    <cellStyle name="Normal 66 2 5 3" xfId="5983"/>
    <cellStyle name="Normal 66 2 5 3 2" xfId="16035"/>
    <cellStyle name="Normal 66 2 5 3 2 2" xfId="46357"/>
    <cellStyle name="Normal 66 2 5 3 2 3" xfId="31133"/>
    <cellStyle name="Normal 66 2 5 3 3" xfId="11015"/>
    <cellStyle name="Normal 66 2 5 3 3 2" xfId="41340"/>
    <cellStyle name="Normal 66 2 5 3 3 3" xfId="26116"/>
    <cellStyle name="Normal 66 2 5 3 4" xfId="36327"/>
    <cellStyle name="Normal 66 2 5 3 5" xfId="21103"/>
    <cellStyle name="Normal 66 2 5 4" xfId="12693"/>
    <cellStyle name="Normal 66 2 5 4 2" xfId="43015"/>
    <cellStyle name="Normal 66 2 5 4 3" xfId="27791"/>
    <cellStyle name="Normal 66 2 5 5" xfId="7672"/>
    <cellStyle name="Normal 66 2 5 5 2" xfId="37998"/>
    <cellStyle name="Normal 66 2 5 5 3" xfId="22774"/>
    <cellStyle name="Normal 66 2 5 6" xfId="32986"/>
    <cellStyle name="Normal 66 2 5 7" xfId="17761"/>
    <cellStyle name="Normal 66 2 6" xfId="3454"/>
    <cellStyle name="Normal 66 2 6 2" xfId="13528"/>
    <cellStyle name="Normal 66 2 6 2 2" xfId="43850"/>
    <cellStyle name="Normal 66 2 6 2 3" xfId="28626"/>
    <cellStyle name="Normal 66 2 6 3" xfId="8508"/>
    <cellStyle name="Normal 66 2 6 3 2" xfId="38833"/>
    <cellStyle name="Normal 66 2 6 3 3" xfId="23609"/>
    <cellStyle name="Normal 66 2 6 4" xfId="33820"/>
    <cellStyle name="Normal 66 2 6 5" xfId="18596"/>
    <cellStyle name="Normal 66 2 7" xfId="5147"/>
    <cellStyle name="Normal 66 2 7 2" xfId="15199"/>
    <cellStyle name="Normal 66 2 7 2 2" xfId="45521"/>
    <cellStyle name="Normal 66 2 7 2 3" xfId="30297"/>
    <cellStyle name="Normal 66 2 7 3" xfId="10179"/>
    <cellStyle name="Normal 66 2 7 3 2" xfId="40504"/>
    <cellStyle name="Normal 66 2 7 3 3" xfId="25280"/>
    <cellStyle name="Normal 66 2 7 4" xfId="35491"/>
    <cellStyle name="Normal 66 2 7 5" xfId="20267"/>
    <cellStyle name="Normal 66 2 8" xfId="11857"/>
    <cellStyle name="Normal 66 2 8 2" xfId="42179"/>
    <cellStyle name="Normal 66 2 8 3" xfId="26955"/>
    <cellStyle name="Normal 66 2 9" xfId="6836"/>
    <cellStyle name="Normal 66 2 9 2" xfId="37162"/>
    <cellStyle name="Normal 66 2 9 3" xfId="21938"/>
    <cellStyle name="Normal 66 3" xfId="1800"/>
    <cellStyle name="Normal 66 3 10" xfId="16977"/>
    <cellStyle name="Normal 66 3 2" xfId="2019"/>
    <cellStyle name="Normal 66 3 2 2" xfId="2440"/>
    <cellStyle name="Normal 66 3 2 2 2" xfId="3279"/>
    <cellStyle name="Normal 66 3 2 2 2 2" xfId="4969"/>
    <cellStyle name="Normal 66 3 2 2 2 2 2" xfId="15042"/>
    <cellStyle name="Normal 66 3 2 2 2 2 2 2" xfId="45364"/>
    <cellStyle name="Normal 66 3 2 2 2 2 2 3" xfId="30140"/>
    <cellStyle name="Normal 66 3 2 2 2 2 3" xfId="10022"/>
    <cellStyle name="Normal 66 3 2 2 2 2 3 2" xfId="40347"/>
    <cellStyle name="Normal 66 3 2 2 2 2 3 3" xfId="25123"/>
    <cellStyle name="Normal 66 3 2 2 2 2 4" xfId="35334"/>
    <cellStyle name="Normal 66 3 2 2 2 2 5" xfId="20110"/>
    <cellStyle name="Normal 66 3 2 2 2 3" xfId="6661"/>
    <cellStyle name="Normal 66 3 2 2 2 3 2" xfId="16713"/>
    <cellStyle name="Normal 66 3 2 2 2 3 2 2" xfId="47035"/>
    <cellStyle name="Normal 66 3 2 2 2 3 2 3" xfId="31811"/>
    <cellStyle name="Normal 66 3 2 2 2 3 3" xfId="11693"/>
    <cellStyle name="Normal 66 3 2 2 2 3 3 2" xfId="42018"/>
    <cellStyle name="Normal 66 3 2 2 2 3 3 3" xfId="26794"/>
    <cellStyle name="Normal 66 3 2 2 2 3 4" xfId="37005"/>
    <cellStyle name="Normal 66 3 2 2 2 3 5" xfId="21781"/>
    <cellStyle name="Normal 66 3 2 2 2 4" xfId="13371"/>
    <cellStyle name="Normal 66 3 2 2 2 4 2" xfId="43693"/>
    <cellStyle name="Normal 66 3 2 2 2 4 3" xfId="28469"/>
    <cellStyle name="Normal 66 3 2 2 2 5" xfId="8350"/>
    <cellStyle name="Normal 66 3 2 2 2 5 2" xfId="38676"/>
    <cellStyle name="Normal 66 3 2 2 2 5 3" xfId="23452"/>
    <cellStyle name="Normal 66 3 2 2 2 6" xfId="33664"/>
    <cellStyle name="Normal 66 3 2 2 2 7" xfId="18439"/>
    <cellStyle name="Normal 66 3 2 2 3" xfId="4132"/>
    <cellStyle name="Normal 66 3 2 2 3 2" xfId="14206"/>
    <cellStyle name="Normal 66 3 2 2 3 2 2" xfId="44528"/>
    <cellStyle name="Normal 66 3 2 2 3 2 3" xfId="29304"/>
    <cellStyle name="Normal 66 3 2 2 3 3" xfId="9186"/>
    <cellStyle name="Normal 66 3 2 2 3 3 2" xfId="39511"/>
    <cellStyle name="Normal 66 3 2 2 3 3 3" xfId="24287"/>
    <cellStyle name="Normal 66 3 2 2 3 4" xfId="34498"/>
    <cellStyle name="Normal 66 3 2 2 3 5" xfId="19274"/>
    <cellStyle name="Normal 66 3 2 2 4" xfId="5825"/>
    <cellStyle name="Normal 66 3 2 2 4 2" xfId="15877"/>
    <cellStyle name="Normal 66 3 2 2 4 2 2" xfId="46199"/>
    <cellStyle name="Normal 66 3 2 2 4 2 3" xfId="30975"/>
    <cellStyle name="Normal 66 3 2 2 4 3" xfId="10857"/>
    <cellStyle name="Normal 66 3 2 2 4 3 2" xfId="41182"/>
    <cellStyle name="Normal 66 3 2 2 4 3 3" xfId="25958"/>
    <cellStyle name="Normal 66 3 2 2 4 4" xfId="36169"/>
    <cellStyle name="Normal 66 3 2 2 4 5" xfId="20945"/>
    <cellStyle name="Normal 66 3 2 2 5" xfId="12535"/>
    <cellStyle name="Normal 66 3 2 2 5 2" xfId="42857"/>
    <cellStyle name="Normal 66 3 2 2 5 3" xfId="27633"/>
    <cellStyle name="Normal 66 3 2 2 6" xfId="7514"/>
    <cellStyle name="Normal 66 3 2 2 6 2" xfId="37840"/>
    <cellStyle name="Normal 66 3 2 2 6 3" xfId="22616"/>
    <cellStyle name="Normal 66 3 2 2 7" xfId="32828"/>
    <cellStyle name="Normal 66 3 2 2 8" xfId="17603"/>
    <cellStyle name="Normal 66 3 2 3" xfId="2861"/>
    <cellStyle name="Normal 66 3 2 3 2" xfId="4551"/>
    <cellStyle name="Normal 66 3 2 3 2 2" xfId="14624"/>
    <cellStyle name="Normal 66 3 2 3 2 2 2" xfId="44946"/>
    <cellStyle name="Normal 66 3 2 3 2 2 3" xfId="29722"/>
    <cellStyle name="Normal 66 3 2 3 2 3" xfId="9604"/>
    <cellStyle name="Normal 66 3 2 3 2 3 2" xfId="39929"/>
    <cellStyle name="Normal 66 3 2 3 2 3 3" xfId="24705"/>
    <cellStyle name="Normal 66 3 2 3 2 4" xfId="34916"/>
    <cellStyle name="Normal 66 3 2 3 2 5" xfId="19692"/>
    <cellStyle name="Normal 66 3 2 3 3" xfId="6243"/>
    <cellStyle name="Normal 66 3 2 3 3 2" xfId="16295"/>
    <cellStyle name="Normal 66 3 2 3 3 2 2" xfId="46617"/>
    <cellStyle name="Normal 66 3 2 3 3 2 3" xfId="31393"/>
    <cellStyle name="Normal 66 3 2 3 3 3" xfId="11275"/>
    <cellStyle name="Normal 66 3 2 3 3 3 2" xfId="41600"/>
    <cellStyle name="Normal 66 3 2 3 3 3 3" xfId="26376"/>
    <cellStyle name="Normal 66 3 2 3 3 4" xfId="36587"/>
    <cellStyle name="Normal 66 3 2 3 3 5" xfId="21363"/>
    <cellStyle name="Normal 66 3 2 3 4" xfId="12953"/>
    <cellStyle name="Normal 66 3 2 3 4 2" xfId="43275"/>
    <cellStyle name="Normal 66 3 2 3 4 3" xfId="28051"/>
    <cellStyle name="Normal 66 3 2 3 5" xfId="7932"/>
    <cellStyle name="Normal 66 3 2 3 5 2" xfId="38258"/>
    <cellStyle name="Normal 66 3 2 3 5 3" xfId="23034"/>
    <cellStyle name="Normal 66 3 2 3 6" xfId="33246"/>
    <cellStyle name="Normal 66 3 2 3 7" xfId="18021"/>
    <cellStyle name="Normal 66 3 2 4" xfId="3714"/>
    <cellStyle name="Normal 66 3 2 4 2" xfId="13788"/>
    <cellStyle name="Normal 66 3 2 4 2 2" xfId="44110"/>
    <cellStyle name="Normal 66 3 2 4 2 3" xfId="28886"/>
    <cellStyle name="Normal 66 3 2 4 3" xfId="8768"/>
    <cellStyle name="Normal 66 3 2 4 3 2" xfId="39093"/>
    <cellStyle name="Normal 66 3 2 4 3 3" xfId="23869"/>
    <cellStyle name="Normal 66 3 2 4 4" xfId="34080"/>
    <cellStyle name="Normal 66 3 2 4 5" xfId="18856"/>
    <cellStyle name="Normal 66 3 2 5" xfId="5407"/>
    <cellStyle name="Normal 66 3 2 5 2" xfId="15459"/>
    <cellStyle name="Normal 66 3 2 5 2 2" xfId="45781"/>
    <cellStyle name="Normal 66 3 2 5 2 3" xfId="30557"/>
    <cellStyle name="Normal 66 3 2 5 3" xfId="10439"/>
    <cellStyle name="Normal 66 3 2 5 3 2" xfId="40764"/>
    <cellStyle name="Normal 66 3 2 5 3 3" xfId="25540"/>
    <cellStyle name="Normal 66 3 2 5 4" xfId="35751"/>
    <cellStyle name="Normal 66 3 2 5 5" xfId="20527"/>
    <cellStyle name="Normal 66 3 2 6" xfId="12117"/>
    <cellStyle name="Normal 66 3 2 6 2" xfId="42439"/>
    <cellStyle name="Normal 66 3 2 6 3" xfId="27215"/>
    <cellStyle name="Normal 66 3 2 7" xfId="7096"/>
    <cellStyle name="Normal 66 3 2 7 2" xfId="37422"/>
    <cellStyle name="Normal 66 3 2 7 3" xfId="22198"/>
    <cellStyle name="Normal 66 3 2 8" xfId="32410"/>
    <cellStyle name="Normal 66 3 2 9" xfId="17185"/>
    <cellStyle name="Normal 66 3 3" xfId="2232"/>
    <cellStyle name="Normal 66 3 3 2" xfId="3071"/>
    <cellStyle name="Normal 66 3 3 2 2" xfId="4761"/>
    <cellStyle name="Normal 66 3 3 2 2 2" xfId="14834"/>
    <cellStyle name="Normal 66 3 3 2 2 2 2" xfId="45156"/>
    <cellStyle name="Normal 66 3 3 2 2 2 3" xfId="29932"/>
    <cellStyle name="Normal 66 3 3 2 2 3" xfId="9814"/>
    <cellStyle name="Normal 66 3 3 2 2 3 2" xfId="40139"/>
    <cellStyle name="Normal 66 3 3 2 2 3 3" xfId="24915"/>
    <cellStyle name="Normal 66 3 3 2 2 4" xfId="35126"/>
    <cellStyle name="Normal 66 3 3 2 2 5" xfId="19902"/>
    <cellStyle name="Normal 66 3 3 2 3" xfId="6453"/>
    <cellStyle name="Normal 66 3 3 2 3 2" xfId="16505"/>
    <cellStyle name="Normal 66 3 3 2 3 2 2" xfId="46827"/>
    <cellStyle name="Normal 66 3 3 2 3 2 3" xfId="31603"/>
    <cellStyle name="Normal 66 3 3 2 3 3" xfId="11485"/>
    <cellStyle name="Normal 66 3 3 2 3 3 2" xfId="41810"/>
    <cellStyle name="Normal 66 3 3 2 3 3 3" xfId="26586"/>
    <cellStyle name="Normal 66 3 3 2 3 4" xfId="36797"/>
    <cellStyle name="Normal 66 3 3 2 3 5" xfId="21573"/>
    <cellStyle name="Normal 66 3 3 2 4" xfId="13163"/>
    <cellStyle name="Normal 66 3 3 2 4 2" xfId="43485"/>
    <cellStyle name="Normal 66 3 3 2 4 3" xfId="28261"/>
    <cellStyle name="Normal 66 3 3 2 5" xfId="8142"/>
    <cellStyle name="Normal 66 3 3 2 5 2" xfId="38468"/>
    <cellStyle name="Normal 66 3 3 2 5 3" xfId="23244"/>
    <cellStyle name="Normal 66 3 3 2 6" xfId="33456"/>
    <cellStyle name="Normal 66 3 3 2 7" xfId="18231"/>
    <cellStyle name="Normal 66 3 3 3" xfId="3924"/>
    <cellStyle name="Normal 66 3 3 3 2" xfId="13998"/>
    <cellStyle name="Normal 66 3 3 3 2 2" xfId="44320"/>
    <cellStyle name="Normal 66 3 3 3 2 3" xfId="29096"/>
    <cellStyle name="Normal 66 3 3 3 3" xfId="8978"/>
    <cellStyle name="Normal 66 3 3 3 3 2" xfId="39303"/>
    <cellStyle name="Normal 66 3 3 3 3 3" xfId="24079"/>
    <cellStyle name="Normal 66 3 3 3 4" xfId="34290"/>
    <cellStyle name="Normal 66 3 3 3 5" xfId="19066"/>
    <cellStyle name="Normal 66 3 3 4" xfId="5617"/>
    <cellStyle name="Normal 66 3 3 4 2" xfId="15669"/>
    <cellStyle name="Normal 66 3 3 4 2 2" xfId="45991"/>
    <cellStyle name="Normal 66 3 3 4 2 3" xfId="30767"/>
    <cellStyle name="Normal 66 3 3 4 3" xfId="10649"/>
    <cellStyle name="Normal 66 3 3 4 3 2" xfId="40974"/>
    <cellStyle name="Normal 66 3 3 4 3 3" xfId="25750"/>
    <cellStyle name="Normal 66 3 3 4 4" xfId="35961"/>
    <cellStyle name="Normal 66 3 3 4 5" xfId="20737"/>
    <cellStyle name="Normal 66 3 3 5" xfId="12327"/>
    <cellStyle name="Normal 66 3 3 5 2" xfId="42649"/>
    <cellStyle name="Normal 66 3 3 5 3" xfId="27425"/>
    <cellStyle name="Normal 66 3 3 6" xfId="7306"/>
    <cellStyle name="Normal 66 3 3 6 2" xfId="37632"/>
    <cellStyle name="Normal 66 3 3 6 3" xfId="22408"/>
    <cellStyle name="Normal 66 3 3 7" xfId="32620"/>
    <cellStyle name="Normal 66 3 3 8" xfId="17395"/>
    <cellStyle name="Normal 66 3 4" xfId="2653"/>
    <cellStyle name="Normal 66 3 4 2" xfId="4343"/>
    <cellStyle name="Normal 66 3 4 2 2" xfId="14416"/>
    <cellStyle name="Normal 66 3 4 2 2 2" xfId="44738"/>
    <cellStyle name="Normal 66 3 4 2 2 3" xfId="29514"/>
    <cellStyle name="Normal 66 3 4 2 3" xfId="9396"/>
    <cellStyle name="Normal 66 3 4 2 3 2" xfId="39721"/>
    <cellStyle name="Normal 66 3 4 2 3 3" xfId="24497"/>
    <cellStyle name="Normal 66 3 4 2 4" xfId="34708"/>
    <cellStyle name="Normal 66 3 4 2 5" xfId="19484"/>
    <cellStyle name="Normal 66 3 4 3" xfId="6035"/>
    <cellStyle name="Normal 66 3 4 3 2" xfId="16087"/>
    <cellStyle name="Normal 66 3 4 3 2 2" xfId="46409"/>
    <cellStyle name="Normal 66 3 4 3 2 3" xfId="31185"/>
    <cellStyle name="Normal 66 3 4 3 3" xfId="11067"/>
    <cellStyle name="Normal 66 3 4 3 3 2" xfId="41392"/>
    <cellStyle name="Normal 66 3 4 3 3 3" xfId="26168"/>
    <cellStyle name="Normal 66 3 4 3 4" xfId="36379"/>
    <cellStyle name="Normal 66 3 4 3 5" xfId="21155"/>
    <cellStyle name="Normal 66 3 4 4" xfId="12745"/>
    <cellStyle name="Normal 66 3 4 4 2" xfId="43067"/>
    <cellStyle name="Normal 66 3 4 4 3" xfId="27843"/>
    <cellStyle name="Normal 66 3 4 5" xfId="7724"/>
    <cellStyle name="Normal 66 3 4 5 2" xfId="38050"/>
    <cellStyle name="Normal 66 3 4 5 3" xfId="22826"/>
    <cellStyle name="Normal 66 3 4 6" xfId="33038"/>
    <cellStyle name="Normal 66 3 4 7" xfId="17813"/>
    <cellStyle name="Normal 66 3 5" xfId="3506"/>
    <cellStyle name="Normal 66 3 5 2" xfId="13580"/>
    <cellStyle name="Normal 66 3 5 2 2" xfId="43902"/>
    <cellStyle name="Normal 66 3 5 2 3" xfId="28678"/>
    <cellStyle name="Normal 66 3 5 3" xfId="8560"/>
    <cellStyle name="Normal 66 3 5 3 2" xfId="38885"/>
    <cellStyle name="Normal 66 3 5 3 3" xfId="23661"/>
    <cellStyle name="Normal 66 3 5 4" xfId="33872"/>
    <cellStyle name="Normal 66 3 5 5" xfId="18648"/>
    <cellStyle name="Normal 66 3 6" xfId="5199"/>
    <cellStyle name="Normal 66 3 6 2" xfId="15251"/>
    <cellStyle name="Normal 66 3 6 2 2" xfId="45573"/>
    <cellStyle name="Normal 66 3 6 2 3" xfId="30349"/>
    <cellStyle name="Normal 66 3 6 3" xfId="10231"/>
    <cellStyle name="Normal 66 3 6 3 2" xfId="40556"/>
    <cellStyle name="Normal 66 3 6 3 3" xfId="25332"/>
    <cellStyle name="Normal 66 3 6 4" xfId="35543"/>
    <cellStyle name="Normal 66 3 6 5" xfId="20319"/>
    <cellStyle name="Normal 66 3 7" xfId="11909"/>
    <cellStyle name="Normal 66 3 7 2" xfId="42231"/>
    <cellStyle name="Normal 66 3 7 3" xfId="27007"/>
    <cellStyle name="Normal 66 3 8" xfId="6888"/>
    <cellStyle name="Normal 66 3 8 2" xfId="37214"/>
    <cellStyle name="Normal 66 3 8 3" xfId="21990"/>
    <cellStyle name="Normal 66 3 9" xfId="32203"/>
    <cellStyle name="Normal 66 4" xfId="1913"/>
    <cellStyle name="Normal 66 4 2" xfId="2336"/>
    <cellStyle name="Normal 66 4 2 2" xfId="3175"/>
    <cellStyle name="Normal 66 4 2 2 2" xfId="4865"/>
    <cellStyle name="Normal 66 4 2 2 2 2" xfId="14938"/>
    <cellStyle name="Normal 66 4 2 2 2 2 2" xfId="45260"/>
    <cellStyle name="Normal 66 4 2 2 2 2 3" xfId="30036"/>
    <cellStyle name="Normal 66 4 2 2 2 3" xfId="9918"/>
    <cellStyle name="Normal 66 4 2 2 2 3 2" xfId="40243"/>
    <cellStyle name="Normal 66 4 2 2 2 3 3" xfId="25019"/>
    <cellStyle name="Normal 66 4 2 2 2 4" xfId="35230"/>
    <cellStyle name="Normal 66 4 2 2 2 5" xfId="20006"/>
    <cellStyle name="Normal 66 4 2 2 3" xfId="6557"/>
    <cellStyle name="Normal 66 4 2 2 3 2" xfId="16609"/>
    <cellStyle name="Normal 66 4 2 2 3 2 2" xfId="46931"/>
    <cellStyle name="Normal 66 4 2 2 3 2 3" xfId="31707"/>
    <cellStyle name="Normal 66 4 2 2 3 3" xfId="11589"/>
    <cellStyle name="Normal 66 4 2 2 3 3 2" xfId="41914"/>
    <cellStyle name="Normal 66 4 2 2 3 3 3" xfId="26690"/>
    <cellStyle name="Normal 66 4 2 2 3 4" xfId="36901"/>
    <cellStyle name="Normal 66 4 2 2 3 5" xfId="21677"/>
    <cellStyle name="Normal 66 4 2 2 4" xfId="13267"/>
    <cellStyle name="Normal 66 4 2 2 4 2" xfId="43589"/>
    <cellStyle name="Normal 66 4 2 2 4 3" xfId="28365"/>
    <cellStyle name="Normal 66 4 2 2 5" xfId="8246"/>
    <cellStyle name="Normal 66 4 2 2 5 2" xfId="38572"/>
    <cellStyle name="Normal 66 4 2 2 5 3" xfId="23348"/>
    <cellStyle name="Normal 66 4 2 2 6" xfId="33560"/>
    <cellStyle name="Normal 66 4 2 2 7" xfId="18335"/>
    <cellStyle name="Normal 66 4 2 3" xfId="4028"/>
    <cellStyle name="Normal 66 4 2 3 2" xfId="14102"/>
    <cellStyle name="Normal 66 4 2 3 2 2" xfId="44424"/>
    <cellStyle name="Normal 66 4 2 3 2 3" xfId="29200"/>
    <cellStyle name="Normal 66 4 2 3 3" xfId="9082"/>
    <cellStyle name="Normal 66 4 2 3 3 2" xfId="39407"/>
    <cellStyle name="Normal 66 4 2 3 3 3" xfId="24183"/>
    <cellStyle name="Normal 66 4 2 3 4" xfId="34394"/>
    <cellStyle name="Normal 66 4 2 3 5" xfId="19170"/>
    <cellStyle name="Normal 66 4 2 4" xfId="5721"/>
    <cellStyle name="Normal 66 4 2 4 2" xfId="15773"/>
    <cellStyle name="Normal 66 4 2 4 2 2" xfId="46095"/>
    <cellStyle name="Normal 66 4 2 4 2 3" xfId="30871"/>
    <cellStyle name="Normal 66 4 2 4 3" xfId="10753"/>
    <cellStyle name="Normal 66 4 2 4 3 2" xfId="41078"/>
    <cellStyle name="Normal 66 4 2 4 3 3" xfId="25854"/>
    <cellStyle name="Normal 66 4 2 4 4" xfId="36065"/>
    <cellStyle name="Normal 66 4 2 4 5" xfId="20841"/>
    <cellStyle name="Normal 66 4 2 5" xfId="12431"/>
    <cellStyle name="Normal 66 4 2 5 2" xfId="42753"/>
    <cellStyle name="Normal 66 4 2 5 3" xfId="27529"/>
    <cellStyle name="Normal 66 4 2 6" xfId="7410"/>
    <cellStyle name="Normal 66 4 2 6 2" xfId="37736"/>
    <cellStyle name="Normal 66 4 2 6 3" xfId="22512"/>
    <cellStyle name="Normal 66 4 2 7" xfId="32724"/>
    <cellStyle name="Normal 66 4 2 8" xfId="17499"/>
    <cellStyle name="Normal 66 4 3" xfId="2757"/>
    <cellStyle name="Normal 66 4 3 2" xfId="4447"/>
    <cellStyle name="Normal 66 4 3 2 2" xfId="14520"/>
    <cellStyle name="Normal 66 4 3 2 2 2" xfId="44842"/>
    <cellStyle name="Normal 66 4 3 2 2 3" xfId="29618"/>
    <cellStyle name="Normal 66 4 3 2 3" xfId="9500"/>
    <cellStyle name="Normal 66 4 3 2 3 2" xfId="39825"/>
    <cellStyle name="Normal 66 4 3 2 3 3" xfId="24601"/>
    <cellStyle name="Normal 66 4 3 2 4" xfId="34812"/>
    <cellStyle name="Normal 66 4 3 2 5" xfId="19588"/>
    <cellStyle name="Normal 66 4 3 3" xfId="6139"/>
    <cellStyle name="Normal 66 4 3 3 2" xfId="16191"/>
    <cellStyle name="Normal 66 4 3 3 2 2" xfId="46513"/>
    <cellStyle name="Normal 66 4 3 3 2 3" xfId="31289"/>
    <cellStyle name="Normal 66 4 3 3 3" xfId="11171"/>
    <cellStyle name="Normal 66 4 3 3 3 2" xfId="41496"/>
    <cellStyle name="Normal 66 4 3 3 3 3" xfId="26272"/>
    <cellStyle name="Normal 66 4 3 3 4" xfId="36483"/>
    <cellStyle name="Normal 66 4 3 3 5" xfId="21259"/>
    <cellStyle name="Normal 66 4 3 4" xfId="12849"/>
    <cellStyle name="Normal 66 4 3 4 2" xfId="43171"/>
    <cellStyle name="Normal 66 4 3 4 3" xfId="27947"/>
    <cellStyle name="Normal 66 4 3 5" xfId="7828"/>
    <cellStyle name="Normal 66 4 3 5 2" xfId="38154"/>
    <cellStyle name="Normal 66 4 3 5 3" xfId="22930"/>
    <cellStyle name="Normal 66 4 3 6" xfId="33142"/>
    <cellStyle name="Normal 66 4 3 7" xfId="17917"/>
    <cellStyle name="Normal 66 4 4" xfId="3610"/>
    <cellStyle name="Normal 66 4 4 2" xfId="13684"/>
    <cellStyle name="Normal 66 4 4 2 2" xfId="44006"/>
    <cellStyle name="Normal 66 4 4 2 3" xfId="28782"/>
    <cellStyle name="Normal 66 4 4 3" xfId="8664"/>
    <cellStyle name="Normal 66 4 4 3 2" xfId="38989"/>
    <cellStyle name="Normal 66 4 4 3 3" xfId="23765"/>
    <cellStyle name="Normal 66 4 4 4" xfId="33976"/>
    <cellStyle name="Normal 66 4 4 5" xfId="18752"/>
    <cellStyle name="Normal 66 4 5" xfId="5303"/>
    <cellStyle name="Normal 66 4 5 2" xfId="15355"/>
    <cellStyle name="Normal 66 4 5 2 2" xfId="45677"/>
    <cellStyle name="Normal 66 4 5 2 3" xfId="30453"/>
    <cellStyle name="Normal 66 4 5 3" xfId="10335"/>
    <cellStyle name="Normal 66 4 5 3 2" xfId="40660"/>
    <cellStyle name="Normal 66 4 5 3 3" xfId="25436"/>
    <cellStyle name="Normal 66 4 5 4" xfId="35647"/>
    <cellStyle name="Normal 66 4 5 5" xfId="20423"/>
    <cellStyle name="Normal 66 4 6" xfId="12013"/>
    <cellStyle name="Normal 66 4 6 2" xfId="42335"/>
    <cellStyle name="Normal 66 4 6 3" xfId="27111"/>
    <cellStyle name="Normal 66 4 7" xfId="6992"/>
    <cellStyle name="Normal 66 4 7 2" xfId="37318"/>
    <cellStyle name="Normal 66 4 7 3" xfId="22094"/>
    <cellStyle name="Normal 66 4 8" xfId="32306"/>
    <cellStyle name="Normal 66 4 9" xfId="17081"/>
    <cellStyle name="Normal 66 5" xfId="2126"/>
    <cellStyle name="Normal 66 5 2" xfId="2967"/>
    <cellStyle name="Normal 66 5 2 2" xfId="4657"/>
    <cellStyle name="Normal 66 5 2 2 2" xfId="14730"/>
    <cellStyle name="Normal 66 5 2 2 2 2" xfId="45052"/>
    <cellStyle name="Normal 66 5 2 2 2 3" xfId="29828"/>
    <cellStyle name="Normal 66 5 2 2 3" xfId="9710"/>
    <cellStyle name="Normal 66 5 2 2 3 2" xfId="40035"/>
    <cellStyle name="Normal 66 5 2 2 3 3" xfId="24811"/>
    <cellStyle name="Normal 66 5 2 2 4" xfId="35022"/>
    <cellStyle name="Normal 66 5 2 2 5" xfId="19798"/>
    <cellStyle name="Normal 66 5 2 3" xfId="6349"/>
    <cellStyle name="Normal 66 5 2 3 2" xfId="16401"/>
    <cellStyle name="Normal 66 5 2 3 2 2" xfId="46723"/>
    <cellStyle name="Normal 66 5 2 3 2 3" xfId="31499"/>
    <cellStyle name="Normal 66 5 2 3 3" xfId="11381"/>
    <cellStyle name="Normal 66 5 2 3 3 2" xfId="41706"/>
    <cellStyle name="Normal 66 5 2 3 3 3" xfId="26482"/>
    <cellStyle name="Normal 66 5 2 3 4" xfId="36693"/>
    <cellStyle name="Normal 66 5 2 3 5" xfId="21469"/>
    <cellStyle name="Normal 66 5 2 4" xfId="13059"/>
    <cellStyle name="Normal 66 5 2 4 2" xfId="43381"/>
    <cellStyle name="Normal 66 5 2 4 3" xfId="28157"/>
    <cellStyle name="Normal 66 5 2 5" xfId="8038"/>
    <cellStyle name="Normal 66 5 2 5 2" xfId="38364"/>
    <cellStyle name="Normal 66 5 2 5 3" xfId="23140"/>
    <cellStyle name="Normal 66 5 2 6" xfId="33352"/>
    <cellStyle name="Normal 66 5 2 7" xfId="18127"/>
    <cellStyle name="Normal 66 5 3" xfId="3820"/>
    <cellStyle name="Normal 66 5 3 2" xfId="13894"/>
    <cellStyle name="Normal 66 5 3 2 2" xfId="44216"/>
    <cellStyle name="Normal 66 5 3 2 3" xfId="28992"/>
    <cellStyle name="Normal 66 5 3 3" xfId="8874"/>
    <cellStyle name="Normal 66 5 3 3 2" xfId="39199"/>
    <cellStyle name="Normal 66 5 3 3 3" xfId="23975"/>
    <cellStyle name="Normal 66 5 3 4" xfId="34186"/>
    <cellStyle name="Normal 66 5 3 5" xfId="18962"/>
    <cellStyle name="Normal 66 5 4" xfId="5513"/>
    <cellStyle name="Normal 66 5 4 2" xfId="15565"/>
    <cellStyle name="Normal 66 5 4 2 2" xfId="45887"/>
    <cellStyle name="Normal 66 5 4 2 3" xfId="30663"/>
    <cellStyle name="Normal 66 5 4 3" xfId="10545"/>
    <cellStyle name="Normal 66 5 4 3 2" xfId="40870"/>
    <cellStyle name="Normal 66 5 4 3 3" xfId="25646"/>
    <cellStyle name="Normal 66 5 4 4" xfId="35857"/>
    <cellStyle name="Normal 66 5 4 5" xfId="20633"/>
    <cellStyle name="Normal 66 5 5" xfId="12223"/>
    <cellStyle name="Normal 66 5 5 2" xfId="42545"/>
    <cellStyle name="Normal 66 5 5 3" xfId="27321"/>
    <cellStyle name="Normal 66 5 6" xfId="7202"/>
    <cellStyle name="Normal 66 5 6 2" xfId="37528"/>
    <cellStyle name="Normal 66 5 6 3" xfId="22304"/>
    <cellStyle name="Normal 66 5 7" xfId="32516"/>
    <cellStyle name="Normal 66 5 8" xfId="17291"/>
    <cellStyle name="Normal 66 6" xfId="2547"/>
    <cellStyle name="Normal 66 6 2" xfId="4239"/>
    <cellStyle name="Normal 66 6 2 2" xfId="14312"/>
    <cellStyle name="Normal 66 6 2 2 2" xfId="44634"/>
    <cellStyle name="Normal 66 6 2 2 3" xfId="29410"/>
    <cellStyle name="Normal 66 6 2 3" xfId="9292"/>
    <cellStyle name="Normal 66 6 2 3 2" xfId="39617"/>
    <cellStyle name="Normal 66 6 2 3 3" xfId="24393"/>
    <cellStyle name="Normal 66 6 2 4" xfId="34604"/>
    <cellStyle name="Normal 66 6 2 5" xfId="19380"/>
    <cellStyle name="Normal 66 6 3" xfId="5931"/>
    <cellStyle name="Normal 66 6 3 2" xfId="15983"/>
    <cellStyle name="Normal 66 6 3 2 2" xfId="46305"/>
    <cellStyle name="Normal 66 6 3 2 3" xfId="31081"/>
    <cellStyle name="Normal 66 6 3 3" xfId="10963"/>
    <cellStyle name="Normal 66 6 3 3 2" xfId="41288"/>
    <cellStyle name="Normal 66 6 3 3 3" xfId="26064"/>
    <cellStyle name="Normal 66 6 3 4" xfId="36275"/>
    <cellStyle name="Normal 66 6 3 5" xfId="21051"/>
    <cellStyle name="Normal 66 6 4" xfId="12641"/>
    <cellStyle name="Normal 66 6 4 2" xfId="42963"/>
    <cellStyle name="Normal 66 6 4 3" xfId="27739"/>
    <cellStyle name="Normal 66 6 5" xfId="7620"/>
    <cellStyle name="Normal 66 6 5 2" xfId="37946"/>
    <cellStyle name="Normal 66 6 5 3" xfId="22722"/>
    <cellStyle name="Normal 66 6 6" xfId="32934"/>
    <cellStyle name="Normal 66 6 7" xfId="17709"/>
    <cellStyle name="Normal 66 7" xfId="3399"/>
    <cellStyle name="Normal 66 7 2" xfId="13476"/>
    <cellStyle name="Normal 66 7 2 2" xfId="43798"/>
    <cellStyle name="Normal 66 7 2 3" xfId="28574"/>
    <cellStyle name="Normal 66 7 3" xfId="8456"/>
    <cellStyle name="Normal 66 7 3 2" xfId="38781"/>
    <cellStyle name="Normal 66 7 3 3" xfId="23557"/>
    <cellStyle name="Normal 66 7 4" xfId="33768"/>
    <cellStyle name="Normal 66 7 5" xfId="18544"/>
    <cellStyle name="Normal 66 8" xfId="5093"/>
    <cellStyle name="Normal 66 8 2" xfId="15147"/>
    <cellStyle name="Normal 66 8 2 2" xfId="45469"/>
    <cellStyle name="Normal 66 8 2 3" xfId="30245"/>
    <cellStyle name="Normal 66 8 3" xfId="10127"/>
    <cellStyle name="Normal 66 8 3 2" xfId="40452"/>
    <cellStyle name="Normal 66 8 3 3" xfId="25228"/>
    <cellStyle name="Normal 66 8 4" xfId="35439"/>
    <cellStyle name="Normal 66 8 5" xfId="20215"/>
    <cellStyle name="Normal 66 9" xfId="11803"/>
    <cellStyle name="Normal 66 9 2" xfId="42127"/>
    <cellStyle name="Normal 66 9 3" xfId="26903"/>
    <cellStyle name="Normal 67" xfId="1478"/>
    <cellStyle name="Normal 67 10" xfId="6783"/>
    <cellStyle name="Normal 67 10 2" xfId="37111"/>
    <cellStyle name="Normal 67 10 3" xfId="21887"/>
    <cellStyle name="Normal 67 11" xfId="32102"/>
    <cellStyle name="Normal 67 12" xfId="16872"/>
    <cellStyle name="Normal 67 13" xfId="47313"/>
    <cellStyle name="Normal 67 2" xfId="1747"/>
    <cellStyle name="Normal 67 2 10" xfId="32153"/>
    <cellStyle name="Normal 67 2 11" xfId="16926"/>
    <cellStyle name="Normal 67 2 2" xfId="1855"/>
    <cellStyle name="Normal 67 2 2 10" xfId="17030"/>
    <cellStyle name="Normal 67 2 2 2" xfId="2072"/>
    <cellStyle name="Normal 67 2 2 2 2" xfId="2493"/>
    <cellStyle name="Normal 67 2 2 2 2 2" xfId="3332"/>
    <cellStyle name="Normal 67 2 2 2 2 2 2" xfId="5022"/>
    <cellStyle name="Normal 67 2 2 2 2 2 2 2" xfId="15095"/>
    <cellStyle name="Normal 67 2 2 2 2 2 2 2 2" xfId="45417"/>
    <cellStyle name="Normal 67 2 2 2 2 2 2 2 3" xfId="30193"/>
    <cellStyle name="Normal 67 2 2 2 2 2 2 3" xfId="10075"/>
    <cellStyle name="Normal 67 2 2 2 2 2 2 3 2" xfId="40400"/>
    <cellStyle name="Normal 67 2 2 2 2 2 2 3 3" xfId="25176"/>
    <cellStyle name="Normal 67 2 2 2 2 2 2 4" xfId="35387"/>
    <cellStyle name="Normal 67 2 2 2 2 2 2 5" xfId="20163"/>
    <cellStyle name="Normal 67 2 2 2 2 2 3" xfId="6714"/>
    <cellStyle name="Normal 67 2 2 2 2 2 3 2" xfId="16766"/>
    <cellStyle name="Normal 67 2 2 2 2 2 3 2 2" xfId="47088"/>
    <cellStyle name="Normal 67 2 2 2 2 2 3 2 3" xfId="31864"/>
    <cellStyle name="Normal 67 2 2 2 2 2 3 3" xfId="11746"/>
    <cellStyle name="Normal 67 2 2 2 2 2 3 3 2" xfId="42071"/>
    <cellStyle name="Normal 67 2 2 2 2 2 3 3 3" xfId="26847"/>
    <cellStyle name="Normal 67 2 2 2 2 2 3 4" xfId="37058"/>
    <cellStyle name="Normal 67 2 2 2 2 2 3 5" xfId="21834"/>
    <cellStyle name="Normal 67 2 2 2 2 2 4" xfId="13424"/>
    <cellStyle name="Normal 67 2 2 2 2 2 4 2" xfId="43746"/>
    <cellStyle name="Normal 67 2 2 2 2 2 4 3" xfId="28522"/>
    <cellStyle name="Normal 67 2 2 2 2 2 5" xfId="8403"/>
    <cellStyle name="Normal 67 2 2 2 2 2 5 2" xfId="38729"/>
    <cellStyle name="Normal 67 2 2 2 2 2 5 3" xfId="23505"/>
    <cellStyle name="Normal 67 2 2 2 2 2 6" xfId="33717"/>
    <cellStyle name="Normal 67 2 2 2 2 2 7" xfId="18492"/>
    <cellStyle name="Normal 67 2 2 2 2 3" xfId="4185"/>
    <cellStyle name="Normal 67 2 2 2 2 3 2" xfId="14259"/>
    <cellStyle name="Normal 67 2 2 2 2 3 2 2" xfId="44581"/>
    <cellStyle name="Normal 67 2 2 2 2 3 2 3" xfId="29357"/>
    <cellStyle name="Normal 67 2 2 2 2 3 3" xfId="9239"/>
    <cellStyle name="Normal 67 2 2 2 2 3 3 2" xfId="39564"/>
    <cellStyle name="Normal 67 2 2 2 2 3 3 3" xfId="24340"/>
    <cellStyle name="Normal 67 2 2 2 2 3 4" xfId="34551"/>
    <cellStyle name="Normal 67 2 2 2 2 3 5" xfId="19327"/>
    <cellStyle name="Normal 67 2 2 2 2 4" xfId="5878"/>
    <cellStyle name="Normal 67 2 2 2 2 4 2" xfId="15930"/>
    <cellStyle name="Normal 67 2 2 2 2 4 2 2" xfId="46252"/>
    <cellStyle name="Normal 67 2 2 2 2 4 2 3" xfId="31028"/>
    <cellStyle name="Normal 67 2 2 2 2 4 3" xfId="10910"/>
    <cellStyle name="Normal 67 2 2 2 2 4 3 2" xfId="41235"/>
    <cellStyle name="Normal 67 2 2 2 2 4 3 3" xfId="26011"/>
    <cellStyle name="Normal 67 2 2 2 2 4 4" xfId="36222"/>
    <cellStyle name="Normal 67 2 2 2 2 4 5" xfId="20998"/>
    <cellStyle name="Normal 67 2 2 2 2 5" xfId="12588"/>
    <cellStyle name="Normal 67 2 2 2 2 5 2" xfId="42910"/>
    <cellStyle name="Normal 67 2 2 2 2 5 3" xfId="27686"/>
    <cellStyle name="Normal 67 2 2 2 2 6" xfId="7567"/>
    <cellStyle name="Normal 67 2 2 2 2 6 2" xfId="37893"/>
    <cellStyle name="Normal 67 2 2 2 2 6 3" xfId="22669"/>
    <cellStyle name="Normal 67 2 2 2 2 7" xfId="32881"/>
    <cellStyle name="Normal 67 2 2 2 2 8" xfId="17656"/>
    <cellStyle name="Normal 67 2 2 2 3" xfId="2914"/>
    <cellStyle name="Normal 67 2 2 2 3 2" xfId="4604"/>
    <cellStyle name="Normal 67 2 2 2 3 2 2" xfId="14677"/>
    <cellStyle name="Normal 67 2 2 2 3 2 2 2" xfId="44999"/>
    <cellStyle name="Normal 67 2 2 2 3 2 2 3" xfId="29775"/>
    <cellStyle name="Normal 67 2 2 2 3 2 3" xfId="9657"/>
    <cellStyle name="Normal 67 2 2 2 3 2 3 2" xfId="39982"/>
    <cellStyle name="Normal 67 2 2 2 3 2 3 3" xfId="24758"/>
    <cellStyle name="Normal 67 2 2 2 3 2 4" xfId="34969"/>
    <cellStyle name="Normal 67 2 2 2 3 2 5" xfId="19745"/>
    <cellStyle name="Normal 67 2 2 2 3 3" xfId="6296"/>
    <cellStyle name="Normal 67 2 2 2 3 3 2" xfId="16348"/>
    <cellStyle name="Normal 67 2 2 2 3 3 2 2" xfId="46670"/>
    <cellStyle name="Normal 67 2 2 2 3 3 2 3" xfId="31446"/>
    <cellStyle name="Normal 67 2 2 2 3 3 3" xfId="11328"/>
    <cellStyle name="Normal 67 2 2 2 3 3 3 2" xfId="41653"/>
    <cellStyle name="Normal 67 2 2 2 3 3 3 3" xfId="26429"/>
    <cellStyle name="Normal 67 2 2 2 3 3 4" xfId="36640"/>
    <cellStyle name="Normal 67 2 2 2 3 3 5" xfId="21416"/>
    <cellStyle name="Normal 67 2 2 2 3 4" xfId="13006"/>
    <cellStyle name="Normal 67 2 2 2 3 4 2" xfId="43328"/>
    <cellStyle name="Normal 67 2 2 2 3 4 3" xfId="28104"/>
    <cellStyle name="Normal 67 2 2 2 3 5" xfId="7985"/>
    <cellStyle name="Normal 67 2 2 2 3 5 2" xfId="38311"/>
    <cellStyle name="Normal 67 2 2 2 3 5 3" xfId="23087"/>
    <cellStyle name="Normal 67 2 2 2 3 6" xfId="33299"/>
    <cellStyle name="Normal 67 2 2 2 3 7" xfId="18074"/>
    <cellStyle name="Normal 67 2 2 2 4" xfId="3767"/>
    <cellStyle name="Normal 67 2 2 2 4 2" xfId="13841"/>
    <cellStyle name="Normal 67 2 2 2 4 2 2" xfId="44163"/>
    <cellStyle name="Normal 67 2 2 2 4 2 3" xfId="28939"/>
    <cellStyle name="Normal 67 2 2 2 4 3" xfId="8821"/>
    <cellStyle name="Normal 67 2 2 2 4 3 2" xfId="39146"/>
    <cellStyle name="Normal 67 2 2 2 4 3 3" xfId="23922"/>
    <cellStyle name="Normal 67 2 2 2 4 4" xfId="34133"/>
    <cellStyle name="Normal 67 2 2 2 4 5" xfId="18909"/>
    <cellStyle name="Normal 67 2 2 2 5" xfId="5460"/>
    <cellStyle name="Normal 67 2 2 2 5 2" xfId="15512"/>
    <cellStyle name="Normal 67 2 2 2 5 2 2" xfId="45834"/>
    <cellStyle name="Normal 67 2 2 2 5 2 3" xfId="30610"/>
    <cellStyle name="Normal 67 2 2 2 5 3" xfId="10492"/>
    <cellStyle name="Normal 67 2 2 2 5 3 2" xfId="40817"/>
    <cellStyle name="Normal 67 2 2 2 5 3 3" xfId="25593"/>
    <cellStyle name="Normal 67 2 2 2 5 4" xfId="35804"/>
    <cellStyle name="Normal 67 2 2 2 5 5" xfId="20580"/>
    <cellStyle name="Normal 67 2 2 2 6" xfId="12170"/>
    <cellStyle name="Normal 67 2 2 2 6 2" xfId="42492"/>
    <cellStyle name="Normal 67 2 2 2 6 3" xfId="27268"/>
    <cellStyle name="Normal 67 2 2 2 7" xfId="7149"/>
    <cellStyle name="Normal 67 2 2 2 7 2" xfId="37475"/>
    <cellStyle name="Normal 67 2 2 2 7 3" xfId="22251"/>
    <cellStyle name="Normal 67 2 2 2 8" xfId="32463"/>
    <cellStyle name="Normal 67 2 2 2 9" xfId="17238"/>
    <cellStyle name="Normal 67 2 2 3" xfId="2285"/>
    <cellStyle name="Normal 67 2 2 3 2" xfId="3124"/>
    <cellStyle name="Normal 67 2 2 3 2 2" xfId="4814"/>
    <cellStyle name="Normal 67 2 2 3 2 2 2" xfId="14887"/>
    <cellStyle name="Normal 67 2 2 3 2 2 2 2" xfId="45209"/>
    <cellStyle name="Normal 67 2 2 3 2 2 2 3" xfId="29985"/>
    <cellStyle name="Normal 67 2 2 3 2 2 3" xfId="9867"/>
    <cellStyle name="Normal 67 2 2 3 2 2 3 2" xfId="40192"/>
    <cellStyle name="Normal 67 2 2 3 2 2 3 3" xfId="24968"/>
    <cellStyle name="Normal 67 2 2 3 2 2 4" xfId="35179"/>
    <cellStyle name="Normal 67 2 2 3 2 2 5" xfId="19955"/>
    <cellStyle name="Normal 67 2 2 3 2 3" xfId="6506"/>
    <cellStyle name="Normal 67 2 2 3 2 3 2" xfId="16558"/>
    <cellStyle name="Normal 67 2 2 3 2 3 2 2" xfId="46880"/>
    <cellStyle name="Normal 67 2 2 3 2 3 2 3" xfId="31656"/>
    <cellStyle name="Normal 67 2 2 3 2 3 3" xfId="11538"/>
    <cellStyle name="Normal 67 2 2 3 2 3 3 2" xfId="41863"/>
    <cellStyle name="Normal 67 2 2 3 2 3 3 3" xfId="26639"/>
    <cellStyle name="Normal 67 2 2 3 2 3 4" xfId="36850"/>
    <cellStyle name="Normal 67 2 2 3 2 3 5" xfId="21626"/>
    <cellStyle name="Normal 67 2 2 3 2 4" xfId="13216"/>
    <cellStyle name="Normal 67 2 2 3 2 4 2" xfId="43538"/>
    <cellStyle name="Normal 67 2 2 3 2 4 3" xfId="28314"/>
    <cellStyle name="Normal 67 2 2 3 2 5" xfId="8195"/>
    <cellStyle name="Normal 67 2 2 3 2 5 2" xfId="38521"/>
    <cellStyle name="Normal 67 2 2 3 2 5 3" xfId="23297"/>
    <cellStyle name="Normal 67 2 2 3 2 6" xfId="33509"/>
    <cellStyle name="Normal 67 2 2 3 2 7" xfId="18284"/>
    <cellStyle name="Normal 67 2 2 3 3" xfId="3977"/>
    <cellStyle name="Normal 67 2 2 3 3 2" xfId="14051"/>
    <cellStyle name="Normal 67 2 2 3 3 2 2" xfId="44373"/>
    <cellStyle name="Normal 67 2 2 3 3 2 3" xfId="29149"/>
    <cellStyle name="Normal 67 2 2 3 3 3" xfId="9031"/>
    <cellStyle name="Normal 67 2 2 3 3 3 2" xfId="39356"/>
    <cellStyle name="Normal 67 2 2 3 3 3 3" xfId="24132"/>
    <cellStyle name="Normal 67 2 2 3 3 4" xfId="34343"/>
    <cellStyle name="Normal 67 2 2 3 3 5" xfId="19119"/>
    <cellStyle name="Normal 67 2 2 3 4" xfId="5670"/>
    <cellStyle name="Normal 67 2 2 3 4 2" xfId="15722"/>
    <cellStyle name="Normal 67 2 2 3 4 2 2" xfId="46044"/>
    <cellStyle name="Normal 67 2 2 3 4 2 3" xfId="30820"/>
    <cellStyle name="Normal 67 2 2 3 4 3" xfId="10702"/>
    <cellStyle name="Normal 67 2 2 3 4 3 2" xfId="41027"/>
    <cellStyle name="Normal 67 2 2 3 4 3 3" xfId="25803"/>
    <cellStyle name="Normal 67 2 2 3 4 4" xfId="36014"/>
    <cellStyle name="Normal 67 2 2 3 4 5" xfId="20790"/>
    <cellStyle name="Normal 67 2 2 3 5" xfId="12380"/>
    <cellStyle name="Normal 67 2 2 3 5 2" xfId="42702"/>
    <cellStyle name="Normal 67 2 2 3 5 3" xfId="27478"/>
    <cellStyle name="Normal 67 2 2 3 6" xfId="7359"/>
    <cellStyle name="Normal 67 2 2 3 6 2" xfId="37685"/>
    <cellStyle name="Normal 67 2 2 3 6 3" xfId="22461"/>
    <cellStyle name="Normal 67 2 2 3 7" xfId="32673"/>
    <cellStyle name="Normal 67 2 2 3 8" xfId="17448"/>
    <cellStyle name="Normal 67 2 2 4" xfId="2706"/>
    <cellStyle name="Normal 67 2 2 4 2" xfId="4396"/>
    <cellStyle name="Normal 67 2 2 4 2 2" xfId="14469"/>
    <cellStyle name="Normal 67 2 2 4 2 2 2" xfId="44791"/>
    <cellStyle name="Normal 67 2 2 4 2 2 3" xfId="29567"/>
    <cellStyle name="Normal 67 2 2 4 2 3" xfId="9449"/>
    <cellStyle name="Normal 67 2 2 4 2 3 2" xfId="39774"/>
    <cellStyle name="Normal 67 2 2 4 2 3 3" xfId="24550"/>
    <cellStyle name="Normal 67 2 2 4 2 4" xfId="34761"/>
    <cellStyle name="Normal 67 2 2 4 2 5" xfId="19537"/>
    <cellStyle name="Normal 67 2 2 4 3" xfId="6088"/>
    <cellStyle name="Normal 67 2 2 4 3 2" xfId="16140"/>
    <cellStyle name="Normal 67 2 2 4 3 2 2" xfId="46462"/>
    <cellStyle name="Normal 67 2 2 4 3 2 3" xfId="31238"/>
    <cellStyle name="Normal 67 2 2 4 3 3" xfId="11120"/>
    <cellStyle name="Normal 67 2 2 4 3 3 2" xfId="41445"/>
    <cellStyle name="Normal 67 2 2 4 3 3 3" xfId="26221"/>
    <cellStyle name="Normal 67 2 2 4 3 4" xfId="36432"/>
    <cellStyle name="Normal 67 2 2 4 3 5" xfId="21208"/>
    <cellStyle name="Normal 67 2 2 4 4" xfId="12798"/>
    <cellStyle name="Normal 67 2 2 4 4 2" xfId="43120"/>
    <cellStyle name="Normal 67 2 2 4 4 3" xfId="27896"/>
    <cellStyle name="Normal 67 2 2 4 5" xfId="7777"/>
    <cellStyle name="Normal 67 2 2 4 5 2" xfId="38103"/>
    <cellStyle name="Normal 67 2 2 4 5 3" xfId="22879"/>
    <cellStyle name="Normal 67 2 2 4 6" xfId="33091"/>
    <cellStyle name="Normal 67 2 2 4 7" xfId="17866"/>
    <cellStyle name="Normal 67 2 2 5" xfId="3559"/>
    <cellStyle name="Normal 67 2 2 5 2" xfId="13633"/>
    <cellStyle name="Normal 67 2 2 5 2 2" xfId="43955"/>
    <cellStyle name="Normal 67 2 2 5 2 3" xfId="28731"/>
    <cellStyle name="Normal 67 2 2 5 3" xfId="8613"/>
    <cellStyle name="Normal 67 2 2 5 3 2" xfId="38938"/>
    <cellStyle name="Normal 67 2 2 5 3 3" xfId="23714"/>
    <cellStyle name="Normal 67 2 2 5 4" xfId="33925"/>
    <cellStyle name="Normal 67 2 2 5 5" xfId="18701"/>
    <cellStyle name="Normal 67 2 2 6" xfId="5252"/>
    <cellStyle name="Normal 67 2 2 6 2" xfId="15304"/>
    <cellStyle name="Normal 67 2 2 6 2 2" xfId="45626"/>
    <cellStyle name="Normal 67 2 2 6 2 3" xfId="30402"/>
    <cellStyle name="Normal 67 2 2 6 3" xfId="10284"/>
    <cellStyle name="Normal 67 2 2 6 3 2" xfId="40609"/>
    <cellStyle name="Normal 67 2 2 6 3 3" xfId="25385"/>
    <cellStyle name="Normal 67 2 2 6 4" xfId="35596"/>
    <cellStyle name="Normal 67 2 2 6 5" xfId="20372"/>
    <cellStyle name="Normal 67 2 2 7" xfId="11962"/>
    <cellStyle name="Normal 67 2 2 7 2" xfId="42284"/>
    <cellStyle name="Normal 67 2 2 7 3" xfId="27060"/>
    <cellStyle name="Normal 67 2 2 8" xfId="6941"/>
    <cellStyle name="Normal 67 2 2 8 2" xfId="37267"/>
    <cellStyle name="Normal 67 2 2 8 3" xfId="22043"/>
    <cellStyle name="Normal 67 2 2 9" xfId="32255"/>
    <cellStyle name="Normal 67 2 3" xfId="1968"/>
    <cellStyle name="Normal 67 2 3 2" xfId="2389"/>
    <cellStyle name="Normal 67 2 3 2 2" xfId="3228"/>
    <cellStyle name="Normal 67 2 3 2 2 2" xfId="4918"/>
    <cellStyle name="Normal 67 2 3 2 2 2 2" xfId="14991"/>
    <cellStyle name="Normal 67 2 3 2 2 2 2 2" xfId="45313"/>
    <cellStyle name="Normal 67 2 3 2 2 2 2 3" xfId="30089"/>
    <cellStyle name="Normal 67 2 3 2 2 2 3" xfId="9971"/>
    <cellStyle name="Normal 67 2 3 2 2 2 3 2" xfId="40296"/>
    <cellStyle name="Normal 67 2 3 2 2 2 3 3" xfId="25072"/>
    <cellStyle name="Normal 67 2 3 2 2 2 4" xfId="35283"/>
    <cellStyle name="Normal 67 2 3 2 2 2 5" xfId="20059"/>
    <cellStyle name="Normal 67 2 3 2 2 3" xfId="6610"/>
    <cellStyle name="Normal 67 2 3 2 2 3 2" xfId="16662"/>
    <cellStyle name="Normal 67 2 3 2 2 3 2 2" xfId="46984"/>
    <cellStyle name="Normal 67 2 3 2 2 3 2 3" xfId="31760"/>
    <cellStyle name="Normal 67 2 3 2 2 3 3" xfId="11642"/>
    <cellStyle name="Normal 67 2 3 2 2 3 3 2" xfId="41967"/>
    <cellStyle name="Normal 67 2 3 2 2 3 3 3" xfId="26743"/>
    <cellStyle name="Normal 67 2 3 2 2 3 4" xfId="36954"/>
    <cellStyle name="Normal 67 2 3 2 2 3 5" xfId="21730"/>
    <cellStyle name="Normal 67 2 3 2 2 4" xfId="13320"/>
    <cellStyle name="Normal 67 2 3 2 2 4 2" xfId="43642"/>
    <cellStyle name="Normal 67 2 3 2 2 4 3" xfId="28418"/>
    <cellStyle name="Normal 67 2 3 2 2 5" xfId="8299"/>
    <cellStyle name="Normal 67 2 3 2 2 5 2" xfId="38625"/>
    <cellStyle name="Normal 67 2 3 2 2 5 3" xfId="23401"/>
    <cellStyle name="Normal 67 2 3 2 2 6" xfId="33613"/>
    <cellStyle name="Normal 67 2 3 2 2 7" xfId="18388"/>
    <cellStyle name="Normal 67 2 3 2 3" xfId="4081"/>
    <cellStyle name="Normal 67 2 3 2 3 2" xfId="14155"/>
    <cellStyle name="Normal 67 2 3 2 3 2 2" xfId="44477"/>
    <cellStyle name="Normal 67 2 3 2 3 2 3" xfId="29253"/>
    <cellStyle name="Normal 67 2 3 2 3 3" xfId="9135"/>
    <cellStyle name="Normal 67 2 3 2 3 3 2" xfId="39460"/>
    <cellStyle name="Normal 67 2 3 2 3 3 3" xfId="24236"/>
    <cellStyle name="Normal 67 2 3 2 3 4" xfId="34447"/>
    <cellStyle name="Normal 67 2 3 2 3 5" xfId="19223"/>
    <cellStyle name="Normal 67 2 3 2 4" xfId="5774"/>
    <cellStyle name="Normal 67 2 3 2 4 2" xfId="15826"/>
    <cellStyle name="Normal 67 2 3 2 4 2 2" xfId="46148"/>
    <cellStyle name="Normal 67 2 3 2 4 2 3" xfId="30924"/>
    <cellStyle name="Normal 67 2 3 2 4 3" xfId="10806"/>
    <cellStyle name="Normal 67 2 3 2 4 3 2" xfId="41131"/>
    <cellStyle name="Normal 67 2 3 2 4 3 3" xfId="25907"/>
    <cellStyle name="Normal 67 2 3 2 4 4" xfId="36118"/>
    <cellStyle name="Normal 67 2 3 2 4 5" xfId="20894"/>
    <cellStyle name="Normal 67 2 3 2 5" xfId="12484"/>
    <cellStyle name="Normal 67 2 3 2 5 2" xfId="42806"/>
    <cellStyle name="Normal 67 2 3 2 5 3" xfId="27582"/>
    <cellStyle name="Normal 67 2 3 2 6" xfId="7463"/>
    <cellStyle name="Normal 67 2 3 2 6 2" xfId="37789"/>
    <cellStyle name="Normal 67 2 3 2 6 3" xfId="22565"/>
    <cellStyle name="Normal 67 2 3 2 7" xfId="32777"/>
    <cellStyle name="Normal 67 2 3 2 8" xfId="17552"/>
    <cellStyle name="Normal 67 2 3 3" xfId="2810"/>
    <cellStyle name="Normal 67 2 3 3 2" xfId="4500"/>
    <cellStyle name="Normal 67 2 3 3 2 2" xfId="14573"/>
    <cellStyle name="Normal 67 2 3 3 2 2 2" xfId="44895"/>
    <cellStyle name="Normal 67 2 3 3 2 2 3" xfId="29671"/>
    <cellStyle name="Normal 67 2 3 3 2 3" xfId="9553"/>
    <cellStyle name="Normal 67 2 3 3 2 3 2" xfId="39878"/>
    <cellStyle name="Normal 67 2 3 3 2 3 3" xfId="24654"/>
    <cellStyle name="Normal 67 2 3 3 2 4" xfId="34865"/>
    <cellStyle name="Normal 67 2 3 3 2 5" xfId="19641"/>
    <cellStyle name="Normal 67 2 3 3 3" xfId="6192"/>
    <cellStyle name="Normal 67 2 3 3 3 2" xfId="16244"/>
    <cellStyle name="Normal 67 2 3 3 3 2 2" xfId="46566"/>
    <cellStyle name="Normal 67 2 3 3 3 2 3" xfId="31342"/>
    <cellStyle name="Normal 67 2 3 3 3 3" xfId="11224"/>
    <cellStyle name="Normal 67 2 3 3 3 3 2" xfId="41549"/>
    <cellStyle name="Normal 67 2 3 3 3 3 3" xfId="26325"/>
    <cellStyle name="Normal 67 2 3 3 3 4" xfId="36536"/>
    <cellStyle name="Normal 67 2 3 3 3 5" xfId="21312"/>
    <cellStyle name="Normal 67 2 3 3 4" xfId="12902"/>
    <cellStyle name="Normal 67 2 3 3 4 2" xfId="43224"/>
    <cellStyle name="Normal 67 2 3 3 4 3" xfId="28000"/>
    <cellStyle name="Normal 67 2 3 3 5" xfId="7881"/>
    <cellStyle name="Normal 67 2 3 3 5 2" xfId="38207"/>
    <cellStyle name="Normal 67 2 3 3 5 3" xfId="22983"/>
    <cellStyle name="Normal 67 2 3 3 6" xfId="33195"/>
    <cellStyle name="Normal 67 2 3 3 7" xfId="17970"/>
    <cellStyle name="Normal 67 2 3 4" xfId="3663"/>
    <cellStyle name="Normal 67 2 3 4 2" xfId="13737"/>
    <cellStyle name="Normal 67 2 3 4 2 2" xfId="44059"/>
    <cellStyle name="Normal 67 2 3 4 2 3" xfId="28835"/>
    <cellStyle name="Normal 67 2 3 4 3" xfId="8717"/>
    <cellStyle name="Normal 67 2 3 4 3 2" xfId="39042"/>
    <cellStyle name="Normal 67 2 3 4 3 3" xfId="23818"/>
    <cellStyle name="Normal 67 2 3 4 4" xfId="34029"/>
    <cellStyle name="Normal 67 2 3 4 5" xfId="18805"/>
    <cellStyle name="Normal 67 2 3 5" xfId="5356"/>
    <cellStyle name="Normal 67 2 3 5 2" xfId="15408"/>
    <cellStyle name="Normal 67 2 3 5 2 2" xfId="45730"/>
    <cellStyle name="Normal 67 2 3 5 2 3" xfId="30506"/>
    <cellStyle name="Normal 67 2 3 5 3" xfId="10388"/>
    <cellStyle name="Normal 67 2 3 5 3 2" xfId="40713"/>
    <cellStyle name="Normal 67 2 3 5 3 3" xfId="25489"/>
    <cellStyle name="Normal 67 2 3 5 4" xfId="35700"/>
    <cellStyle name="Normal 67 2 3 5 5" xfId="20476"/>
    <cellStyle name="Normal 67 2 3 6" xfId="12066"/>
    <cellStyle name="Normal 67 2 3 6 2" xfId="42388"/>
    <cellStyle name="Normal 67 2 3 6 3" xfId="27164"/>
    <cellStyle name="Normal 67 2 3 7" xfId="7045"/>
    <cellStyle name="Normal 67 2 3 7 2" xfId="37371"/>
    <cellStyle name="Normal 67 2 3 7 3" xfId="22147"/>
    <cellStyle name="Normal 67 2 3 8" xfId="32359"/>
    <cellStyle name="Normal 67 2 3 9" xfId="17134"/>
    <cellStyle name="Normal 67 2 4" xfId="2181"/>
    <cellStyle name="Normal 67 2 4 2" xfId="3020"/>
    <cellStyle name="Normal 67 2 4 2 2" xfId="4710"/>
    <cellStyle name="Normal 67 2 4 2 2 2" xfId="14783"/>
    <cellStyle name="Normal 67 2 4 2 2 2 2" xfId="45105"/>
    <cellStyle name="Normal 67 2 4 2 2 2 3" xfId="29881"/>
    <cellStyle name="Normal 67 2 4 2 2 3" xfId="9763"/>
    <cellStyle name="Normal 67 2 4 2 2 3 2" xfId="40088"/>
    <cellStyle name="Normal 67 2 4 2 2 3 3" xfId="24864"/>
    <cellStyle name="Normal 67 2 4 2 2 4" xfId="35075"/>
    <cellStyle name="Normal 67 2 4 2 2 5" xfId="19851"/>
    <cellStyle name="Normal 67 2 4 2 3" xfId="6402"/>
    <cellStyle name="Normal 67 2 4 2 3 2" xfId="16454"/>
    <cellStyle name="Normal 67 2 4 2 3 2 2" xfId="46776"/>
    <cellStyle name="Normal 67 2 4 2 3 2 3" xfId="31552"/>
    <cellStyle name="Normal 67 2 4 2 3 3" xfId="11434"/>
    <cellStyle name="Normal 67 2 4 2 3 3 2" xfId="41759"/>
    <cellStyle name="Normal 67 2 4 2 3 3 3" xfId="26535"/>
    <cellStyle name="Normal 67 2 4 2 3 4" xfId="36746"/>
    <cellStyle name="Normal 67 2 4 2 3 5" xfId="21522"/>
    <cellStyle name="Normal 67 2 4 2 4" xfId="13112"/>
    <cellStyle name="Normal 67 2 4 2 4 2" xfId="43434"/>
    <cellStyle name="Normal 67 2 4 2 4 3" xfId="28210"/>
    <cellStyle name="Normal 67 2 4 2 5" xfId="8091"/>
    <cellStyle name="Normal 67 2 4 2 5 2" xfId="38417"/>
    <cellStyle name="Normal 67 2 4 2 5 3" xfId="23193"/>
    <cellStyle name="Normal 67 2 4 2 6" xfId="33405"/>
    <cellStyle name="Normal 67 2 4 2 7" xfId="18180"/>
    <cellStyle name="Normal 67 2 4 3" xfId="3873"/>
    <cellStyle name="Normal 67 2 4 3 2" xfId="13947"/>
    <cellStyle name="Normal 67 2 4 3 2 2" xfId="44269"/>
    <cellStyle name="Normal 67 2 4 3 2 3" xfId="29045"/>
    <cellStyle name="Normal 67 2 4 3 3" xfId="8927"/>
    <cellStyle name="Normal 67 2 4 3 3 2" xfId="39252"/>
    <cellStyle name="Normal 67 2 4 3 3 3" xfId="24028"/>
    <cellStyle name="Normal 67 2 4 3 4" xfId="34239"/>
    <cellStyle name="Normal 67 2 4 3 5" xfId="19015"/>
    <cellStyle name="Normal 67 2 4 4" xfId="5566"/>
    <cellStyle name="Normal 67 2 4 4 2" xfId="15618"/>
    <cellStyle name="Normal 67 2 4 4 2 2" xfId="45940"/>
    <cellStyle name="Normal 67 2 4 4 2 3" xfId="30716"/>
    <cellStyle name="Normal 67 2 4 4 3" xfId="10598"/>
    <cellStyle name="Normal 67 2 4 4 3 2" xfId="40923"/>
    <cellStyle name="Normal 67 2 4 4 3 3" xfId="25699"/>
    <cellStyle name="Normal 67 2 4 4 4" xfId="35910"/>
    <cellStyle name="Normal 67 2 4 4 5" xfId="20686"/>
    <cellStyle name="Normal 67 2 4 5" xfId="12276"/>
    <cellStyle name="Normal 67 2 4 5 2" xfId="42598"/>
    <cellStyle name="Normal 67 2 4 5 3" xfId="27374"/>
    <cellStyle name="Normal 67 2 4 6" xfId="7255"/>
    <cellStyle name="Normal 67 2 4 6 2" xfId="37581"/>
    <cellStyle name="Normal 67 2 4 6 3" xfId="22357"/>
    <cellStyle name="Normal 67 2 4 7" xfId="32569"/>
    <cellStyle name="Normal 67 2 4 8" xfId="17344"/>
    <cellStyle name="Normal 67 2 5" xfId="2602"/>
    <cellStyle name="Normal 67 2 5 2" xfId="4292"/>
    <cellStyle name="Normal 67 2 5 2 2" xfId="14365"/>
    <cellStyle name="Normal 67 2 5 2 2 2" xfId="44687"/>
    <cellStyle name="Normal 67 2 5 2 2 3" xfId="29463"/>
    <cellStyle name="Normal 67 2 5 2 3" xfId="9345"/>
    <cellStyle name="Normal 67 2 5 2 3 2" xfId="39670"/>
    <cellStyle name="Normal 67 2 5 2 3 3" xfId="24446"/>
    <cellStyle name="Normal 67 2 5 2 4" xfId="34657"/>
    <cellStyle name="Normal 67 2 5 2 5" xfId="19433"/>
    <cellStyle name="Normal 67 2 5 3" xfId="5984"/>
    <cellStyle name="Normal 67 2 5 3 2" xfId="16036"/>
    <cellStyle name="Normal 67 2 5 3 2 2" xfId="46358"/>
    <cellStyle name="Normal 67 2 5 3 2 3" xfId="31134"/>
    <cellStyle name="Normal 67 2 5 3 3" xfId="11016"/>
    <cellStyle name="Normal 67 2 5 3 3 2" xfId="41341"/>
    <cellStyle name="Normal 67 2 5 3 3 3" xfId="26117"/>
    <cellStyle name="Normal 67 2 5 3 4" xfId="36328"/>
    <cellStyle name="Normal 67 2 5 3 5" xfId="21104"/>
    <cellStyle name="Normal 67 2 5 4" xfId="12694"/>
    <cellStyle name="Normal 67 2 5 4 2" xfId="43016"/>
    <cellStyle name="Normal 67 2 5 4 3" xfId="27792"/>
    <cellStyle name="Normal 67 2 5 5" xfId="7673"/>
    <cellStyle name="Normal 67 2 5 5 2" xfId="37999"/>
    <cellStyle name="Normal 67 2 5 5 3" xfId="22775"/>
    <cellStyle name="Normal 67 2 5 6" xfId="32987"/>
    <cellStyle name="Normal 67 2 5 7" xfId="17762"/>
    <cellStyle name="Normal 67 2 6" xfId="3455"/>
    <cellStyle name="Normal 67 2 6 2" xfId="13529"/>
    <cellStyle name="Normal 67 2 6 2 2" xfId="43851"/>
    <cellStyle name="Normal 67 2 6 2 3" xfId="28627"/>
    <cellStyle name="Normal 67 2 6 3" xfId="8509"/>
    <cellStyle name="Normal 67 2 6 3 2" xfId="38834"/>
    <cellStyle name="Normal 67 2 6 3 3" xfId="23610"/>
    <cellStyle name="Normal 67 2 6 4" xfId="33821"/>
    <cellStyle name="Normal 67 2 6 5" xfId="18597"/>
    <cellStyle name="Normal 67 2 7" xfId="5148"/>
    <cellStyle name="Normal 67 2 7 2" xfId="15200"/>
    <cellStyle name="Normal 67 2 7 2 2" xfId="45522"/>
    <cellStyle name="Normal 67 2 7 2 3" xfId="30298"/>
    <cellStyle name="Normal 67 2 7 3" xfId="10180"/>
    <cellStyle name="Normal 67 2 7 3 2" xfId="40505"/>
    <cellStyle name="Normal 67 2 7 3 3" xfId="25281"/>
    <cellStyle name="Normal 67 2 7 4" xfId="35492"/>
    <cellStyle name="Normal 67 2 7 5" xfId="20268"/>
    <cellStyle name="Normal 67 2 8" xfId="11858"/>
    <cellStyle name="Normal 67 2 8 2" xfId="42180"/>
    <cellStyle name="Normal 67 2 8 3" xfId="26956"/>
    <cellStyle name="Normal 67 2 9" xfId="6837"/>
    <cellStyle name="Normal 67 2 9 2" xfId="37163"/>
    <cellStyle name="Normal 67 2 9 3" xfId="21939"/>
    <cellStyle name="Normal 67 3" xfId="1801"/>
    <cellStyle name="Normal 67 3 10" xfId="16978"/>
    <cellStyle name="Normal 67 3 2" xfId="2020"/>
    <cellStyle name="Normal 67 3 2 2" xfId="2441"/>
    <cellStyle name="Normal 67 3 2 2 2" xfId="3280"/>
    <cellStyle name="Normal 67 3 2 2 2 2" xfId="4970"/>
    <cellStyle name="Normal 67 3 2 2 2 2 2" xfId="15043"/>
    <cellStyle name="Normal 67 3 2 2 2 2 2 2" xfId="45365"/>
    <cellStyle name="Normal 67 3 2 2 2 2 2 3" xfId="30141"/>
    <cellStyle name="Normal 67 3 2 2 2 2 3" xfId="10023"/>
    <cellStyle name="Normal 67 3 2 2 2 2 3 2" xfId="40348"/>
    <cellStyle name="Normal 67 3 2 2 2 2 3 3" xfId="25124"/>
    <cellStyle name="Normal 67 3 2 2 2 2 4" xfId="35335"/>
    <cellStyle name="Normal 67 3 2 2 2 2 5" xfId="20111"/>
    <cellStyle name="Normal 67 3 2 2 2 3" xfId="6662"/>
    <cellStyle name="Normal 67 3 2 2 2 3 2" xfId="16714"/>
    <cellStyle name="Normal 67 3 2 2 2 3 2 2" xfId="47036"/>
    <cellStyle name="Normal 67 3 2 2 2 3 2 3" xfId="31812"/>
    <cellStyle name="Normal 67 3 2 2 2 3 3" xfId="11694"/>
    <cellStyle name="Normal 67 3 2 2 2 3 3 2" xfId="42019"/>
    <cellStyle name="Normal 67 3 2 2 2 3 3 3" xfId="26795"/>
    <cellStyle name="Normal 67 3 2 2 2 3 4" xfId="37006"/>
    <cellStyle name="Normal 67 3 2 2 2 3 5" xfId="21782"/>
    <cellStyle name="Normal 67 3 2 2 2 4" xfId="13372"/>
    <cellStyle name="Normal 67 3 2 2 2 4 2" xfId="43694"/>
    <cellStyle name="Normal 67 3 2 2 2 4 3" xfId="28470"/>
    <cellStyle name="Normal 67 3 2 2 2 5" xfId="8351"/>
    <cellStyle name="Normal 67 3 2 2 2 5 2" xfId="38677"/>
    <cellStyle name="Normal 67 3 2 2 2 5 3" xfId="23453"/>
    <cellStyle name="Normal 67 3 2 2 2 6" xfId="33665"/>
    <cellStyle name="Normal 67 3 2 2 2 7" xfId="18440"/>
    <cellStyle name="Normal 67 3 2 2 3" xfId="4133"/>
    <cellStyle name="Normal 67 3 2 2 3 2" xfId="14207"/>
    <cellStyle name="Normal 67 3 2 2 3 2 2" xfId="44529"/>
    <cellStyle name="Normal 67 3 2 2 3 2 3" xfId="29305"/>
    <cellStyle name="Normal 67 3 2 2 3 3" xfId="9187"/>
    <cellStyle name="Normal 67 3 2 2 3 3 2" xfId="39512"/>
    <cellStyle name="Normal 67 3 2 2 3 3 3" xfId="24288"/>
    <cellStyle name="Normal 67 3 2 2 3 4" xfId="34499"/>
    <cellStyle name="Normal 67 3 2 2 3 5" xfId="19275"/>
    <cellStyle name="Normal 67 3 2 2 4" xfId="5826"/>
    <cellStyle name="Normal 67 3 2 2 4 2" xfId="15878"/>
    <cellStyle name="Normal 67 3 2 2 4 2 2" xfId="46200"/>
    <cellStyle name="Normal 67 3 2 2 4 2 3" xfId="30976"/>
    <cellStyle name="Normal 67 3 2 2 4 3" xfId="10858"/>
    <cellStyle name="Normal 67 3 2 2 4 3 2" xfId="41183"/>
    <cellStyle name="Normal 67 3 2 2 4 3 3" xfId="25959"/>
    <cellStyle name="Normal 67 3 2 2 4 4" xfId="36170"/>
    <cellStyle name="Normal 67 3 2 2 4 5" xfId="20946"/>
    <cellStyle name="Normal 67 3 2 2 5" xfId="12536"/>
    <cellStyle name="Normal 67 3 2 2 5 2" xfId="42858"/>
    <cellStyle name="Normal 67 3 2 2 5 3" xfId="27634"/>
    <cellStyle name="Normal 67 3 2 2 6" xfId="7515"/>
    <cellStyle name="Normal 67 3 2 2 6 2" xfId="37841"/>
    <cellStyle name="Normal 67 3 2 2 6 3" xfId="22617"/>
    <cellStyle name="Normal 67 3 2 2 7" xfId="32829"/>
    <cellStyle name="Normal 67 3 2 2 8" xfId="17604"/>
    <cellStyle name="Normal 67 3 2 3" xfId="2862"/>
    <cellStyle name="Normal 67 3 2 3 2" xfId="4552"/>
    <cellStyle name="Normal 67 3 2 3 2 2" xfId="14625"/>
    <cellStyle name="Normal 67 3 2 3 2 2 2" xfId="44947"/>
    <cellStyle name="Normal 67 3 2 3 2 2 3" xfId="29723"/>
    <cellStyle name="Normal 67 3 2 3 2 3" xfId="9605"/>
    <cellStyle name="Normal 67 3 2 3 2 3 2" xfId="39930"/>
    <cellStyle name="Normal 67 3 2 3 2 3 3" xfId="24706"/>
    <cellStyle name="Normal 67 3 2 3 2 4" xfId="34917"/>
    <cellStyle name="Normal 67 3 2 3 2 5" xfId="19693"/>
    <cellStyle name="Normal 67 3 2 3 3" xfId="6244"/>
    <cellStyle name="Normal 67 3 2 3 3 2" xfId="16296"/>
    <cellStyle name="Normal 67 3 2 3 3 2 2" xfId="46618"/>
    <cellStyle name="Normal 67 3 2 3 3 2 3" xfId="31394"/>
    <cellStyle name="Normal 67 3 2 3 3 3" xfId="11276"/>
    <cellStyle name="Normal 67 3 2 3 3 3 2" xfId="41601"/>
    <cellStyle name="Normal 67 3 2 3 3 3 3" xfId="26377"/>
    <cellStyle name="Normal 67 3 2 3 3 4" xfId="36588"/>
    <cellStyle name="Normal 67 3 2 3 3 5" xfId="21364"/>
    <cellStyle name="Normal 67 3 2 3 4" xfId="12954"/>
    <cellStyle name="Normal 67 3 2 3 4 2" xfId="43276"/>
    <cellStyle name="Normal 67 3 2 3 4 3" xfId="28052"/>
    <cellStyle name="Normal 67 3 2 3 5" xfId="7933"/>
    <cellStyle name="Normal 67 3 2 3 5 2" xfId="38259"/>
    <cellStyle name="Normal 67 3 2 3 5 3" xfId="23035"/>
    <cellStyle name="Normal 67 3 2 3 6" xfId="33247"/>
    <cellStyle name="Normal 67 3 2 3 7" xfId="18022"/>
    <cellStyle name="Normal 67 3 2 4" xfId="3715"/>
    <cellStyle name="Normal 67 3 2 4 2" xfId="13789"/>
    <cellStyle name="Normal 67 3 2 4 2 2" xfId="44111"/>
    <cellStyle name="Normal 67 3 2 4 2 3" xfId="28887"/>
    <cellStyle name="Normal 67 3 2 4 3" xfId="8769"/>
    <cellStyle name="Normal 67 3 2 4 3 2" xfId="39094"/>
    <cellStyle name="Normal 67 3 2 4 3 3" xfId="23870"/>
    <cellStyle name="Normal 67 3 2 4 4" xfId="34081"/>
    <cellStyle name="Normal 67 3 2 4 5" xfId="18857"/>
    <cellStyle name="Normal 67 3 2 5" xfId="5408"/>
    <cellStyle name="Normal 67 3 2 5 2" xfId="15460"/>
    <cellStyle name="Normal 67 3 2 5 2 2" xfId="45782"/>
    <cellStyle name="Normal 67 3 2 5 2 3" xfId="30558"/>
    <cellStyle name="Normal 67 3 2 5 3" xfId="10440"/>
    <cellStyle name="Normal 67 3 2 5 3 2" xfId="40765"/>
    <cellStyle name="Normal 67 3 2 5 3 3" xfId="25541"/>
    <cellStyle name="Normal 67 3 2 5 4" xfId="35752"/>
    <cellStyle name="Normal 67 3 2 5 5" xfId="20528"/>
    <cellStyle name="Normal 67 3 2 6" xfId="12118"/>
    <cellStyle name="Normal 67 3 2 6 2" xfId="42440"/>
    <cellStyle name="Normal 67 3 2 6 3" xfId="27216"/>
    <cellStyle name="Normal 67 3 2 7" xfId="7097"/>
    <cellStyle name="Normal 67 3 2 7 2" xfId="37423"/>
    <cellStyle name="Normal 67 3 2 7 3" xfId="22199"/>
    <cellStyle name="Normal 67 3 2 8" xfId="32411"/>
    <cellStyle name="Normal 67 3 2 9" xfId="17186"/>
    <cellStyle name="Normal 67 3 3" xfId="2233"/>
    <cellStyle name="Normal 67 3 3 2" xfId="3072"/>
    <cellStyle name="Normal 67 3 3 2 2" xfId="4762"/>
    <cellStyle name="Normal 67 3 3 2 2 2" xfId="14835"/>
    <cellStyle name="Normal 67 3 3 2 2 2 2" xfId="45157"/>
    <cellStyle name="Normal 67 3 3 2 2 2 3" xfId="29933"/>
    <cellStyle name="Normal 67 3 3 2 2 3" xfId="9815"/>
    <cellStyle name="Normal 67 3 3 2 2 3 2" xfId="40140"/>
    <cellStyle name="Normal 67 3 3 2 2 3 3" xfId="24916"/>
    <cellStyle name="Normal 67 3 3 2 2 4" xfId="35127"/>
    <cellStyle name="Normal 67 3 3 2 2 5" xfId="19903"/>
    <cellStyle name="Normal 67 3 3 2 3" xfId="6454"/>
    <cellStyle name="Normal 67 3 3 2 3 2" xfId="16506"/>
    <cellStyle name="Normal 67 3 3 2 3 2 2" xfId="46828"/>
    <cellStyle name="Normal 67 3 3 2 3 2 3" xfId="31604"/>
    <cellStyle name="Normal 67 3 3 2 3 3" xfId="11486"/>
    <cellStyle name="Normal 67 3 3 2 3 3 2" xfId="41811"/>
    <cellStyle name="Normal 67 3 3 2 3 3 3" xfId="26587"/>
    <cellStyle name="Normal 67 3 3 2 3 4" xfId="36798"/>
    <cellStyle name="Normal 67 3 3 2 3 5" xfId="21574"/>
    <cellStyle name="Normal 67 3 3 2 4" xfId="13164"/>
    <cellStyle name="Normal 67 3 3 2 4 2" xfId="43486"/>
    <cellStyle name="Normal 67 3 3 2 4 3" xfId="28262"/>
    <cellStyle name="Normal 67 3 3 2 5" xfId="8143"/>
    <cellStyle name="Normal 67 3 3 2 5 2" xfId="38469"/>
    <cellStyle name="Normal 67 3 3 2 5 3" xfId="23245"/>
    <cellStyle name="Normal 67 3 3 2 6" xfId="33457"/>
    <cellStyle name="Normal 67 3 3 2 7" xfId="18232"/>
    <cellStyle name="Normal 67 3 3 3" xfId="3925"/>
    <cellStyle name="Normal 67 3 3 3 2" xfId="13999"/>
    <cellStyle name="Normal 67 3 3 3 2 2" xfId="44321"/>
    <cellStyle name="Normal 67 3 3 3 2 3" xfId="29097"/>
    <cellStyle name="Normal 67 3 3 3 3" xfId="8979"/>
    <cellStyle name="Normal 67 3 3 3 3 2" xfId="39304"/>
    <cellStyle name="Normal 67 3 3 3 3 3" xfId="24080"/>
    <cellStyle name="Normal 67 3 3 3 4" xfId="34291"/>
    <cellStyle name="Normal 67 3 3 3 5" xfId="19067"/>
    <cellStyle name="Normal 67 3 3 4" xfId="5618"/>
    <cellStyle name="Normal 67 3 3 4 2" xfId="15670"/>
    <cellStyle name="Normal 67 3 3 4 2 2" xfId="45992"/>
    <cellStyle name="Normal 67 3 3 4 2 3" xfId="30768"/>
    <cellStyle name="Normal 67 3 3 4 3" xfId="10650"/>
    <cellStyle name="Normal 67 3 3 4 3 2" xfId="40975"/>
    <cellStyle name="Normal 67 3 3 4 3 3" xfId="25751"/>
    <cellStyle name="Normal 67 3 3 4 4" xfId="35962"/>
    <cellStyle name="Normal 67 3 3 4 5" xfId="20738"/>
    <cellStyle name="Normal 67 3 3 5" xfId="12328"/>
    <cellStyle name="Normal 67 3 3 5 2" xfId="42650"/>
    <cellStyle name="Normal 67 3 3 5 3" xfId="27426"/>
    <cellStyle name="Normal 67 3 3 6" xfId="7307"/>
    <cellStyle name="Normal 67 3 3 6 2" xfId="37633"/>
    <cellStyle name="Normal 67 3 3 6 3" xfId="22409"/>
    <cellStyle name="Normal 67 3 3 7" xfId="32621"/>
    <cellStyle name="Normal 67 3 3 8" xfId="17396"/>
    <cellStyle name="Normal 67 3 4" xfId="2654"/>
    <cellStyle name="Normal 67 3 4 2" xfId="4344"/>
    <cellStyle name="Normal 67 3 4 2 2" xfId="14417"/>
    <cellStyle name="Normal 67 3 4 2 2 2" xfId="44739"/>
    <cellStyle name="Normal 67 3 4 2 2 3" xfId="29515"/>
    <cellStyle name="Normal 67 3 4 2 3" xfId="9397"/>
    <cellStyle name="Normal 67 3 4 2 3 2" xfId="39722"/>
    <cellStyle name="Normal 67 3 4 2 3 3" xfId="24498"/>
    <cellStyle name="Normal 67 3 4 2 4" xfId="34709"/>
    <cellStyle name="Normal 67 3 4 2 5" xfId="19485"/>
    <cellStyle name="Normal 67 3 4 3" xfId="6036"/>
    <cellStyle name="Normal 67 3 4 3 2" xfId="16088"/>
    <cellStyle name="Normal 67 3 4 3 2 2" xfId="46410"/>
    <cellStyle name="Normal 67 3 4 3 2 3" xfId="31186"/>
    <cellStyle name="Normal 67 3 4 3 3" xfId="11068"/>
    <cellStyle name="Normal 67 3 4 3 3 2" xfId="41393"/>
    <cellStyle name="Normal 67 3 4 3 3 3" xfId="26169"/>
    <cellStyle name="Normal 67 3 4 3 4" xfId="36380"/>
    <cellStyle name="Normal 67 3 4 3 5" xfId="21156"/>
    <cellStyle name="Normal 67 3 4 4" xfId="12746"/>
    <cellStyle name="Normal 67 3 4 4 2" xfId="43068"/>
    <cellStyle name="Normal 67 3 4 4 3" xfId="27844"/>
    <cellStyle name="Normal 67 3 4 5" xfId="7725"/>
    <cellStyle name="Normal 67 3 4 5 2" xfId="38051"/>
    <cellStyle name="Normal 67 3 4 5 3" xfId="22827"/>
    <cellStyle name="Normal 67 3 4 6" xfId="33039"/>
    <cellStyle name="Normal 67 3 4 7" xfId="17814"/>
    <cellStyle name="Normal 67 3 5" xfId="3507"/>
    <cellStyle name="Normal 67 3 5 2" xfId="13581"/>
    <cellStyle name="Normal 67 3 5 2 2" xfId="43903"/>
    <cellStyle name="Normal 67 3 5 2 3" xfId="28679"/>
    <cellStyle name="Normal 67 3 5 3" xfId="8561"/>
    <cellStyle name="Normal 67 3 5 3 2" xfId="38886"/>
    <cellStyle name="Normal 67 3 5 3 3" xfId="23662"/>
    <cellStyle name="Normal 67 3 5 4" xfId="33873"/>
    <cellStyle name="Normal 67 3 5 5" xfId="18649"/>
    <cellStyle name="Normal 67 3 6" xfId="5200"/>
    <cellStyle name="Normal 67 3 6 2" xfId="15252"/>
    <cellStyle name="Normal 67 3 6 2 2" xfId="45574"/>
    <cellStyle name="Normal 67 3 6 2 3" xfId="30350"/>
    <cellStyle name="Normal 67 3 6 3" xfId="10232"/>
    <cellStyle name="Normal 67 3 6 3 2" xfId="40557"/>
    <cellStyle name="Normal 67 3 6 3 3" xfId="25333"/>
    <cellStyle name="Normal 67 3 6 4" xfId="35544"/>
    <cellStyle name="Normal 67 3 6 5" xfId="20320"/>
    <cellStyle name="Normal 67 3 7" xfId="11910"/>
    <cellStyle name="Normal 67 3 7 2" xfId="42232"/>
    <cellStyle name="Normal 67 3 7 3" xfId="27008"/>
    <cellStyle name="Normal 67 3 8" xfId="6889"/>
    <cellStyle name="Normal 67 3 8 2" xfId="37215"/>
    <cellStyle name="Normal 67 3 8 3" xfId="21991"/>
    <cellStyle name="Normal 67 3 9" xfId="32204"/>
    <cellStyle name="Normal 67 4" xfId="1914"/>
    <cellStyle name="Normal 67 4 2" xfId="2337"/>
    <cellStyle name="Normal 67 4 2 2" xfId="3176"/>
    <cellStyle name="Normal 67 4 2 2 2" xfId="4866"/>
    <cellStyle name="Normal 67 4 2 2 2 2" xfId="14939"/>
    <cellStyle name="Normal 67 4 2 2 2 2 2" xfId="45261"/>
    <cellStyle name="Normal 67 4 2 2 2 2 3" xfId="30037"/>
    <cellStyle name="Normal 67 4 2 2 2 3" xfId="9919"/>
    <cellStyle name="Normal 67 4 2 2 2 3 2" xfId="40244"/>
    <cellStyle name="Normal 67 4 2 2 2 3 3" xfId="25020"/>
    <cellStyle name="Normal 67 4 2 2 2 4" xfId="35231"/>
    <cellStyle name="Normal 67 4 2 2 2 5" xfId="20007"/>
    <cellStyle name="Normal 67 4 2 2 3" xfId="6558"/>
    <cellStyle name="Normal 67 4 2 2 3 2" xfId="16610"/>
    <cellStyle name="Normal 67 4 2 2 3 2 2" xfId="46932"/>
    <cellStyle name="Normal 67 4 2 2 3 2 3" xfId="31708"/>
    <cellStyle name="Normal 67 4 2 2 3 3" xfId="11590"/>
    <cellStyle name="Normal 67 4 2 2 3 3 2" xfId="41915"/>
    <cellStyle name="Normal 67 4 2 2 3 3 3" xfId="26691"/>
    <cellStyle name="Normal 67 4 2 2 3 4" xfId="36902"/>
    <cellStyle name="Normal 67 4 2 2 3 5" xfId="21678"/>
    <cellStyle name="Normal 67 4 2 2 4" xfId="13268"/>
    <cellStyle name="Normal 67 4 2 2 4 2" xfId="43590"/>
    <cellStyle name="Normal 67 4 2 2 4 3" xfId="28366"/>
    <cellStyle name="Normal 67 4 2 2 5" xfId="8247"/>
    <cellStyle name="Normal 67 4 2 2 5 2" xfId="38573"/>
    <cellStyle name="Normal 67 4 2 2 5 3" xfId="23349"/>
    <cellStyle name="Normal 67 4 2 2 6" xfId="33561"/>
    <cellStyle name="Normal 67 4 2 2 7" xfId="18336"/>
    <cellStyle name="Normal 67 4 2 3" xfId="4029"/>
    <cellStyle name="Normal 67 4 2 3 2" xfId="14103"/>
    <cellStyle name="Normal 67 4 2 3 2 2" xfId="44425"/>
    <cellStyle name="Normal 67 4 2 3 2 3" xfId="29201"/>
    <cellStyle name="Normal 67 4 2 3 3" xfId="9083"/>
    <cellStyle name="Normal 67 4 2 3 3 2" xfId="39408"/>
    <cellStyle name="Normal 67 4 2 3 3 3" xfId="24184"/>
    <cellStyle name="Normal 67 4 2 3 4" xfId="34395"/>
    <cellStyle name="Normal 67 4 2 3 5" xfId="19171"/>
    <cellStyle name="Normal 67 4 2 4" xfId="5722"/>
    <cellStyle name="Normal 67 4 2 4 2" xfId="15774"/>
    <cellStyle name="Normal 67 4 2 4 2 2" xfId="46096"/>
    <cellStyle name="Normal 67 4 2 4 2 3" xfId="30872"/>
    <cellStyle name="Normal 67 4 2 4 3" xfId="10754"/>
    <cellStyle name="Normal 67 4 2 4 3 2" xfId="41079"/>
    <cellStyle name="Normal 67 4 2 4 3 3" xfId="25855"/>
    <cellStyle name="Normal 67 4 2 4 4" xfId="36066"/>
    <cellStyle name="Normal 67 4 2 4 5" xfId="20842"/>
    <cellStyle name="Normal 67 4 2 5" xfId="12432"/>
    <cellStyle name="Normal 67 4 2 5 2" xfId="42754"/>
    <cellStyle name="Normal 67 4 2 5 3" xfId="27530"/>
    <cellStyle name="Normal 67 4 2 6" xfId="7411"/>
    <cellStyle name="Normal 67 4 2 6 2" xfId="37737"/>
    <cellStyle name="Normal 67 4 2 6 3" xfId="22513"/>
    <cellStyle name="Normal 67 4 2 7" xfId="32725"/>
    <cellStyle name="Normal 67 4 2 8" xfId="17500"/>
    <cellStyle name="Normal 67 4 3" xfId="2758"/>
    <cellStyle name="Normal 67 4 3 2" xfId="4448"/>
    <cellStyle name="Normal 67 4 3 2 2" xfId="14521"/>
    <cellStyle name="Normal 67 4 3 2 2 2" xfId="44843"/>
    <cellStyle name="Normal 67 4 3 2 2 3" xfId="29619"/>
    <cellStyle name="Normal 67 4 3 2 3" xfId="9501"/>
    <cellStyle name="Normal 67 4 3 2 3 2" xfId="39826"/>
    <cellStyle name="Normal 67 4 3 2 3 3" xfId="24602"/>
    <cellStyle name="Normal 67 4 3 2 4" xfId="34813"/>
    <cellStyle name="Normal 67 4 3 2 5" xfId="19589"/>
    <cellStyle name="Normal 67 4 3 3" xfId="6140"/>
    <cellStyle name="Normal 67 4 3 3 2" xfId="16192"/>
    <cellStyle name="Normal 67 4 3 3 2 2" xfId="46514"/>
    <cellStyle name="Normal 67 4 3 3 2 3" xfId="31290"/>
    <cellStyle name="Normal 67 4 3 3 3" xfId="11172"/>
    <cellStyle name="Normal 67 4 3 3 3 2" xfId="41497"/>
    <cellStyle name="Normal 67 4 3 3 3 3" xfId="26273"/>
    <cellStyle name="Normal 67 4 3 3 4" xfId="36484"/>
    <cellStyle name="Normal 67 4 3 3 5" xfId="21260"/>
    <cellStyle name="Normal 67 4 3 4" xfId="12850"/>
    <cellStyle name="Normal 67 4 3 4 2" xfId="43172"/>
    <cellStyle name="Normal 67 4 3 4 3" xfId="27948"/>
    <cellStyle name="Normal 67 4 3 5" xfId="7829"/>
    <cellStyle name="Normal 67 4 3 5 2" xfId="38155"/>
    <cellStyle name="Normal 67 4 3 5 3" xfId="22931"/>
    <cellStyle name="Normal 67 4 3 6" xfId="33143"/>
    <cellStyle name="Normal 67 4 3 7" xfId="17918"/>
    <cellStyle name="Normal 67 4 4" xfId="3611"/>
    <cellStyle name="Normal 67 4 4 2" xfId="13685"/>
    <cellStyle name="Normal 67 4 4 2 2" xfId="44007"/>
    <cellStyle name="Normal 67 4 4 2 3" xfId="28783"/>
    <cellStyle name="Normal 67 4 4 3" xfId="8665"/>
    <cellStyle name="Normal 67 4 4 3 2" xfId="38990"/>
    <cellStyle name="Normal 67 4 4 3 3" xfId="23766"/>
    <cellStyle name="Normal 67 4 4 4" xfId="33977"/>
    <cellStyle name="Normal 67 4 4 5" xfId="18753"/>
    <cellStyle name="Normal 67 4 5" xfId="5304"/>
    <cellStyle name="Normal 67 4 5 2" xfId="15356"/>
    <cellStyle name="Normal 67 4 5 2 2" xfId="45678"/>
    <cellStyle name="Normal 67 4 5 2 3" xfId="30454"/>
    <cellStyle name="Normal 67 4 5 3" xfId="10336"/>
    <cellStyle name="Normal 67 4 5 3 2" xfId="40661"/>
    <cellStyle name="Normal 67 4 5 3 3" xfId="25437"/>
    <cellStyle name="Normal 67 4 5 4" xfId="35648"/>
    <cellStyle name="Normal 67 4 5 5" xfId="20424"/>
    <cellStyle name="Normal 67 4 6" xfId="12014"/>
    <cellStyle name="Normal 67 4 6 2" xfId="42336"/>
    <cellStyle name="Normal 67 4 6 3" xfId="27112"/>
    <cellStyle name="Normal 67 4 7" xfId="6993"/>
    <cellStyle name="Normal 67 4 7 2" xfId="37319"/>
    <cellStyle name="Normal 67 4 7 3" xfId="22095"/>
    <cellStyle name="Normal 67 4 8" xfId="32307"/>
    <cellStyle name="Normal 67 4 9" xfId="17082"/>
    <cellStyle name="Normal 67 5" xfId="2127"/>
    <cellStyle name="Normal 67 5 2" xfId="2968"/>
    <cellStyle name="Normal 67 5 2 2" xfId="4658"/>
    <cellStyle name="Normal 67 5 2 2 2" xfId="14731"/>
    <cellStyle name="Normal 67 5 2 2 2 2" xfId="45053"/>
    <cellStyle name="Normal 67 5 2 2 2 3" xfId="29829"/>
    <cellStyle name="Normal 67 5 2 2 3" xfId="9711"/>
    <cellStyle name="Normal 67 5 2 2 3 2" xfId="40036"/>
    <cellStyle name="Normal 67 5 2 2 3 3" xfId="24812"/>
    <cellStyle name="Normal 67 5 2 2 4" xfId="35023"/>
    <cellStyle name="Normal 67 5 2 2 5" xfId="19799"/>
    <cellStyle name="Normal 67 5 2 3" xfId="6350"/>
    <cellStyle name="Normal 67 5 2 3 2" xfId="16402"/>
    <cellStyle name="Normal 67 5 2 3 2 2" xfId="46724"/>
    <cellStyle name="Normal 67 5 2 3 2 3" xfId="31500"/>
    <cellStyle name="Normal 67 5 2 3 3" xfId="11382"/>
    <cellStyle name="Normal 67 5 2 3 3 2" xfId="41707"/>
    <cellStyle name="Normal 67 5 2 3 3 3" xfId="26483"/>
    <cellStyle name="Normal 67 5 2 3 4" xfId="36694"/>
    <cellStyle name="Normal 67 5 2 3 5" xfId="21470"/>
    <cellStyle name="Normal 67 5 2 4" xfId="13060"/>
    <cellStyle name="Normal 67 5 2 4 2" xfId="43382"/>
    <cellStyle name="Normal 67 5 2 4 3" xfId="28158"/>
    <cellStyle name="Normal 67 5 2 5" xfId="8039"/>
    <cellStyle name="Normal 67 5 2 5 2" xfId="38365"/>
    <cellStyle name="Normal 67 5 2 5 3" xfId="23141"/>
    <cellStyle name="Normal 67 5 2 6" xfId="33353"/>
    <cellStyle name="Normal 67 5 2 7" xfId="18128"/>
    <cellStyle name="Normal 67 5 3" xfId="3821"/>
    <cellStyle name="Normal 67 5 3 2" xfId="13895"/>
    <cellStyle name="Normal 67 5 3 2 2" xfId="44217"/>
    <cellStyle name="Normal 67 5 3 2 3" xfId="28993"/>
    <cellStyle name="Normal 67 5 3 3" xfId="8875"/>
    <cellStyle name="Normal 67 5 3 3 2" xfId="39200"/>
    <cellStyle name="Normal 67 5 3 3 3" xfId="23976"/>
    <cellStyle name="Normal 67 5 3 4" xfId="34187"/>
    <cellStyle name="Normal 67 5 3 5" xfId="18963"/>
    <cellStyle name="Normal 67 5 4" xfId="5514"/>
    <cellStyle name="Normal 67 5 4 2" xfId="15566"/>
    <cellStyle name="Normal 67 5 4 2 2" xfId="45888"/>
    <cellStyle name="Normal 67 5 4 2 3" xfId="30664"/>
    <cellStyle name="Normal 67 5 4 3" xfId="10546"/>
    <cellStyle name="Normal 67 5 4 3 2" xfId="40871"/>
    <cellStyle name="Normal 67 5 4 3 3" xfId="25647"/>
    <cellStyle name="Normal 67 5 4 4" xfId="35858"/>
    <cellStyle name="Normal 67 5 4 5" xfId="20634"/>
    <cellStyle name="Normal 67 5 5" xfId="12224"/>
    <cellStyle name="Normal 67 5 5 2" xfId="42546"/>
    <cellStyle name="Normal 67 5 5 3" xfId="27322"/>
    <cellStyle name="Normal 67 5 6" xfId="7203"/>
    <cellStyle name="Normal 67 5 6 2" xfId="37529"/>
    <cellStyle name="Normal 67 5 6 3" xfId="22305"/>
    <cellStyle name="Normal 67 5 7" xfId="32517"/>
    <cellStyle name="Normal 67 5 8" xfId="17292"/>
    <cellStyle name="Normal 67 6" xfId="2548"/>
    <cellStyle name="Normal 67 6 2" xfId="4240"/>
    <cellStyle name="Normal 67 6 2 2" xfId="14313"/>
    <cellStyle name="Normal 67 6 2 2 2" xfId="44635"/>
    <cellStyle name="Normal 67 6 2 2 3" xfId="29411"/>
    <cellStyle name="Normal 67 6 2 3" xfId="9293"/>
    <cellStyle name="Normal 67 6 2 3 2" xfId="39618"/>
    <cellStyle name="Normal 67 6 2 3 3" xfId="24394"/>
    <cellStyle name="Normal 67 6 2 4" xfId="34605"/>
    <cellStyle name="Normal 67 6 2 5" xfId="19381"/>
    <cellStyle name="Normal 67 6 3" xfId="5932"/>
    <cellStyle name="Normal 67 6 3 2" xfId="15984"/>
    <cellStyle name="Normal 67 6 3 2 2" xfId="46306"/>
    <cellStyle name="Normal 67 6 3 2 3" xfId="31082"/>
    <cellStyle name="Normal 67 6 3 3" xfId="10964"/>
    <cellStyle name="Normal 67 6 3 3 2" xfId="41289"/>
    <cellStyle name="Normal 67 6 3 3 3" xfId="26065"/>
    <cellStyle name="Normal 67 6 3 4" xfId="36276"/>
    <cellStyle name="Normal 67 6 3 5" xfId="21052"/>
    <cellStyle name="Normal 67 6 4" xfId="12642"/>
    <cellStyle name="Normal 67 6 4 2" xfId="42964"/>
    <cellStyle name="Normal 67 6 4 3" xfId="27740"/>
    <cellStyle name="Normal 67 6 5" xfId="7621"/>
    <cellStyle name="Normal 67 6 5 2" xfId="37947"/>
    <cellStyle name="Normal 67 6 5 3" xfId="22723"/>
    <cellStyle name="Normal 67 6 6" xfId="32935"/>
    <cellStyle name="Normal 67 6 7" xfId="17710"/>
    <cellStyle name="Normal 67 7" xfId="3400"/>
    <cellStyle name="Normal 67 7 2" xfId="13477"/>
    <cellStyle name="Normal 67 7 2 2" xfId="43799"/>
    <cellStyle name="Normal 67 7 2 3" xfId="28575"/>
    <cellStyle name="Normal 67 7 3" xfId="8457"/>
    <cellStyle name="Normal 67 7 3 2" xfId="38782"/>
    <cellStyle name="Normal 67 7 3 3" xfId="23558"/>
    <cellStyle name="Normal 67 7 4" xfId="33769"/>
    <cellStyle name="Normal 67 7 5" xfId="18545"/>
    <cellStyle name="Normal 67 8" xfId="5094"/>
    <cellStyle name="Normal 67 8 2" xfId="15148"/>
    <cellStyle name="Normal 67 8 2 2" xfId="45470"/>
    <cellStyle name="Normal 67 8 2 3" xfId="30246"/>
    <cellStyle name="Normal 67 8 3" xfId="10128"/>
    <cellStyle name="Normal 67 8 3 2" xfId="40453"/>
    <cellStyle name="Normal 67 8 3 3" xfId="25229"/>
    <cellStyle name="Normal 67 8 4" xfId="35440"/>
    <cellStyle name="Normal 67 8 5" xfId="20216"/>
    <cellStyle name="Normal 67 9" xfId="11804"/>
    <cellStyle name="Normal 67 9 2" xfId="42128"/>
    <cellStyle name="Normal 67 9 3" xfId="26904"/>
    <cellStyle name="Normal 68" xfId="1479"/>
    <cellStyle name="Normal 69" xfId="1480"/>
    <cellStyle name="Normal 7" xfId="130"/>
    <cellStyle name="Normal 7 10" xfId="32017"/>
    <cellStyle name="Normal 7 11" xfId="973"/>
    <cellStyle name="Normal 7 12" xfId="412"/>
    <cellStyle name="Normal 7 2" xfId="782"/>
    <cellStyle name="Normal 7 2 2" xfId="1482"/>
    <cellStyle name="Normal 7 3" xfId="663"/>
    <cellStyle name="Normal 7 4" xfId="1483"/>
    <cellStyle name="Normal 7 5" xfId="1484"/>
    <cellStyle name="Normal 7 6" xfId="1485"/>
    <cellStyle name="Normal 7 6 10" xfId="6784"/>
    <cellStyle name="Normal 7 6 10 2" xfId="37112"/>
    <cellStyle name="Normal 7 6 10 3" xfId="21888"/>
    <cellStyle name="Normal 7 6 11" xfId="32103"/>
    <cellStyle name="Normal 7 6 12" xfId="16873"/>
    <cellStyle name="Normal 7 6 13" xfId="47314"/>
    <cellStyle name="Normal 7 6 2" xfId="1748"/>
    <cellStyle name="Normal 7 6 2 10" xfId="32154"/>
    <cellStyle name="Normal 7 6 2 11" xfId="16927"/>
    <cellStyle name="Normal 7 6 2 2" xfId="1856"/>
    <cellStyle name="Normal 7 6 2 2 10" xfId="17031"/>
    <cellStyle name="Normal 7 6 2 2 2" xfId="2073"/>
    <cellStyle name="Normal 7 6 2 2 2 2" xfId="2494"/>
    <cellStyle name="Normal 7 6 2 2 2 2 2" xfId="3333"/>
    <cellStyle name="Normal 7 6 2 2 2 2 2 2" xfId="5023"/>
    <cellStyle name="Normal 7 6 2 2 2 2 2 2 2" xfId="15096"/>
    <cellStyle name="Normal 7 6 2 2 2 2 2 2 2 2" xfId="45418"/>
    <cellStyle name="Normal 7 6 2 2 2 2 2 2 2 3" xfId="30194"/>
    <cellStyle name="Normal 7 6 2 2 2 2 2 2 3" xfId="10076"/>
    <cellStyle name="Normal 7 6 2 2 2 2 2 2 3 2" xfId="40401"/>
    <cellStyle name="Normal 7 6 2 2 2 2 2 2 3 3" xfId="25177"/>
    <cellStyle name="Normal 7 6 2 2 2 2 2 2 4" xfId="35388"/>
    <cellStyle name="Normal 7 6 2 2 2 2 2 2 5" xfId="20164"/>
    <cellStyle name="Normal 7 6 2 2 2 2 2 3" xfId="6715"/>
    <cellStyle name="Normal 7 6 2 2 2 2 2 3 2" xfId="16767"/>
    <cellStyle name="Normal 7 6 2 2 2 2 2 3 2 2" xfId="47089"/>
    <cellStyle name="Normal 7 6 2 2 2 2 2 3 2 3" xfId="31865"/>
    <cellStyle name="Normal 7 6 2 2 2 2 2 3 3" xfId="11747"/>
    <cellStyle name="Normal 7 6 2 2 2 2 2 3 3 2" xfId="42072"/>
    <cellStyle name="Normal 7 6 2 2 2 2 2 3 3 3" xfId="26848"/>
    <cellStyle name="Normal 7 6 2 2 2 2 2 3 4" xfId="37059"/>
    <cellStyle name="Normal 7 6 2 2 2 2 2 3 5" xfId="21835"/>
    <cellStyle name="Normal 7 6 2 2 2 2 2 4" xfId="13425"/>
    <cellStyle name="Normal 7 6 2 2 2 2 2 4 2" xfId="43747"/>
    <cellStyle name="Normal 7 6 2 2 2 2 2 4 3" xfId="28523"/>
    <cellStyle name="Normal 7 6 2 2 2 2 2 5" xfId="8404"/>
    <cellStyle name="Normal 7 6 2 2 2 2 2 5 2" xfId="38730"/>
    <cellStyle name="Normal 7 6 2 2 2 2 2 5 3" xfId="23506"/>
    <cellStyle name="Normal 7 6 2 2 2 2 2 6" xfId="33718"/>
    <cellStyle name="Normal 7 6 2 2 2 2 2 7" xfId="18493"/>
    <cellStyle name="Normal 7 6 2 2 2 2 3" xfId="4186"/>
    <cellStyle name="Normal 7 6 2 2 2 2 3 2" xfId="14260"/>
    <cellStyle name="Normal 7 6 2 2 2 2 3 2 2" xfId="44582"/>
    <cellStyle name="Normal 7 6 2 2 2 2 3 2 3" xfId="29358"/>
    <cellStyle name="Normal 7 6 2 2 2 2 3 3" xfId="9240"/>
    <cellStyle name="Normal 7 6 2 2 2 2 3 3 2" xfId="39565"/>
    <cellStyle name="Normal 7 6 2 2 2 2 3 3 3" xfId="24341"/>
    <cellStyle name="Normal 7 6 2 2 2 2 3 4" xfId="34552"/>
    <cellStyle name="Normal 7 6 2 2 2 2 3 5" xfId="19328"/>
    <cellStyle name="Normal 7 6 2 2 2 2 4" xfId="5879"/>
    <cellStyle name="Normal 7 6 2 2 2 2 4 2" xfId="15931"/>
    <cellStyle name="Normal 7 6 2 2 2 2 4 2 2" xfId="46253"/>
    <cellStyle name="Normal 7 6 2 2 2 2 4 2 3" xfId="31029"/>
    <cellStyle name="Normal 7 6 2 2 2 2 4 3" xfId="10911"/>
    <cellStyle name="Normal 7 6 2 2 2 2 4 3 2" xfId="41236"/>
    <cellStyle name="Normal 7 6 2 2 2 2 4 3 3" xfId="26012"/>
    <cellStyle name="Normal 7 6 2 2 2 2 4 4" xfId="36223"/>
    <cellStyle name="Normal 7 6 2 2 2 2 4 5" xfId="20999"/>
    <cellStyle name="Normal 7 6 2 2 2 2 5" xfId="12589"/>
    <cellStyle name="Normal 7 6 2 2 2 2 5 2" xfId="42911"/>
    <cellStyle name="Normal 7 6 2 2 2 2 5 3" xfId="27687"/>
    <cellStyle name="Normal 7 6 2 2 2 2 6" xfId="7568"/>
    <cellStyle name="Normal 7 6 2 2 2 2 6 2" xfId="37894"/>
    <cellStyle name="Normal 7 6 2 2 2 2 6 3" xfId="22670"/>
    <cellStyle name="Normal 7 6 2 2 2 2 7" xfId="32882"/>
    <cellStyle name="Normal 7 6 2 2 2 2 8" xfId="17657"/>
    <cellStyle name="Normal 7 6 2 2 2 3" xfId="2915"/>
    <cellStyle name="Normal 7 6 2 2 2 3 2" xfId="4605"/>
    <cellStyle name="Normal 7 6 2 2 2 3 2 2" xfId="14678"/>
    <cellStyle name="Normal 7 6 2 2 2 3 2 2 2" xfId="45000"/>
    <cellStyle name="Normal 7 6 2 2 2 3 2 2 3" xfId="29776"/>
    <cellStyle name="Normal 7 6 2 2 2 3 2 3" xfId="9658"/>
    <cellStyle name="Normal 7 6 2 2 2 3 2 3 2" xfId="39983"/>
    <cellStyle name="Normal 7 6 2 2 2 3 2 3 3" xfId="24759"/>
    <cellStyle name="Normal 7 6 2 2 2 3 2 4" xfId="34970"/>
    <cellStyle name="Normal 7 6 2 2 2 3 2 5" xfId="19746"/>
    <cellStyle name="Normal 7 6 2 2 2 3 3" xfId="6297"/>
    <cellStyle name="Normal 7 6 2 2 2 3 3 2" xfId="16349"/>
    <cellStyle name="Normal 7 6 2 2 2 3 3 2 2" xfId="46671"/>
    <cellStyle name="Normal 7 6 2 2 2 3 3 2 3" xfId="31447"/>
    <cellStyle name="Normal 7 6 2 2 2 3 3 3" xfId="11329"/>
    <cellStyle name="Normal 7 6 2 2 2 3 3 3 2" xfId="41654"/>
    <cellStyle name="Normal 7 6 2 2 2 3 3 3 3" xfId="26430"/>
    <cellStyle name="Normal 7 6 2 2 2 3 3 4" xfId="36641"/>
    <cellStyle name="Normal 7 6 2 2 2 3 3 5" xfId="21417"/>
    <cellStyle name="Normal 7 6 2 2 2 3 4" xfId="13007"/>
    <cellStyle name="Normal 7 6 2 2 2 3 4 2" xfId="43329"/>
    <cellStyle name="Normal 7 6 2 2 2 3 4 3" xfId="28105"/>
    <cellStyle name="Normal 7 6 2 2 2 3 5" xfId="7986"/>
    <cellStyle name="Normal 7 6 2 2 2 3 5 2" xfId="38312"/>
    <cellStyle name="Normal 7 6 2 2 2 3 5 3" xfId="23088"/>
    <cellStyle name="Normal 7 6 2 2 2 3 6" xfId="33300"/>
    <cellStyle name="Normal 7 6 2 2 2 3 7" xfId="18075"/>
    <cellStyle name="Normal 7 6 2 2 2 4" xfId="3768"/>
    <cellStyle name="Normal 7 6 2 2 2 4 2" xfId="13842"/>
    <cellStyle name="Normal 7 6 2 2 2 4 2 2" xfId="44164"/>
    <cellStyle name="Normal 7 6 2 2 2 4 2 3" xfId="28940"/>
    <cellStyle name="Normal 7 6 2 2 2 4 3" xfId="8822"/>
    <cellStyle name="Normal 7 6 2 2 2 4 3 2" xfId="39147"/>
    <cellStyle name="Normal 7 6 2 2 2 4 3 3" xfId="23923"/>
    <cellStyle name="Normal 7 6 2 2 2 4 4" xfId="34134"/>
    <cellStyle name="Normal 7 6 2 2 2 4 5" xfId="18910"/>
    <cellStyle name="Normal 7 6 2 2 2 5" xfId="5461"/>
    <cellStyle name="Normal 7 6 2 2 2 5 2" xfId="15513"/>
    <cellStyle name="Normal 7 6 2 2 2 5 2 2" xfId="45835"/>
    <cellStyle name="Normal 7 6 2 2 2 5 2 3" xfId="30611"/>
    <cellStyle name="Normal 7 6 2 2 2 5 3" xfId="10493"/>
    <cellStyle name="Normal 7 6 2 2 2 5 3 2" xfId="40818"/>
    <cellStyle name="Normal 7 6 2 2 2 5 3 3" xfId="25594"/>
    <cellStyle name="Normal 7 6 2 2 2 5 4" xfId="35805"/>
    <cellStyle name="Normal 7 6 2 2 2 5 5" xfId="20581"/>
    <cellStyle name="Normal 7 6 2 2 2 6" xfId="12171"/>
    <cellStyle name="Normal 7 6 2 2 2 6 2" xfId="42493"/>
    <cellStyle name="Normal 7 6 2 2 2 6 3" xfId="27269"/>
    <cellStyle name="Normal 7 6 2 2 2 7" xfId="7150"/>
    <cellStyle name="Normal 7 6 2 2 2 7 2" xfId="37476"/>
    <cellStyle name="Normal 7 6 2 2 2 7 3" xfId="22252"/>
    <cellStyle name="Normal 7 6 2 2 2 8" xfId="32464"/>
    <cellStyle name="Normal 7 6 2 2 2 9" xfId="17239"/>
    <cellStyle name="Normal 7 6 2 2 3" xfId="2286"/>
    <cellStyle name="Normal 7 6 2 2 3 2" xfId="3125"/>
    <cellStyle name="Normal 7 6 2 2 3 2 2" xfId="4815"/>
    <cellStyle name="Normal 7 6 2 2 3 2 2 2" xfId="14888"/>
    <cellStyle name="Normal 7 6 2 2 3 2 2 2 2" xfId="45210"/>
    <cellStyle name="Normal 7 6 2 2 3 2 2 2 3" xfId="29986"/>
    <cellStyle name="Normal 7 6 2 2 3 2 2 3" xfId="9868"/>
    <cellStyle name="Normal 7 6 2 2 3 2 2 3 2" xfId="40193"/>
    <cellStyle name="Normal 7 6 2 2 3 2 2 3 3" xfId="24969"/>
    <cellStyle name="Normal 7 6 2 2 3 2 2 4" xfId="35180"/>
    <cellStyle name="Normal 7 6 2 2 3 2 2 5" xfId="19956"/>
    <cellStyle name="Normal 7 6 2 2 3 2 3" xfId="6507"/>
    <cellStyle name="Normal 7 6 2 2 3 2 3 2" xfId="16559"/>
    <cellStyle name="Normal 7 6 2 2 3 2 3 2 2" xfId="46881"/>
    <cellStyle name="Normal 7 6 2 2 3 2 3 2 3" xfId="31657"/>
    <cellStyle name="Normal 7 6 2 2 3 2 3 3" xfId="11539"/>
    <cellStyle name="Normal 7 6 2 2 3 2 3 3 2" xfId="41864"/>
    <cellStyle name="Normal 7 6 2 2 3 2 3 3 3" xfId="26640"/>
    <cellStyle name="Normal 7 6 2 2 3 2 3 4" xfId="36851"/>
    <cellStyle name="Normal 7 6 2 2 3 2 3 5" xfId="21627"/>
    <cellStyle name="Normal 7 6 2 2 3 2 4" xfId="13217"/>
    <cellStyle name="Normal 7 6 2 2 3 2 4 2" xfId="43539"/>
    <cellStyle name="Normal 7 6 2 2 3 2 4 3" xfId="28315"/>
    <cellStyle name="Normal 7 6 2 2 3 2 5" xfId="8196"/>
    <cellStyle name="Normal 7 6 2 2 3 2 5 2" xfId="38522"/>
    <cellStyle name="Normal 7 6 2 2 3 2 5 3" xfId="23298"/>
    <cellStyle name="Normal 7 6 2 2 3 2 6" xfId="33510"/>
    <cellStyle name="Normal 7 6 2 2 3 2 7" xfId="18285"/>
    <cellStyle name="Normal 7 6 2 2 3 3" xfId="3978"/>
    <cellStyle name="Normal 7 6 2 2 3 3 2" xfId="14052"/>
    <cellStyle name="Normal 7 6 2 2 3 3 2 2" xfId="44374"/>
    <cellStyle name="Normal 7 6 2 2 3 3 2 3" xfId="29150"/>
    <cellStyle name="Normal 7 6 2 2 3 3 3" xfId="9032"/>
    <cellStyle name="Normal 7 6 2 2 3 3 3 2" xfId="39357"/>
    <cellStyle name="Normal 7 6 2 2 3 3 3 3" xfId="24133"/>
    <cellStyle name="Normal 7 6 2 2 3 3 4" xfId="34344"/>
    <cellStyle name="Normal 7 6 2 2 3 3 5" xfId="19120"/>
    <cellStyle name="Normal 7 6 2 2 3 4" xfId="5671"/>
    <cellStyle name="Normal 7 6 2 2 3 4 2" xfId="15723"/>
    <cellStyle name="Normal 7 6 2 2 3 4 2 2" xfId="46045"/>
    <cellStyle name="Normal 7 6 2 2 3 4 2 3" xfId="30821"/>
    <cellStyle name="Normal 7 6 2 2 3 4 3" xfId="10703"/>
    <cellStyle name="Normal 7 6 2 2 3 4 3 2" xfId="41028"/>
    <cellStyle name="Normal 7 6 2 2 3 4 3 3" xfId="25804"/>
    <cellStyle name="Normal 7 6 2 2 3 4 4" xfId="36015"/>
    <cellStyle name="Normal 7 6 2 2 3 4 5" xfId="20791"/>
    <cellStyle name="Normal 7 6 2 2 3 5" xfId="12381"/>
    <cellStyle name="Normal 7 6 2 2 3 5 2" xfId="42703"/>
    <cellStyle name="Normal 7 6 2 2 3 5 3" xfId="27479"/>
    <cellStyle name="Normal 7 6 2 2 3 6" xfId="7360"/>
    <cellStyle name="Normal 7 6 2 2 3 6 2" xfId="37686"/>
    <cellStyle name="Normal 7 6 2 2 3 6 3" xfId="22462"/>
    <cellStyle name="Normal 7 6 2 2 3 7" xfId="32674"/>
    <cellStyle name="Normal 7 6 2 2 3 8" xfId="17449"/>
    <cellStyle name="Normal 7 6 2 2 4" xfId="2707"/>
    <cellStyle name="Normal 7 6 2 2 4 2" xfId="4397"/>
    <cellStyle name="Normal 7 6 2 2 4 2 2" xfId="14470"/>
    <cellStyle name="Normal 7 6 2 2 4 2 2 2" xfId="44792"/>
    <cellStyle name="Normal 7 6 2 2 4 2 2 3" xfId="29568"/>
    <cellStyle name="Normal 7 6 2 2 4 2 3" xfId="9450"/>
    <cellStyle name="Normal 7 6 2 2 4 2 3 2" xfId="39775"/>
    <cellStyle name="Normal 7 6 2 2 4 2 3 3" xfId="24551"/>
    <cellStyle name="Normal 7 6 2 2 4 2 4" xfId="34762"/>
    <cellStyle name="Normal 7 6 2 2 4 2 5" xfId="19538"/>
    <cellStyle name="Normal 7 6 2 2 4 3" xfId="6089"/>
    <cellStyle name="Normal 7 6 2 2 4 3 2" xfId="16141"/>
    <cellStyle name="Normal 7 6 2 2 4 3 2 2" xfId="46463"/>
    <cellStyle name="Normal 7 6 2 2 4 3 2 3" xfId="31239"/>
    <cellStyle name="Normal 7 6 2 2 4 3 3" xfId="11121"/>
    <cellStyle name="Normal 7 6 2 2 4 3 3 2" xfId="41446"/>
    <cellStyle name="Normal 7 6 2 2 4 3 3 3" xfId="26222"/>
    <cellStyle name="Normal 7 6 2 2 4 3 4" xfId="36433"/>
    <cellStyle name="Normal 7 6 2 2 4 3 5" xfId="21209"/>
    <cellStyle name="Normal 7 6 2 2 4 4" xfId="12799"/>
    <cellStyle name="Normal 7 6 2 2 4 4 2" xfId="43121"/>
    <cellStyle name="Normal 7 6 2 2 4 4 3" xfId="27897"/>
    <cellStyle name="Normal 7 6 2 2 4 5" xfId="7778"/>
    <cellStyle name="Normal 7 6 2 2 4 5 2" xfId="38104"/>
    <cellStyle name="Normal 7 6 2 2 4 5 3" xfId="22880"/>
    <cellStyle name="Normal 7 6 2 2 4 6" xfId="33092"/>
    <cellStyle name="Normal 7 6 2 2 4 7" xfId="17867"/>
    <cellStyle name="Normal 7 6 2 2 5" xfId="3560"/>
    <cellStyle name="Normal 7 6 2 2 5 2" xfId="13634"/>
    <cellStyle name="Normal 7 6 2 2 5 2 2" xfId="43956"/>
    <cellStyle name="Normal 7 6 2 2 5 2 3" xfId="28732"/>
    <cellStyle name="Normal 7 6 2 2 5 3" xfId="8614"/>
    <cellStyle name="Normal 7 6 2 2 5 3 2" xfId="38939"/>
    <cellStyle name="Normal 7 6 2 2 5 3 3" xfId="23715"/>
    <cellStyle name="Normal 7 6 2 2 5 4" xfId="33926"/>
    <cellStyle name="Normal 7 6 2 2 5 5" xfId="18702"/>
    <cellStyle name="Normal 7 6 2 2 6" xfId="5253"/>
    <cellStyle name="Normal 7 6 2 2 6 2" xfId="15305"/>
    <cellStyle name="Normal 7 6 2 2 6 2 2" xfId="45627"/>
    <cellStyle name="Normal 7 6 2 2 6 2 3" xfId="30403"/>
    <cellStyle name="Normal 7 6 2 2 6 3" xfId="10285"/>
    <cellStyle name="Normal 7 6 2 2 6 3 2" xfId="40610"/>
    <cellStyle name="Normal 7 6 2 2 6 3 3" xfId="25386"/>
    <cellStyle name="Normal 7 6 2 2 6 4" xfId="35597"/>
    <cellStyle name="Normal 7 6 2 2 6 5" xfId="20373"/>
    <cellStyle name="Normal 7 6 2 2 7" xfId="11963"/>
    <cellStyle name="Normal 7 6 2 2 7 2" xfId="42285"/>
    <cellStyle name="Normal 7 6 2 2 7 3" xfId="27061"/>
    <cellStyle name="Normal 7 6 2 2 8" xfId="6942"/>
    <cellStyle name="Normal 7 6 2 2 8 2" xfId="37268"/>
    <cellStyle name="Normal 7 6 2 2 8 3" xfId="22044"/>
    <cellStyle name="Normal 7 6 2 2 9" xfId="32256"/>
    <cellStyle name="Normal 7 6 2 3" xfId="1969"/>
    <cellStyle name="Normal 7 6 2 3 2" xfId="2390"/>
    <cellStyle name="Normal 7 6 2 3 2 2" xfId="3229"/>
    <cellStyle name="Normal 7 6 2 3 2 2 2" xfId="4919"/>
    <cellStyle name="Normal 7 6 2 3 2 2 2 2" xfId="14992"/>
    <cellStyle name="Normal 7 6 2 3 2 2 2 2 2" xfId="45314"/>
    <cellStyle name="Normal 7 6 2 3 2 2 2 2 3" xfId="30090"/>
    <cellStyle name="Normal 7 6 2 3 2 2 2 3" xfId="9972"/>
    <cellStyle name="Normal 7 6 2 3 2 2 2 3 2" xfId="40297"/>
    <cellStyle name="Normal 7 6 2 3 2 2 2 3 3" xfId="25073"/>
    <cellStyle name="Normal 7 6 2 3 2 2 2 4" xfId="35284"/>
    <cellStyle name="Normal 7 6 2 3 2 2 2 5" xfId="20060"/>
    <cellStyle name="Normal 7 6 2 3 2 2 3" xfId="6611"/>
    <cellStyle name="Normal 7 6 2 3 2 2 3 2" xfId="16663"/>
    <cellStyle name="Normal 7 6 2 3 2 2 3 2 2" xfId="46985"/>
    <cellStyle name="Normal 7 6 2 3 2 2 3 2 3" xfId="31761"/>
    <cellStyle name="Normal 7 6 2 3 2 2 3 3" xfId="11643"/>
    <cellStyle name="Normal 7 6 2 3 2 2 3 3 2" xfId="41968"/>
    <cellStyle name="Normal 7 6 2 3 2 2 3 3 3" xfId="26744"/>
    <cellStyle name="Normal 7 6 2 3 2 2 3 4" xfId="36955"/>
    <cellStyle name="Normal 7 6 2 3 2 2 3 5" xfId="21731"/>
    <cellStyle name="Normal 7 6 2 3 2 2 4" xfId="13321"/>
    <cellStyle name="Normal 7 6 2 3 2 2 4 2" xfId="43643"/>
    <cellStyle name="Normal 7 6 2 3 2 2 4 3" xfId="28419"/>
    <cellStyle name="Normal 7 6 2 3 2 2 5" xfId="8300"/>
    <cellStyle name="Normal 7 6 2 3 2 2 5 2" xfId="38626"/>
    <cellStyle name="Normal 7 6 2 3 2 2 5 3" xfId="23402"/>
    <cellStyle name="Normal 7 6 2 3 2 2 6" xfId="33614"/>
    <cellStyle name="Normal 7 6 2 3 2 2 7" xfId="18389"/>
    <cellStyle name="Normal 7 6 2 3 2 3" xfId="4082"/>
    <cellStyle name="Normal 7 6 2 3 2 3 2" xfId="14156"/>
    <cellStyle name="Normal 7 6 2 3 2 3 2 2" xfId="44478"/>
    <cellStyle name="Normal 7 6 2 3 2 3 2 3" xfId="29254"/>
    <cellStyle name="Normal 7 6 2 3 2 3 3" xfId="9136"/>
    <cellStyle name="Normal 7 6 2 3 2 3 3 2" xfId="39461"/>
    <cellStyle name="Normal 7 6 2 3 2 3 3 3" xfId="24237"/>
    <cellStyle name="Normal 7 6 2 3 2 3 4" xfId="34448"/>
    <cellStyle name="Normal 7 6 2 3 2 3 5" xfId="19224"/>
    <cellStyle name="Normal 7 6 2 3 2 4" xfId="5775"/>
    <cellStyle name="Normal 7 6 2 3 2 4 2" xfId="15827"/>
    <cellStyle name="Normal 7 6 2 3 2 4 2 2" xfId="46149"/>
    <cellStyle name="Normal 7 6 2 3 2 4 2 3" xfId="30925"/>
    <cellStyle name="Normal 7 6 2 3 2 4 3" xfId="10807"/>
    <cellStyle name="Normal 7 6 2 3 2 4 3 2" xfId="41132"/>
    <cellStyle name="Normal 7 6 2 3 2 4 3 3" xfId="25908"/>
    <cellStyle name="Normal 7 6 2 3 2 4 4" xfId="36119"/>
    <cellStyle name="Normal 7 6 2 3 2 4 5" xfId="20895"/>
    <cellStyle name="Normal 7 6 2 3 2 5" xfId="12485"/>
    <cellStyle name="Normal 7 6 2 3 2 5 2" xfId="42807"/>
    <cellStyle name="Normal 7 6 2 3 2 5 3" xfId="27583"/>
    <cellStyle name="Normal 7 6 2 3 2 6" xfId="7464"/>
    <cellStyle name="Normal 7 6 2 3 2 6 2" xfId="37790"/>
    <cellStyle name="Normal 7 6 2 3 2 6 3" xfId="22566"/>
    <cellStyle name="Normal 7 6 2 3 2 7" xfId="32778"/>
    <cellStyle name="Normal 7 6 2 3 2 8" xfId="17553"/>
    <cellStyle name="Normal 7 6 2 3 3" xfId="2811"/>
    <cellStyle name="Normal 7 6 2 3 3 2" xfId="4501"/>
    <cellStyle name="Normal 7 6 2 3 3 2 2" xfId="14574"/>
    <cellStyle name="Normal 7 6 2 3 3 2 2 2" xfId="44896"/>
    <cellStyle name="Normal 7 6 2 3 3 2 2 3" xfId="29672"/>
    <cellStyle name="Normal 7 6 2 3 3 2 3" xfId="9554"/>
    <cellStyle name="Normal 7 6 2 3 3 2 3 2" xfId="39879"/>
    <cellStyle name="Normal 7 6 2 3 3 2 3 3" xfId="24655"/>
    <cellStyle name="Normal 7 6 2 3 3 2 4" xfId="34866"/>
    <cellStyle name="Normal 7 6 2 3 3 2 5" xfId="19642"/>
    <cellStyle name="Normal 7 6 2 3 3 3" xfId="6193"/>
    <cellStyle name="Normal 7 6 2 3 3 3 2" xfId="16245"/>
    <cellStyle name="Normal 7 6 2 3 3 3 2 2" xfId="46567"/>
    <cellStyle name="Normal 7 6 2 3 3 3 2 3" xfId="31343"/>
    <cellStyle name="Normal 7 6 2 3 3 3 3" xfId="11225"/>
    <cellStyle name="Normal 7 6 2 3 3 3 3 2" xfId="41550"/>
    <cellStyle name="Normal 7 6 2 3 3 3 3 3" xfId="26326"/>
    <cellStyle name="Normal 7 6 2 3 3 3 4" xfId="36537"/>
    <cellStyle name="Normal 7 6 2 3 3 3 5" xfId="21313"/>
    <cellStyle name="Normal 7 6 2 3 3 4" xfId="12903"/>
    <cellStyle name="Normal 7 6 2 3 3 4 2" xfId="43225"/>
    <cellStyle name="Normal 7 6 2 3 3 4 3" xfId="28001"/>
    <cellStyle name="Normal 7 6 2 3 3 5" xfId="7882"/>
    <cellStyle name="Normal 7 6 2 3 3 5 2" xfId="38208"/>
    <cellStyle name="Normal 7 6 2 3 3 5 3" xfId="22984"/>
    <cellStyle name="Normal 7 6 2 3 3 6" xfId="33196"/>
    <cellStyle name="Normal 7 6 2 3 3 7" xfId="17971"/>
    <cellStyle name="Normal 7 6 2 3 4" xfId="3664"/>
    <cellStyle name="Normal 7 6 2 3 4 2" xfId="13738"/>
    <cellStyle name="Normal 7 6 2 3 4 2 2" xfId="44060"/>
    <cellStyle name="Normal 7 6 2 3 4 2 3" xfId="28836"/>
    <cellStyle name="Normal 7 6 2 3 4 3" xfId="8718"/>
    <cellStyle name="Normal 7 6 2 3 4 3 2" xfId="39043"/>
    <cellStyle name="Normal 7 6 2 3 4 3 3" xfId="23819"/>
    <cellStyle name="Normal 7 6 2 3 4 4" xfId="34030"/>
    <cellStyle name="Normal 7 6 2 3 4 5" xfId="18806"/>
    <cellStyle name="Normal 7 6 2 3 5" xfId="5357"/>
    <cellStyle name="Normal 7 6 2 3 5 2" xfId="15409"/>
    <cellStyle name="Normal 7 6 2 3 5 2 2" xfId="45731"/>
    <cellStyle name="Normal 7 6 2 3 5 2 3" xfId="30507"/>
    <cellStyle name="Normal 7 6 2 3 5 3" xfId="10389"/>
    <cellStyle name="Normal 7 6 2 3 5 3 2" xfId="40714"/>
    <cellStyle name="Normal 7 6 2 3 5 3 3" xfId="25490"/>
    <cellStyle name="Normal 7 6 2 3 5 4" xfId="35701"/>
    <cellStyle name="Normal 7 6 2 3 5 5" xfId="20477"/>
    <cellStyle name="Normal 7 6 2 3 6" xfId="12067"/>
    <cellStyle name="Normal 7 6 2 3 6 2" xfId="42389"/>
    <cellStyle name="Normal 7 6 2 3 6 3" xfId="27165"/>
    <cellStyle name="Normal 7 6 2 3 7" xfId="7046"/>
    <cellStyle name="Normal 7 6 2 3 7 2" xfId="37372"/>
    <cellStyle name="Normal 7 6 2 3 7 3" xfId="22148"/>
    <cellStyle name="Normal 7 6 2 3 8" xfId="32360"/>
    <cellStyle name="Normal 7 6 2 3 9" xfId="17135"/>
    <cellStyle name="Normal 7 6 2 4" xfId="2182"/>
    <cellStyle name="Normal 7 6 2 4 2" xfId="3021"/>
    <cellStyle name="Normal 7 6 2 4 2 2" xfId="4711"/>
    <cellStyle name="Normal 7 6 2 4 2 2 2" xfId="14784"/>
    <cellStyle name="Normal 7 6 2 4 2 2 2 2" xfId="45106"/>
    <cellStyle name="Normal 7 6 2 4 2 2 2 3" xfId="29882"/>
    <cellStyle name="Normal 7 6 2 4 2 2 3" xfId="9764"/>
    <cellStyle name="Normal 7 6 2 4 2 2 3 2" xfId="40089"/>
    <cellStyle name="Normal 7 6 2 4 2 2 3 3" xfId="24865"/>
    <cellStyle name="Normal 7 6 2 4 2 2 4" xfId="35076"/>
    <cellStyle name="Normal 7 6 2 4 2 2 5" xfId="19852"/>
    <cellStyle name="Normal 7 6 2 4 2 3" xfId="6403"/>
    <cellStyle name="Normal 7 6 2 4 2 3 2" xfId="16455"/>
    <cellStyle name="Normal 7 6 2 4 2 3 2 2" xfId="46777"/>
    <cellStyle name="Normal 7 6 2 4 2 3 2 3" xfId="31553"/>
    <cellStyle name="Normal 7 6 2 4 2 3 3" xfId="11435"/>
    <cellStyle name="Normal 7 6 2 4 2 3 3 2" xfId="41760"/>
    <cellStyle name="Normal 7 6 2 4 2 3 3 3" xfId="26536"/>
    <cellStyle name="Normal 7 6 2 4 2 3 4" xfId="36747"/>
    <cellStyle name="Normal 7 6 2 4 2 3 5" xfId="21523"/>
    <cellStyle name="Normal 7 6 2 4 2 4" xfId="13113"/>
    <cellStyle name="Normal 7 6 2 4 2 4 2" xfId="43435"/>
    <cellStyle name="Normal 7 6 2 4 2 4 3" xfId="28211"/>
    <cellStyle name="Normal 7 6 2 4 2 5" xfId="8092"/>
    <cellStyle name="Normal 7 6 2 4 2 5 2" xfId="38418"/>
    <cellStyle name="Normal 7 6 2 4 2 5 3" xfId="23194"/>
    <cellStyle name="Normal 7 6 2 4 2 6" xfId="33406"/>
    <cellStyle name="Normal 7 6 2 4 2 7" xfId="18181"/>
    <cellStyle name="Normal 7 6 2 4 3" xfId="3874"/>
    <cellStyle name="Normal 7 6 2 4 3 2" xfId="13948"/>
    <cellStyle name="Normal 7 6 2 4 3 2 2" xfId="44270"/>
    <cellStyle name="Normal 7 6 2 4 3 2 3" xfId="29046"/>
    <cellStyle name="Normal 7 6 2 4 3 3" xfId="8928"/>
    <cellStyle name="Normal 7 6 2 4 3 3 2" xfId="39253"/>
    <cellStyle name="Normal 7 6 2 4 3 3 3" xfId="24029"/>
    <cellStyle name="Normal 7 6 2 4 3 4" xfId="34240"/>
    <cellStyle name="Normal 7 6 2 4 3 5" xfId="19016"/>
    <cellStyle name="Normal 7 6 2 4 4" xfId="5567"/>
    <cellStyle name="Normal 7 6 2 4 4 2" xfId="15619"/>
    <cellStyle name="Normal 7 6 2 4 4 2 2" xfId="45941"/>
    <cellStyle name="Normal 7 6 2 4 4 2 3" xfId="30717"/>
    <cellStyle name="Normal 7 6 2 4 4 3" xfId="10599"/>
    <cellStyle name="Normal 7 6 2 4 4 3 2" xfId="40924"/>
    <cellStyle name="Normal 7 6 2 4 4 3 3" xfId="25700"/>
    <cellStyle name="Normal 7 6 2 4 4 4" xfId="35911"/>
    <cellStyle name="Normal 7 6 2 4 4 5" xfId="20687"/>
    <cellStyle name="Normal 7 6 2 4 5" xfId="12277"/>
    <cellStyle name="Normal 7 6 2 4 5 2" xfId="42599"/>
    <cellStyle name="Normal 7 6 2 4 5 3" xfId="27375"/>
    <cellStyle name="Normal 7 6 2 4 6" xfId="7256"/>
    <cellStyle name="Normal 7 6 2 4 6 2" xfId="37582"/>
    <cellStyle name="Normal 7 6 2 4 6 3" xfId="22358"/>
    <cellStyle name="Normal 7 6 2 4 7" xfId="32570"/>
    <cellStyle name="Normal 7 6 2 4 8" xfId="17345"/>
    <cellStyle name="Normal 7 6 2 5" xfId="2603"/>
    <cellStyle name="Normal 7 6 2 5 2" xfId="4293"/>
    <cellStyle name="Normal 7 6 2 5 2 2" xfId="14366"/>
    <cellStyle name="Normal 7 6 2 5 2 2 2" xfId="44688"/>
    <cellStyle name="Normal 7 6 2 5 2 2 3" xfId="29464"/>
    <cellStyle name="Normal 7 6 2 5 2 3" xfId="9346"/>
    <cellStyle name="Normal 7 6 2 5 2 3 2" xfId="39671"/>
    <cellStyle name="Normal 7 6 2 5 2 3 3" xfId="24447"/>
    <cellStyle name="Normal 7 6 2 5 2 4" xfId="34658"/>
    <cellStyle name="Normal 7 6 2 5 2 5" xfId="19434"/>
    <cellStyle name="Normal 7 6 2 5 3" xfId="5985"/>
    <cellStyle name="Normal 7 6 2 5 3 2" xfId="16037"/>
    <cellStyle name="Normal 7 6 2 5 3 2 2" xfId="46359"/>
    <cellStyle name="Normal 7 6 2 5 3 2 3" xfId="31135"/>
    <cellStyle name="Normal 7 6 2 5 3 3" xfId="11017"/>
    <cellStyle name="Normal 7 6 2 5 3 3 2" xfId="41342"/>
    <cellStyle name="Normal 7 6 2 5 3 3 3" xfId="26118"/>
    <cellStyle name="Normal 7 6 2 5 3 4" xfId="36329"/>
    <cellStyle name="Normal 7 6 2 5 3 5" xfId="21105"/>
    <cellStyle name="Normal 7 6 2 5 4" xfId="12695"/>
    <cellStyle name="Normal 7 6 2 5 4 2" xfId="43017"/>
    <cellStyle name="Normal 7 6 2 5 4 3" xfId="27793"/>
    <cellStyle name="Normal 7 6 2 5 5" xfId="7674"/>
    <cellStyle name="Normal 7 6 2 5 5 2" xfId="38000"/>
    <cellStyle name="Normal 7 6 2 5 5 3" xfId="22776"/>
    <cellStyle name="Normal 7 6 2 5 6" xfId="32988"/>
    <cellStyle name="Normal 7 6 2 5 7" xfId="17763"/>
    <cellStyle name="Normal 7 6 2 6" xfId="3456"/>
    <cellStyle name="Normal 7 6 2 6 2" xfId="13530"/>
    <cellStyle name="Normal 7 6 2 6 2 2" xfId="43852"/>
    <cellStyle name="Normal 7 6 2 6 2 3" xfId="28628"/>
    <cellStyle name="Normal 7 6 2 6 3" xfId="8510"/>
    <cellStyle name="Normal 7 6 2 6 3 2" xfId="38835"/>
    <cellStyle name="Normal 7 6 2 6 3 3" xfId="23611"/>
    <cellStyle name="Normal 7 6 2 6 4" xfId="33822"/>
    <cellStyle name="Normal 7 6 2 6 5" xfId="18598"/>
    <cellStyle name="Normal 7 6 2 7" xfId="5149"/>
    <cellStyle name="Normal 7 6 2 7 2" xfId="15201"/>
    <cellStyle name="Normal 7 6 2 7 2 2" xfId="45523"/>
    <cellStyle name="Normal 7 6 2 7 2 3" xfId="30299"/>
    <cellStyle name="Normal 7 6 2 7 3" xfId="10181"/>
    <cellStyle name="Normal 7 6 2 7 3 2" xfId="40506"/>
    <cellStyle name="Normal 7 6 2 7 3 3" xfId="25282"/>
    <cellStyle name="Normal 7 6 2 7 4" xfId="35493"/>
    <cellStyle name="Normal 7 6 2 7 5" xfId="20269"/>
    <cellStyle name="Normal 7 6 2 8" xfId="11859"/>
    <cellStyle name="Normal 7 6 2 8 2" xfId="42181"/>
    <cellStyle name="Normal 7 6 2 8 3" xfId="26957"/>
    <cellStyle name="Normal 7 6 2 9" xfId="6838"/>
    <cellStyle name="Normal 7 6 2 9 2" xfId="37164"/>
    <cellStyle name="Normal 7 6 2 9 3" xfId="21940"/>
    <cellStyle name="Normal 7 6 3" xfId="1802"/>
    <cellStyle name="Normal 7 6 3 10" xfId="16979"/>
    <cellStyle name="Normal 7 6 3 2" xfId="2021"/>
    <cellStyle name="Normal 7 6 3 2 2" xfId="2442"/>
    <cellStyle name="Normal 7 6 3 2 2 2" xfId="3281"/>
    <cellStyle name="Normal 7 6 3 2 2 2 2" xfId="4971"/>
    <cellStyle name="Normal 7 6 3 2 2 2 2 2" xfId="15044"/>
    <cellStyle name="Normal 7 6 3 2 2 2 2 2 2" xfId="45366"/>
    <cellStyle name="Normal 7 6 3 2 2 2 2 2 3" xfId="30142"/>
    <cellStyle name="Normal 7 6 3 2 2 2 2 3" xfId="10024"/>
    <cellStyle name="Normal 7 6 3 2 2 2 2 3 2" xfId="40349"/>
    <cellStyle name="Normal 7 6 3 2 2 2 2 3 3" xfId="25125"/>
    <cellStyle name="Normal 7 6 3 2 2 2 2 4" xfId="35336"/>
    <cellStyle name="Normal 7 6 3 2 2 2 2 5" xfId="20112"/>
    <cellStyle name="Normal 7 6 3 2 2 2 3" xfId="6663"/>
    <cellStyle name="Normal 7 6 3 2 2 2 3 2" xfId="16715"/>
    <cellStyle name="Normal 7 6 3 2 2 2 3 2 2" xfId="47037"/>
    <cellStyle name="Normal 7 6 3 2 2 2 3 2 3" xfId="31813"/>
    <cellStyle name="Normal 7 6 3 2 2 2 3 3" xfId="11695"/>
    <cellStyle name="Normal 7 6 3 2 2 2 3 3 2" xfId="42020"/>
    <cellStyle name="Normal 7 6 3 2 2 2 3 3 3" xfId="26796"/>
    <cellStyle name="Normal 7 6 3 2 2 2 3 4" xfId="37007"/>
    <cellStyle name="Normal 7 6 3 2 2 2 3 5" xfId="21783"/>
    <cellStyle name="Normal 7 6 3 2 2 2 4" xfId="13373"/>
    <cellStyle name="Normal 7 6 3 2 2 2 4 2" xfId="43695"/>
    <cellStyle name="Normal 7 6 3 2 2 2 4 3" xfId="28471"/>
    <cellStyle name="Normal 7 6 3 2 2 2 5" xfId="8352"/>
    <cellStyle name="Normal 7 6 3 2 2 2 5 2" xfId="38678"/>
    <cellStyle name="Normal 7 6 3 2 2 2 5 3" xfId="23454"/>
    <cellStyle name="Normal 7 6 3 2 2 2 6" xfId="33666"/>
    <cellStyle name="Normal 7 6 3 2 2 2 7" xfId="18441"/>
    <cellStyle name="Normal 7 6 3 2 2 3" xfId="4134"/>
    <cellStyle name="Normal 7 6 3 2 2 3 2" xfId="14208"/>
    <cellStyle name="Normal 7 6 3 2 2 3 2 2" xfId="44530"/>
    <cellStyle name="Normal 7 6 3 2 2 3 2 3" xfId="29306"/>
    <cellStyle name="Normal 7 6 3 2 2 3 3" xfId="9188"/>
    <cellStyle name="Normal 7 6 3 2 2 3 3 2" xfId="39513"/>
    <cellStyle name="Normal 7 6 3 2 2 3 3 3" xfId="24289"/>
    <cellStyle name="Normal 7 6 3 2 2 3 4" xfId="34500"/>
    <cellStyle name="Normal 7 6 3 2 2 3 5" xfId="19276"/>
    <cellStyle name="Normal 7 6 3 2 2 4" xfId="5827"/>
    <cellStyle name="Normal 7 6 3 2 2 4 2" xfId="15879"/>
    <cellStyle name="Normal 7 6 3 2 2 4 2 2" xfId="46201"/>
    <cellStyle name="Normal 7 6 3 2 2 4 2 3" xfId="30977"/>
    <cellStyle name="Normal 7 6 3 2 2 4 3" xfId="10859"/>
    <cellStyle name="Normal 7 6 3 2 2 4 3 2" xfId="41184"/>
    <cellStyle name="Normal 7 6 3 2 2 4 3 3" xfId="25960"/>
    <cellStyle name="Normal 7 6 3 2 2 4 4" xfId="36171"/>
    <cellStyle name="Normal 7 6 3 2 2 4 5" xfId="20947"/>
    <cellStyle name="Normal 7 6 3 2 2 5" xfId="12537"/>
    <cellStyle name="Normal 7 6 3 2 2 5 2" xfId="42859"/>
    <cellStyle name="Normal 7 6 3 2 2 5 3" xfId="27635"/>
    <cellStyle name="Normal 7 6 3 2 2 6" xfId="7516"/>
    <cellStyle name="Normal 7 6 3 2 2 6 2" xfId="37842"/>
    <cellStyle name="Normal 7 6 3 2 2 6 3" xfId="22618"/>
    <cellStyle name="Normal 7 6 3 2 2 7" xfId="32830"/>
    <cellStyle name="Normal 7 6 3 2 2 8" xfId="17605"/>
    <cellStyle name="Normal 7 6 3 2 3" xfId="2863"/>
    <cellStyle name="Normal 7 6 3 2 3 2" xfId="4553"/>
    <cellStyle name="Normal 7 6 3 2 3 2 2" xfId="14626"/>
    <cellStyle name="Normal 7 6 3 2 3 2 2 2" xfId="44948"/>
    <cellStyle name="Normal 7 6 3 2 3 2 2 3" xfId="29724"/>
    <cellStyle name="Normal 7 6 3 2 3 2 3" xfId="9606"/>
    <cellStyle name="Normal 7 6 3 2 3 2 3 2" xfId="39931"/>
    <cellStyle name="Normal 7 6 3 2 3 2 3 3" xfId="24707"/>
    <cellStyle name="Normal 7 6 3 2 3 2 4" xfId="34918"/>
    <cellStyle name="Normal 7 6 3 2 3 2 5" xfId="19694"/>
    <cellStyle name="Normal 7 6 3 2 3 3" xfId="6245"/>
    <cellStyle name="Normal 7 6 3 2 3 3 2" xfId="16297"/>
    <cellStyle name="Normal 7 6 3 2 3 3 2 2" xfId="46619"/>
    <cellStyle name="Normal 7 6 3 2 3 3 2 3" xfId="31395"/>
    <cellStyle name="Normal 7 6 3 2 3 3 3" xfId="11277"/>
    <cellStyle name="Normal 7 6 3 2 3 3 3 2" xfId="41602"/>
    <cellStyle name="Normal 7 6 3 2 3 3 3 3" xfId="26378"/>
    <cellStyle name="Normal 7 6 3 2 3 3 4" xfId="36589"/>
    <cellStyle name="Normal 7 6 3 2 3 3 5" xfId="21365"/>
    <cellStyle name="Normal 7 6 3 2 3 4" xfId="12955"/>
    <cellStyle name="Normal 7 6 3 2 3 4 2" xfId="43277"/>
    <cellStyle name="Normal 7 6 3 2 3 4 3" xfId="28053"/>
    <cellStyle name="Normal 7 6 3 2 3 5" xfId="7934"/>
    <cellStyle name="Normal 7 6 3 2 3 5 2" xfId="38260"/>
    <cellStyle name="Normal 7 6 3 2 3 5 3" xfId="23036"/>
    <cellStyle name="Normal 7 6 3 2 3 6" xfId="33248"/>
    <cellStyle name="Normal 7 6 3 2 3 7" xfId="18023"/>
    <cellStyle name="Normal 7 6 3 2 4" xfId="3716"/>
    <cellStyle name="Normal 7 6 3 2 4 2" xfId="13790"/>
    <cellStyle name="Normal 7 6 3 2 4 2 2" xfId="44112"/>
    <cellStyle name="Normal 7 6 3 2 4 2 3" xfId="28888"/>
    <cellStyle name="Normal 7 6 3 2 4 3" xfId="8770"/>
    <cellStyle name="Normal 7 6 3 2 4 3 2" xfId="39095"/>
    <cellStyle name="Normal 7 6 3 2 4 3 3" xfId="23871"/>
    <cellStyle name="Normal 7 6 3 2 4 4" xfId="34082"/>
    <cellStyle name="Normal 7 6 3 2 4 5" xfId="18858"/>
    <cellStyle name="Normal 7 6 3 2 5" xfId="5409"/>
    <cellStyle name="Normal 7 6 3 2 5 2" xfId="15461"/>
    <cellStyle name="Normal 7 6 3 2 5 2 2" xfId="45783"/>
    <cellStyle name="Normal 7 6 3 2 5 2 3" xfId="30559"/>
    <cellStyle name="Normal 7 6 3 2 5 3" xfId="10441"/>
    <cellStyle name="Normal 7 6 3 2 5 3 2" xfId="40766"/>
    <cellStyle name="Normal 7 6 3 2 5 3 3" xfId="25542"/>
    <cellStyle name="Normal 7 6 3 2 5 4" xfId="35753"/>
    <cellStyle name="Normal 7 6 3 2 5 5" xfId="20529"/>
    <cellStyle name="Normal 7 6 3 2 6" xfId="12119"/>
    <cellStyle name="Normal 7 6 3 2 6 2" xfId="42441"/>
    <cellStyle name="Normal 7 6 3 2 6 3" xfId="27217"/>
    <cellStyle name="Normal 7 6 3 2 7" xfId="7098"/>
    <cellStyle name="Normal 7 6 3 2 7 2" xfId="37424"/>
    <cellStyle name="Normal 7 6 3 2 7 3" xfId="22200"/>
    <cellStyle name="Normal 7 6 3 2 8" xfId="32412"/>
    <cellStyle name="Normal 7 6 3 2 9" xfId="17187"/>
    <cellStyle name="Normal 7 6 3 3" xfId="2234"/>
    <cellStyle name="Normal 7 6 3 3 2" xfId="3073"/>
    <cellStyle name="Normal 7 6 3 3 2 2" xfId="4763"/>
    <cellStyle name="Normal 7 6 3 3 2 2 2" xfId="14836"/>
    <cellStyle name="Normal 7 6 3 3 2 2 2 2" xfId="45158"/>
    <cellStyle name="Normal 7 6 3 3 2 2 2 3" xfId="29934"/>
    <cellStyle name="Normal 7 6 3 3 2 2 3" xfId="9816"/>
    <cellStyle name="Normal 7 6 3 3 2 2 3 2" xfId="40141"/>
    <cellStyle name="Normal 7 6 3 3 2 2 3 3" xfId="24917"/>
    <cellStyle name="Normal 7 6 3 3 2 2 4" xfId="35128"/>
    <cellStyle name="Normal 7 6 3 3 2 2 5" xfId="19904"/>
    <cellStyle name="Normal 7 6 3 3 2 3" xfId="6455"/>
    <cellStyle name="Normal 7 6 3 3 2 3 2" xfId="16507"/>
    <cellStyle name="Normal 7 6 3 3 2 3 2 2" xfId="46829"/>
    <cellStyle name="Normal 7 6 3 3 2 3 2 3" xfId="31605"/>
    <cellStyle name="Normal 7 6 3 3 2 3 3" xfId="11487"/>
    <cellStyle name="Normal 7 6 3 3 2 3 3 2" xfId="41812"/>
    <cellStyle name="Normal 7 6 3 3 2 3 3 3" xfId="26588"/>
    <cellStyle name="Normal 7 6 3 3 2 3 4" xfId="36799"/>
    <cellStyle name="Normal 7 6 3 3 2 3 5" xfId="21575"/>
    <cellStyle name="Normal 7 6 3 3 2 4" xfId="13165"/>
    <cellStyle name="Normal 7 6 3 3 2 4 2" xfId="43487"/>
    <cellStyle name="Normal 7 6 3 3 2 4 3" xfId="28263"/>
    <cellStyle name="Normal 7 6 3 3 2 5" xfId="8144"/>
    <cellStyle name="Normal 7 6 3 3 2 5 2" xfId="38470"/>
    <cellStyle name="Normal 7 6 3 3 2 5 3" xfId="23246"/>
    <cellStyle name="Normal 7 6 3 3 2 6" xfId="33458"/>
    <cellStyle name="Normal 7 6 3 3 2 7" xfId="18233"/>
    <cellStyle name="Normal 7 6 3 3 3" xfId="3926"/>
    <cellStyle name="Normal 7 6 3 3 3 2" xfId="14000"/>
    <cellStyle name="Normal 7 6 3 3 3 2 2" xfId="44322"/>
    <cellStyle name="Normal 7 6 3 3 3 2 3" xfId="29098"/>
    <cellStyle name="Normal 7 6 3 3 3 3" xfId="8980"/>
    <cellStyle name="Normal 7 6 3 3 3 3 2" xfId="39305"/>
    <cellStyle name="Normal 7 6 3 3 3 3 3" xfId="24081"/>
    <cellStyle name="Normal 7 6 3 3 3 4" xfId="34292"/>
    <cellStyle name="Normal 7 6 3 3 3 5" xfId="19068"/>
    <cellStyle name="Normal 7 6 3 3 4" xfId="5619"/>
    <cellStyle name="Normal 7 6 3 3 4 2" xfId="15671"/>
    <cellStyle name="Normal 7 6 3 3 4 2 2" xfId="45993"/>
    <cellStyle name="Normal 7 6 3 3 4 2 3" xfId="30769"/>
    <cellStyle name="Normal 7 6 3 3 4 3" xfId="10651"/>
    <cellStyle name="Normal 7 6 3 3 4 3 2" xfId="40976"/>
    <cellStyle name="Normal 7 6 3 3 4 3 3" xfId="25752"/>
    <cellStyle name="Normal 7 6 3 3 4 4" xfId="35963"/>
    <cellStyle name="Normal 7 6 3 3 4 5" xfId="20739"/>
    <cellStyle name="Normal 7 6 3 3 5" xfId="12329"/>
    <cellStyle name="Normal 7 6 3 3 5 2" xfId="42651"/>
    <cellStyle name="Normal 7 6 3 3 5 3" xfId="27427"/>
    <cellStyle name="Normal 7 6 3 3 6" xfId="7308"/>
    <cellStyle name="Normal 7 6 3 3 6 2" xfId="37634"/>
    <cellStyle name="Normal 7 6 3 3 6 3" xfId="22410"/>
    <cellStyle name="Normal 7 6 3 3 7" xfId="32622"/>
    <cellStyle name="Normal 7 6 3 3 8" xfId="17397"/>
    <cellStyle name="Normal 7 6 3 4" xfId="2655"/>
    <cellStyle name="Normal 7 6 3 4 2" xfId="4345"/>
    <cellStyle name="Normal 7 6 3 4 2 2" xfId="14418"/>
    <cellStyle name="Normal 7 6 3 4 2 2 2" xfId="44740"/>
    <cellStyle name="Normal 7 6 3 4 2 2 3" xfId="29516"/>
    <cellStyle name="Normal 7 6 3 4 2 3" xfId="9398"/>
    <cellStyle name="Normal 7 6 3 4 2 3 2" xfId="39723"/>
    <cellStyle name="Normal 7 6 3 4 2 3 3" xfId="24499"/>
    <cellStyle name="Normal 7 6 3 4 2 4" xfId="34710"/>
    <cellStyle name="Normal 7 6 3 4 2 5" xfId="19486"/>
    <cellStyle name="Normal 7 6 3 4 3" xfId="6037"/>
    <cellStyle name="Normal 7 6 3 4 3 2" xfId="16089"/>
    <cellStyle name="Normal 7 6 3 4 3 2 2" xfId="46411"/>
    <cellStyle name="Normal 7 6 3 4 3 2 3" xfId="31187"/>
    <cellStyle name="Normal 7 6 3 4 3 3" xfId="11069"/>
    <cellStyle name="Normal 7 6 3 4 3 3 2" xfId="41394"/>
    <cellStyle name="Normal 7 6 3 4 3 3 3" xfId="26170"/>
    <cellStyle name="Normal 7 6 3 4 3 4" xfId="36381"/>
    <cellStyle name="Normal 7 6 3 4 3 5" xfId="21157"/>
    <cellStyle name="Normal 7 6 3 4 4" xfId="12747"/>
    <cellStyle name="Normal 7 6 3 4 4 2" xfId="43069"/>
    <cellStyle name="Normal 7 6 3 4 4 3" xfId="27845"/>
    <cellStyle name="Normal 7 6 3 4 5" xfId="7726"/>
    <cellStyle name="Normal 7 6 3 4 5 2" xfId="38052"/>
    <cellStyle name="Normal 7 6 3 4 5 3" xfId="22828"/>
    <cellStyle name="Normal 7 6 3 4 6" xfId="33040"/>
    <cellStyle name="Normal 7 6 3 4 7" xfId="17815"/>
    <cellStyle name="Normal 7 6 3 5" xfId="3508"/>
    <cellStyle name="Normal 7 6 3 5 2" xfId="13582"/>
    <cellStyle name="Normal 7 6 3 5 2 2" xfId="43904"/>
    <cellStyle name="Normal 7 6 3 5 2 3" xfId="28680"/>
    <cellStyle name="Normal 7 6 3 5 3" xfId="8562"/>
    <cellStyle name="Normal 7 6 3 5 3 2" xfId="38887"/>
    <cellStyle name="Normal 7 6 3 5 3 3" xfId="23663"/>
    <cellStyle name="Normal 7 6 3 5 4" xfId="33874"/>
    <cellStyle name="Normal 7 6 3 5 5" xfId="18650"/>
    <cellStyle name="Normal 7 6 3 6" xfId="5201"/>
    <cellStyle name="Normal 7 6 3 6 2" xfId="15253"/>
    <cellStyle name="Normal 7 6 3 6 2 2" xfId="45575"/>
    <cellStyle name="Normal 7 6 3 6 2 3" xfId="30351"/>
    <cellStyle name="Normal 7 6 3 6 3" xfId="10233"/>
    <cellStyle name="Normal 7 6 3 6 3 2" xfId="40558"/>
    <cellStyle name="Normal 7 6 3 6 3 3" xfId="25334"/>
    <cellStyle name="Normal 7 6 3 6 4" xfId="35545"/>
    <cellStyle name="Normal 7 6 3 6 5" xfId="20321"/>
    <cellStyle name="Normal 7 6 3 7" xfId="11911"/>
    <cellStyle name="Normal 7 6 3 7 2" xfId="42233"/>
    <cellStyle name="Normal 7 6 3 7 3" xfId="27009"/>
    <cellStyle name="Normal 7 6 3 8" xfId="6890"/>
    <cellStyle name="Normal 7 6 3 8 2" xfId="37216"/>
    <cellStyle name="Normal 7 6 3 8 3" xfId="21992"/>
    <cellStyle name="Normal 7 6 3 9" xfId="32205"/>
    <cellStyle name="Normal 7 6 4" xfId="1915"/>
    <cellStyle name="Normal 7 6 4 2" xfId="2338"/>
    <cellStyle name="Normal 7 6 4 2 2" xfId="3177"/>
    <cellStyle name="Normal 7 6 4 2 2 2" xfId="4867"/>
    <cellStyle name="Normal 7 6 4 2 2 2 2" xfId="14940"/>
    <cellStyle name="Normal 7 6 4 2 2 2 2 2" xfId="45262"/>
    <cellStyle name="Normal 7 6 4 2 2 2 2 3" xfId="30038"/>
    <cellStyle name="Normal 7 6 4 2 2 2 3" xfId="9920"/>
    <cellStyle name="Normal 7 6 4 2 2 2 3 2" xfId="40245"/>
    <cellStyle name="Normal 7 6 4 2 2 2 3 3" xfId="25021"/>
    <cellStyle name="Normal 7 6 4 2 2 2 4" xfId="35232"/>
    <cellStyle name="Normal 7 6 4 2 2 2 5" xfId="20008"/>
    <cellStyle name="Normal 7 6 4 2 2 3" xfId="6559"/>
    <cellStyle name="Normal 7 6 4 2 2 3 2" xfId="16611"/>
    <cellStyle name="Normal 7 6 4 2 2 3 2 2" xfId="46933"/>
    <cellStyle name="Normal 7 6 4 2 2 3 2 3" xfId="31709"/>
    <cellStyle name="Normal 7 6 4 2 2 3 3" xfId="11591"/>
    <cellStyle name="Normal 7 6 4 2 2 3 3 2" xfId="41916"/>
    <cellStyle name="Normal 7 6 4 2 2 3 3 3" xfId="26692"/>
    <cellStyle name="Normal 7 6 4 2 2 3 4" xfId="36903"/>
    <cellStyle name="Normal 7 6 4 2 2 3 5" xfId="21679"/>
    <cellStyle name="Normal 7 6 4 2 2 4" xfId="13269"/>
    <cellStyle name="Normal 7 6 4 2 2 4 2" xfId="43591"/>
    <cellStyle name="Normal 7 6 4 2 2 4 3" xfId="28367"/>
    <cellStyle name="Normal 7 6 4 2 2 5" xfId="8248"/>
    <cellStyle name="Normal 7 6 4 2 2 5 2" xfId="38574"/>
    <cellStyle name="Normal 7 6 4 2 2 5 3" xfId="23350"/>
    <cellStyle name="Normal 7 6 4 2 2 6" xfId="33562"/>
    <cellStyle name="Normal 7 6 4 2 2 7" xfId="18337"/>
    <cellStyle name="Normal 7 6 4 2 3" xfId="4030"/>
    <cellStyle name="Normal 7 6 4 2 3 2" xfId="14104"/>
    <cellStyle name="Normal 7 6 4 2 3 2 2" xfId="44426"/>
    <cellStyle name="Normal 7 6 4 2 3 2 3" xfId="29202"/>
    <cellStyle name="Normal 7 6 4 2 3 3" xfId="9084"/>
    <cellStyle name="Normal 7 6 4 2 3 3 2" xfId="39409"/>
    <cellStyle name="Normal 7 6 4 2 3 3 3" xfId="24185"/>
    <cellStyle name="Normal 7 6 4 2 3 4" xfId="34396"/>
    <cellStyle name="Normal 7 6 4 2 3 5" xfId="19172"/>
    <cellStyle name="Normal 7 6 4 2 4" xfId="5723"/>
    <cellStyle name="Normal 7 6 4 2 4 2" xfId="15775"/>
    <cellStyle name="Normal 7 6 4 2 4 2 2" xfId="46097"/>
    <cellStyle name="Normal 7 6 4 2 4 2 3" xfId="30873"/>
    <cellStyle name="Normal 7 6 4 2 4 3" xfId="10755"/>
    <cellStyle name="Normal 7 6 4 2 4 3 2" xfId="41080"/>
    <cellStyle name="Normal 7 6 4 2 4 3 3" xfId="25856"/>
    <cellStyle name="Normal 7 6 4 2 4 4" xfId="36067"/>
    <cellStyle name="Normal 7 6 4 2 4 5" xfId="20843"/>
    <cellStyle name="Normal 7 6 4 2 5" xfId="12433"/>
    <cellStyle name="Normal 7 6 4 2 5 2" xfId="42755"/>
    <cellStyle name="Normal 7 6 4 2 5 3" xfId="27531"/>
    <cellStyle name="Normal 7 6 4 2 6" xfId="7412"/>
    <cellStyle name="Normal 7 6 4 2 6 2" xfId="37738"/>
    <cellStyle name="Normal 7 6 4 2 6 3" xfId="22514"/>
    <cellStyle name="Normal 7 6 4 2 7" xfId="32726"/>
    <cellStyle name="Normal 7 6 4 2 8" xfId="17501"/>
    <cellStyle name="Normal 7 6 4 3" xfId="2759"/>
    <cellStyle name="Normal 7 6 4 3 2" xfId="4449"/>
    <cellStyle name="Normal 7 6 4 3 2 2" xfId="14522"/>
    <cellStyle name="Normal 7 6 4 3 2 2 2" xfId="44844"/>
    <cellStyle name="Normal 7 6 4 3 2 2 3" xfId="29620"/>
    <cellStyle name="Normal 7 6 4 3 2 3" xfId="9502"/>
    <cellStyle name="Normal 7 6 4 3 2 3 2" xfId="39827"/>
    <cellStyle name="Normal 7 6 4 3 2 3 3" xfId="24603"/>
    <cellStyle name="Normal 7 6 4 3 2 4" xfId="34814"/>
    <cellStyle name="Normal 7 6 4 3 2 5" xfId="19590"/>
    <cellStyle name="Normal 7 6 4 3 3" xfId="6141"/>
    <cellStyle name="Normal 7 6 4 3 3 2" xfId="16193"/>
    <cellStyle name="Normal 7 6 4 3 3 2 2" xfId="46515"/>
    <cellStyle name="Normal 7 6 4 3 3 2 3" xfId="31291"/>
    <cellStyle name="Normal 7 6 4 3 3 3" xfId="11173"/>
    <cellStyle name="Normal 7 6 4 3 3 3 2" xfId="41498"/>
    <cellStyle name="Normal 7 6 4 3 3 3 3" xfId="26274"/>
    <cellStyle name="Normal 7 6 4 3 3 4" xfId="36485"/>
    <cellStyle name="Normal 7 6 4 3 3 5" xfId="21261"/>
    <cellStyle name="Normal 7 6 4 3 4" xfId="12851"/>
    <cellStyle name="Normal 7 6 4 3 4 2" xfId="43173"/>
    <cellStyle name="Normal 7 6 4 3 4 3" xfId="27949"/>
    <cellStyle name="Normal 7 6 4 3 5" xfId="7830"/>
    <cellStyle name="Normal 7 6 4 3 5 2" xfId="38156"/>
    <cellStyle name="Normal 7 6 4 3 5 3" xfId="22932"/>
    <cellStyle name="Normal 7 6 4 3 6" xfId="33144"/>
    <cellStyle name="Normal 7 6 4 3 7" xfId="17919"/>
    <cellStyle name="Normal 7 6 4 4" xfId="3612"/>
    <cellStyle name="Normal 7 6 4 4 2" xfId="13686"/>
    <cellStyle name="Normal 7 6 4 4 2 2" xfId="44008"/>
    <cellStyle name="Normal 7 6 4 4 2 3" xfId="28784"/>
    <cellStyle name="Normal 7 6 4 4 3" xfId="8666"/>
    <cellStyle name="Normal 7 6 4 4 3 2" xfId="38991"/>
    <cellStyle name="Normal 7 6 4 4 3 3" xfId="23767"/>
    <cellStyle name="Normal 7 6 4 4 4" xfId="33978"/>
    <cellStyle name="Normal 7 6 4 4 5" xfId="18754"/>
    <cellStyle name="Normal 7 6 4 5" xfId="5305"/>
    <cellStyle name="Normal 7 6 4 5 2" xfId="15357"/>
    <cellStyle name="Normal 7 6 4 5 2 2" xfId="45679"/>
    <cellStyle name="Normal 7 6 4 5 2 3" xfId="30455"/>
    <cellStyle name="Normal 7 6 4 5 3" xfId="10337"/>
    <cellStyle name="Normal 7 6 4 5 3 2" xfId="40662"/>
    <cellStyle name="Normal 7 6 4 5 3 3" xfId="25438"/>
    <cellStyle name="Normal 7 6 4 5 4" xfId="35649"/>
    <cellStyle name="Normal 7 6 4 5 5" xfId="20425"/>
    <cellStyle name="Normal 7 6 4 6" xfId="12015"/>
    <cellStyle name="Normal 7 6 4 6 2" xfId="42337"/>
    <cellStyle name="Normal 7 6 4 6 3" xfId="27113"/>
    <cellStyle name="Normal 7 6 4 7" xfId="6994"/>
    <cellStyle name="Normal 7 6 4 7 2" xfId="37320"/>
    <cellStyle name="Normal 7 6 4 7 3" xfId="22096"/>
    <cellStyle name="Normal 7 6 4 8" xfId="32308"/>
    <cellStyle name="Normal 7 6 4 9" xfId="17083"/>
    <cellStyle name="Normal 7 6 5" xfId="2128"/>
    <cellStyle name="Normal 7 6 5 2" xfId="2969"/>
    <cellStyle name="Normal 7 6 5 2 2" xfId="4659"/>
    <cellStyle name="Normal 7 6 5 2 2 2" xfId="14732"/>
    <cellStyle name="Normal 7 6 5 2 2 2 2" xfId="45054"/>
    <cellStyle name="Normal 7 6 5 2 2 2 3" xfId="29830"/>
    <cellStyle name="Normal 7 6 5 2 2 3" xfId="9712"/>
    <cellStyle name="Normal 7 6 5 2 2 3 2" xfId="40037"/>
    <cellStyle name="Normal 7 6 5 2 2 3 3" xfId="24813"/>
    <cellStyle name="Normal 7 6 5 2 2 4" xfId="35024"/>
    <cellStyle name="Normal 7 6 5 2 2 5" xfId="19800"/>
    <cellStyle name="Normal 7 6 5 2 3" xfId="6351"/>
    <cellStyle name="Normal 7 6 5 2 3 2" xfId="16403"/>
    <cellStyle name="Normal 7 6 5 2 3 2 2" xfId="46725"/>
    <cellStyle name="Normal 7 6 5 2 3 2 3" xfId="31501"/>
    <cellStyle name="Normal 7 6 5 2 3 3" xfId="11383"/>
    <cellStyle name="Normal 7 6 5 2 3 3 2" xfId="41708"/>
    <cellStyle name="Normal 7 6 5 2 3 3 3" xfId="26484"/>
    <cellStyle name="Normal 7 6 5 2 3 4" xfId="36695"/>
    <cellStyle name="Normal 7 6 5 2 3 5" xfId="21471"/>
    <cellStyle name="Normal 7 6 5 2 4" xfId="13061"/>
    <cellStyle name="Normal 7 6 5 2 4 2" xfId="43383"/>
    <cellStyle name="Normal 7 6 5 2 4 3" xfId="28159"/>
    <cellStyle name="Normal 7 6 5 2 5" xfId="8040"/>
    <cellStyle name="Normal 7 6 5 2 5 2" xfId="38366"/>
    <cellStyle name="Normal 7 6 5 2 5 3" xfId="23142"/>
    <cellStyle name="Normal 7 6 5 2 6" xfId="33354"/>
    <cellStyle name="Normal 7 6 5 2 7" xfId="18129"/>
    <cellStyle name="Normal 7 6 5 3" xfId="3822"/>
    <cellStyle name="Normal 7 6 5 3 2" xfId="13896"/>
    <cellStyle name="Normal 7 6 5 3 2 2" xfId="44218"/>
    <cellStyle name="Normal 7 6 5 3 2 3" xfId="28994"/>
    <cellStyle name="Normal 7 6 5 3 3" xfId="8876"/>
    <cellStyle name="Normal 7 6 5 3 3 2" xfId="39201"/>
    <cellStyle name="Normal 7 6 5 3 3 3" xfId="23977"/>
    <cellStyle name="Normal 7 6 5 3 4" xfId="34188"/>
    <cellStyle name="Normal 7 6 5 3 5" xfId="18964"/>
    <cellStyle name="Normal 7 6 5 4" xfId="5515"/>
    <cellStyle name="Normal 7 6 5 4 2" xfId="15567"/>
    <cellStyle name="Normal 7 6 5 4 2 2" xfId="45889"/>
    <cellStyle name="Normal 7 6 5 4 2 3" xfId="30665"/>
    <cellStyle name="Normal 7 6 5 4 3" xfId="10547"/>
    <cellStyle name="Normal 7 6 5 4 3 2" xfId="40872"/>
    <cellStyle name="Normal 7 6 5 4 3 3" xfId="25648"/>
    <cellStyle name="Normal 7 6 5 4 4" xfId="35859"/>
    <cellStyle name="Normal 7 6 5 4 5" xfId="20635"/>
    <cellStyle name="Normal 7 6 5 5" xfId="12225"/>
    <cellStyle name="Normal 7 6 5 5 2" xfId="42547"/>
    <cellStyle name="Normal 7 6 5 5 3" xfId="27323"/>
    <cellStyle name="Normal 7 6 5 6" xfId="7204"/>
    <cellStyle name="Normal 7 6 5 6 2" xfId="37530"/>
    <cellStyle name="Normal 7 6 5 6 3" xfId="22306"/>
    <cellStyle name="Normal 7 6 5 7" xfId="32518"/>
    <cellStyle name="Normal 7 6 5 8" xfId="17293"/>
    <cellStyle name="Normal 7 6 6" xfId="2549"/>
    <cellStyle name="Normal 7 6 6 2" xfId="4241"/>
    <cellStyle name="Normal 7 6 6 2 2" xfId="14314"/>
    <cellStyle name="Normal 7 6 6 2 2 2" xfId="44636"/>
    <cellStyle name="Normal 7 6 6 2 2 3" xfId="29412"/>
    <cellStyle name="Normal 7 6 6 2 3" xfId="9294"/>
    <cellStyle name="Normal 7 6 6 2 3 2" xfId="39619"/>
    <cellStyle name="Normal 7 6 6 2 3 3" xfId="24395"/>
    <cellStyle name="Normal 7 6 6 2 4" xfId="34606"/>
    <cellStyle name="Normal 7 6 6 2 5" xfId="19382"/>
    <cellStyle name="Normal 7 6 6 3" xfId="5933"/>
    <cellStyle name="Normal 7 6 6 3 2" xfId="15985"/>
    <cellStyle name="Normal 7 6 6 3 2 2" xfId="46307"/>
    <cellStyle name="Normal 7 6 6 3 2 3" xfId="31083"/>
    <cellStyle name="Normal 7 6 6 3 3" xfId="10965"/>
    <cellStyle name="Normal 7 6 6 3 3 2" xfId="41290"/>
    <cellStyle name="Normal 7 6 6 3 3 3" xfId="26066"/>
    <cellStyle name="Normal 7 6 6 3 4" xfId="36277"/>
    <cellStyle name="Normal 7 6 6 3 5" xfId="21053"/>
    <cellStyle name="Normal 7 6 6 4" xfId="12643"/>
    <cellStyle name="Normal 7 6 6 4 2" xfId="42965"/>
    <cellStyle name="Normal 7 6 6 4 3" xfId="27741"/>
    <cellStyle name="Normal 7 6 6 5" xfId="7622"/>
    <cellStyle name="Normal 7 6 6 5 2" xfId="37948"/>
    <cellStyle name="Normal 7 6 6 5 3" xfId="22724"/>
    <cellStyle name="Normal 7 6 6 6" xfId="32936"/>
    <cellStyle name="Normal 7 6 6 7" xfId="17711"/>
    <cellStyle name="Normal 7 6 7" xfId="3401"/>
    <cellStyle name="Normal 7 6 7 2" xfId="13478"/>
    <cellStyle name="Normal 7 6 7 2 2" xfId="43800"/>
    <cellStyle name="Normal 7 6 7 2 3" xfId="28576"/>
    <cellStyle name="Normal 7 6 7 3" xfId="8458"/>
    <cellStyle name="Normal 7 6 7 3 2" xfId="38783"/>
    <cellStyle name="Normal 7 6 7 3 3" xfId="23559"/>
    <cellStyle name="Normal 7 6 7 4" xfId="33770"/>
    <cellStyle name="Normal 7 6 7 5" xfId="18546"/>
    <cellStyle name="Normal 7 6 8" xfId="5095"/>
    <cellStyle name="Normal 7 6 8 2" xfId="15149"/>
    <cellStyle name="Normal 7 6 8 2 2" xfId="45471"/>
    <cellStyle name="Normal 7 6 8 2 3" xfId="30247"/>
    <cellStyle name="Normal 7 6 8 3" xfId="10129"/>
    <cellStyle name="Normal 7 6 8 3 2" xfId="40454"/>
    <cellStyle name="Normal 7 6 8 3 3" xfId="25230"/>
    <cellStyle name="Normal 7 6 8 4" xfId="35441"/>
    <cellStyle name="Normal 7 6 8 5" xfId="20217"/>
    <cellStyle name="Normal 7 6 9" xfId="11805"/>
    <cellStyle name="Normal 7 6 9 2" xfId="42129"/>
    <cellStyle name="Normal 7 6 9 3" xfId="26905"/>
    <cellStyle name="Normal 7 7" xfId="1486"/>
    <cellStyle name="Normal 7 8" xfId="1481"/>
    <cellStyle name="Normal 7 9" xfId="1054"/>
    <cellStyle name="Normal 70" xfId="1487"/>
    <cellStyle name="Normal 71" xfId="1488"/>
    <cellStyle name="Normal 71 10" xfId="6785"/>
    <cellStyle name="Normal 71 10 2" xfId="37113"/>
    <cellStyle name="Normal 71 10 3" xfId="21889"/>
    <cellStyle name="Normal 71 11" xfId="32104"/>
    <cellStyle name="Normal 71 12" xfId="16874"/>
    <cellStyle name="Normal 71 13" xfId="47315"/>
    <cellStyle name="Normal 71 2" xfId="1749"/>
    <cellStyle name="Normal 71 2 10" xfId="32155"/>
    <cellStyle name="Normal 71 2 11" xfId="16928"/>
    <cellStyle name="Normal 71 2 2" xfId="1857"/>
    <cellStyle name="Normal 71 2 2 10" xfId="17032"/>
    <cellStyle name="Normal 71 2 2 2" xfId="2074"/>
    <cellStyle name="Normal 71 2 2 2 2" xfId="2495"/>
    <cellStyle name="Normal 71 2 2 2 2 2" xfId="3334"/>
    <cellStyle name="Normal 71 2 2 2 2 2 2" xfId="5024"/>
    <cellStyle name="Normal 71 2 2 2 2 2 2 2" xfId="15097"/>
    <cellStyle name="Normal 71 2 2 2 2 2 2 2 2" xfId="45419"/>
    <cellStyle name="Normal 71 2 2 2 2 2 2 2 3" xfId="30195"/>
    <cellStyle name="Normal 71 2 2 2 2 2 2 3" xfId="10077"/>
    <cellStyle name="Normal 71 2 2 2 2 2 2 3 2" xfId="40402"/>
    <cellStyle name="Normal 71 2 2 2 2 2 2 3 3" xfId="25178"/>
    <cellStyle name="Normal 71 2 2 2 2 2 2 4" xfId="35389"/>
    <cellStyle name="Normal 71 2 2 2 2 2 2 5" xfId="20165"/>
    <cellStyle name="Normal 71 2 2 2 2 2 3" xfId="6716"/>
    <cellStyle name="Normal 71 2 2 2 2 2 3 2" xfId="16768"/>
    <cellStyle name="Normal 71 2 2 2 2 2 3 2 2" xfId="47090"/>
    <cellStyle name="Normal 71 2 2 2 2 2 3 2 3" xfId="31866"/>
    <cellStyle name="Normal 71 2 2 2 2 2 3 3" xfId="11748"/>
    <cellStyle name="Normal 71 2 2 2 2 2 3 3 2" xfId="42073"/>
    <cellStyle name="Normal 71 2 2 2 2 2 3 3 3" xfId="26849"/>
    <cellStyle name="Normal 71 2 2 2 2 2 3 4" xfId="37060"/>
    <cellStyle name="Normal 71 2 2 2 2 2 3 5" xfId="21836"/>
    <cellStyle name="Normal 71 2 2 2 2 2 4" xfId="13426"/>
    <cellStyle name="Normal 71 2 2 2 2 2 4 2" xfId="43748"/>
    <cellStyle name="Normal 71 2 2 2 2 2 4 3" xfId="28524"/>
    <cellStyle name="Normal 71 2 2 2 2 2 5" xfId="8405"/>
    <cellStyle name="Normal 71 2 2 2 2 2 5 2" xfId="38731"/>
    <cellStyle name="Normal 71 2 2 2 2 2 5 3" xfId="23507"/>
    <cellStyle name="Normal 71 2 2 2 2 2 6" xfId="33719"/>
    <cellStyle name="Normal 71 2 2 2 2 2 7" xfId="18494"/>
    <cellStyle name="Normal 71 2 2 2 2 3" xfId="4187"/>
    <cellStyle name="Normal 71 2 2 2 2 3 2" xfId="14261"/>
    <cellStyle name="Normal 71 2 2 2 2 3 2 2" xfId="44583"/>
    <cellStyle name="Normal 71 2 2 2 2 3 2 3" xfId="29359"/>
    <cellStyle name="Normal 71 2 2 2 2 3 3" xfId="9241"/>
    <cellStyle name="Normal 71 2 2 2 2 3 3 2" xfId="39566"/>
    <cellStyle name="Normal 71 2 2 2 2 3 3 3" xfId="24342"/>
    <cellStyle name="Normal 71 2 2 2 2 3 4" xfId="34553"/>
    <cellStyle name="Normal 71 2 2 2 2 3 5" xfId="19329"/>
    <cellStyle name="Normal 71 2 2 2 2 4" xfId="5880"/>
    <cellStyle name="Normal 71 2 2 2 2 4 2" xfId="15932"/>
    <cellStyle name="Normal 71 2 2 2 2 4 2 2" xfId="46254"/>
    <cellStyle name="Normal 71 2 2 2 2 4 2 3" xfId="31030"/>
    <cellStyle name="Normal 71 2 2 2 2 4 3" xfId="10912"/>
    <cellStyle name="Normal 71 2 2 2 2 4 3 2" xfId="41237"/>
    <cellStyle name="Normal 71 2 2 2 2 4 3 3" xfId="26013"/>
    <cellStyle name="Normal 71 2 2 2 2 4 4" xfId="36224"/>
    <cellStyle name="Normal 71 2 2 2 2 4 5" xfId="21000"/>
    <cellStyle name="Normal 71 2 2 2 2 5" xfId="12590"/>
    <cellStyle name="Normal 71 2 2 2 2 5 2" xfId="42912"/>
    <cellStyle name="Normal 71 2 2 2 2 5 3" xfId="27688"/>
    <cellStyle name="Normal 71 2 2 2 2 6" xfId="7569"/>
    <cellStyle name="Normal 71 2 2 2 2 6 2" xfId="37895"/>
    <cellStyle name="Normal 71 2 2 2 2 6 3" xfId="22671"/>
    <cellStyle name="Normal 71 2 2 2 2 7" xfId="32883"/>
    <cellStyle name="Normal 71 2 2 2 2 8" xfId="17658"/>
    <cellStyle name="Normal 71 2 2 2 3" xfId="2916"/>
    <cellStyle name="Normal 71 2 2 2 3 2" xfId="4606"/>
    <cellStyle name="Normal 71 2 2 2 3 2 2" xfId="14679"/>
    <cellStyle name="Normal 71 2 2 2 3 2 2 2" xfId="45001"/>
    <cellStyle name="Normal 71 2 2 2 3 2 2 3" xfId="29777"/>
    <cellStyle name="Normal 71 2 2 2 3 2 3" xfId="9659"/>
    <cellStyle name="Normal 71 2 2 2 3 2 3 2" xfId="39984"/>
    <cellStyle name="Normal 71 2 2 2 3 2 3 3" xfId="24760"/>
    <cellStyle name="Normal 71 2 2 2 3 2 4" xfId="34971"/>
    <cellStyle name="Normal 71 2 2 2 3 2 5" xfId="19747"/>
    <cellStyle name="Normal 71 2 2 2 3 3" xfId="6298"/>
    <cellStyle name="Normal 71 2 2 2 3 3 2" xfId="16350"/>
    <cellStyle name="Normal 71 2 2 2 3 3 2 2" xfId="46672"/>
    <cellStyle name="Normal 71 2 2 2 3 3 2 3" xfId="31448"/>
    <cellStyle name="Normal 71 2 2 2 3 3 3" xfId="11330"/>
    <cellStyle name="Normal 71 2 2 2 3 3 3 2" xfId="41655"/>
    <cellStyle name="Normal 71 2 2 2 3 3 3 3" xfId="26431"/>
    <cellStyle name="Normal 71 2 2 2 3 3 4" xfId="36642"/>
    <cellStyle name="Normal 71 2 2 2 3 3 5" xfId="21418"/>
    <cellStyle name="Normal 71 2 2 2 3 4" xfId="13008"/>
    <cellStyle name="Normal 71 2 2 2 3 4 2" xfId="43330"/>
    <cellStyle name="Normal 71 2 2 2 3 4 3" xfId="28106"/>
    <cellStyle name="Normal 71 2 2 2 3 5" xfId="7987"/>
    <cellStyle name="Normal 71 2 2 2 3 5 2" xfId="38313"/>
    <cellStyle name="Normal 71 2 2 2 3 5 3" xfId="23089"/>
    <cellStyle name="Normal 71 2 2 2 3 6" xfId="33301"/>
    <cellStyle name="Normal 71 2 2 2 3 7" xfId="18076"/>
    <cellStyle name="Normal 71 2 2 2 4" xfId="3769"/>
    <cellStyle name="Normal 71 2 2 2 4 2" xfId="13843"/>
    <cellStyle name="Normal 71 2 2 2 4 2 2" xfId="44165"/>
    <cellStyle name="Normal 71 2 2 2 4 2 3" xfId="28941"/>
    <cellStyle name="Normal 71 2 2 2 4 3" xfId="8823"/>
    <cellStyle name="Normal 71 2 2 2 4 3 2" xfId="39148"/>
    <cellStyle name="Normal 71 2 2 2 4 3 3" xfId="23924"/>
    <cellStyle name="Normal 71 2 2 2 4 4" xfId="34135"/>
    <cellStyle name="Normal 71 2 2 2 4 5" xfId="18911"/>
    <cellStyle name="Normal 71 2 2 2 5" xfId="5462"/>
    <cellStyle name="Normal 71 2 2 2 5 2" xfId="15514"/>
    <cellStyle name="Normal 71 2 2 2 5 2 2" xfId="45836"/>
    <cellStyle name="Normal 71 2 2 2 5 2 3" xfId="30612"/>
    <cellStyle name="Normal 71 2 2 2 5 3" xfId="10494"/>
    <cellStyle name="Normal 71 2 2 2 5 3 2" xfId="40819"/>
    <cellStyle name="Normal 71 2 2 2 5 3 3" xfId="25595"/>
    <cellStyle name="Normal 71 2 2 2 5 4" xfId="35806"/>
    <cellStyle name="Normal 71 2 2 2 5 5" xfId="20582"/>
    <cellStyle name="Normal 71 2 2 2 6" xfId="12172"/>
    <cellStyle name="Normal 71 2 2 2 6 2" xfId="42494"/>
    <cellStyle name="Normal 71 2 2 2 6 3" xfId="27270"/>
    <cellStyle name="Normal 71 2 2 2 7" xfId="7151"/>
    <cellStyle name="Normal 71 2 2 2 7 2" xfId="37477"/>
    <cellStyle name="Normal 71 2 2 2 7 3" xfId="22253"/>
    <cellStyle name="Normal 71 2 2 2 8" xfId="32465"/>
    <cellStyle name="Normal 71 2 2 2 9" xfId="17240"/>
    <cellStyle name="Normal 71 2 2 3" xfId="2287"/>
    <cellStyle name="Normal 71 2 2 3 2" xfId="3126"/>
    <cellStyle name="Normal 71 2 2 3 2 2" xfId="4816"/>
    <cellStyle name="Normal 71 2 2 3 2 2 2" xfId="14889"/>
    <cellStyle name="Normal 71 2 2 3 2 2 2 2" xfId="45211"/>
    <cellStyle name="Normal 71 2 2 3 2 2 2 3" xfId="29987"/>
    <cellStyle name="Normal 71 2 2 3 2 2 3" xfId="9869"/>
    <cellStyle name="Normal 71 2 2 3 2 2 3 2" xfId="40194"/>
    <cellStyle name="Normal 71 2 2 3 2 2 3 3" xfId="24970"/>
    <cellStyle name="Normal 71 2 2 3 2 2 4" xfId="35181"/>
    <cellStyle name="Normal 71 2 2 3 2 2 5" xfId="19957"/>
    <cellStyle name="Normal 71 2 2 3 2 3" xfId="6508"/>
    <cellStyle name="Normal 71 2 2 3 2 3 2" xfId="16560"/>
    <cellStyle name="Normal 71 2 2 3 2 3 2 2" xfId="46882"/>
    <cellStyle name="Normal 71 2 2 3 2 3 2 3" xfId="31658"/>
    <cellStyle name="Normal 71 2 2 3 2 3 3" xfId="11540"/>
    <cellStyle name="Normal 71 2 2 3 2 3 3 2" xfId="41865"/>
    <cellStyle name="Normal 71 2 2 3 2 3 3 3" xfId="26641"/>
    <cellStyle name="Normal 71 2 2 3 2 3 4" xfId="36852"/>
    <cellStyle name="Normal 71 2 2 3 2 3 5" xfId="21628"/>
    <cellStyle name="Normal 71 2 2 3 2 4" xfId="13218"/>
    <cellStyle name="Normal 71 2 2 3 2 4 2" xfId="43540"/>
    <cellStyle name="Normal 71 2 2 3 2 4 3" xfId="28316"/>
    <cellStyle name="Normal 71 2 2 3 2 5" xfId="8197"/>
    <cellStyle name="Normal 71 2 2 3 2 5 2" xfId="38523"/>
    <cellStyle name="Normal 71 2 2 3 2 5 3" xfId="23299"/>
    <cellStyle name="Normal 71 2 2 3 2 6" xfId="33511"/>
    <cellStyle name="Normal 71 2 2 3 2 7" xfId="18286"/>
    <cellStyle name="Normal 71 2 2 3 3" xfId="3979"/>
    <cellStyle name="Normal 71 2 2 3 3 2" xfId="14053"/>
    <cellStyle name="Normal 71 2 2 3 3 2 2" xfId="44375"/>
    <cellStyle name="Normal 71 2 2 3 3 2 3" xfId="29151"/>
    <cellStyle name="Normal 71 2 2 3 3 3" xfId="9033"/>
    <cellStyle name="Normal 71 2 2 3 3 3 2" xfId="39358"/>
    <cellStyle name="Normal 71 2 2 3 3 3 3" xfId="24134"/>
    <cellStyle name="Normal 71 2 2 3 3 4" xfId="34345"/>
    <cellStyle name="Normal 71 2 2 3 3 5" xfId="19121"/>
    <cellStyle name="Normal 71 2 2 3 4" xfId="5672"/>
    <cellStyle name="Normal 71 2 2 3 4 2" xfId="15724"/>
    <cellStyle name="Normal 71 2 2 3 4 2 2" xfId="46046"/>
    <cellStyle name="Normal 71 2 2 3 4 2 3" xfId="30822"/>
    <cellStyle name="Normal 71 2 2 3 4 3" xfId="10704"/>
    <cellStyle name="Normal 71 2 2 3 4 3 2" xfId="41029"/>
    <cellStyle name="Normal 71 2 2 3 4 3 3" xfId="25805"/>
    <cellStyle name="Normal 71 2 2 3 4 4" xfId="36016"/>
    <cellStyle name="Normal 71 2 2 3 4 5" xfId="20792"/>
    <cellStyle name="Normal 71 2 2 3 5" xfId="12382"/>
    <cellStyle name="Normal 71 2 2 3 5 2" xfId="42704"/>
    <cellStyle name="Normal 71 2 2 3 5 3" xfId="27480"/>
    <cellStyle name="Normal 71 2 2 3 6" xfId="7361"/>
    <cellStyle name="Normal 71 2 2 3 6 2" xfId="37687"/>
    <cellStyle name="Normal 71 2 2 3 6 3" xfId="22463"/>
    <cellStyle name="Normal 71 2 2 3 7" xfId="32675"/>
    <cellStyle name="Normal 71 2 2 3 8" xfId="17450"/>
    <cellStyle name="Normal 71 2 2 4" xfId="2708"/>
    <cellStyle name="Normal 71 2 2 4 2" xfId="4398"/>
    <cellStyle name="Normal 71 2 2 4 2 2" xfId="14471"/>
    <cellStyle name="Normal 71 2 2 4 2 2 2" xfId="44793"/>
    <cellStyle name="Normal 71 2 2 4 2 2 3" xfId="29569"/>
    <cellStyle name="Normal 71 2 2 4 2 3" xfId="9451"/>
    <cellStyle name="Normal 71 2 2 4 2 3 2" xfId="39776"/>
    <cellStyle name="Normal 71 2 2 4 2 3 3" xfId="24552"/>
    <cellStyle name="Normal 71 2 2 4 2 4" xfId="34763"/>
    <cellStyle name="Normal 71 2 2 4 2 5" xfId="19539"/>
    <cellStyle name="Normal 71 2 2 4 3" xfId="6090"/>
    <cellStyle name="Normal 71 2 2 4 3 2" xfId="16142"/>
    <cellStyle name="Normal 71 2 2 4 3 2 2" xfId="46464"/>
    <cellStyle name="Normal 71 2 2 4 3 2 3" xfId="31240"/>
    <cellStyle name="Normal 71 2 2 4 3 3" xfId="11122"/>
    <cellStyle name="Normal 71 2 2 4 3 3 2" xfId="41447"/>
    <cellStyle name="Normal 71 2 2 4 3 3 3" xfId="26223"/>
    <cellStyle name="Normal 71 2 2 4 3 4" xfId="36434"/>
    <cellStyle name="Normal 71 2 2 4 3 5" xfId="21210"/>
    <cellStyle name="Normal 71 2 2 4 4" xfId="12800"/>
    <cellStyle name="Normal 71 2 2 4 4 2" xfId="43122"/>
    <cellStyle name="Normal 71 2 2 4 4 3" xfId="27898"/>
    <cellStyle name="Normal 71 2 2 4 5" xfId="7779"/>
    <cellStyle name="Normal 71 2 2 4 5 2" xfId="38105"/>
    <cellStyle name="Normal 71 2 2 4 5 3" xfId="22881"/>
    <cellStyle name="Normal 71 2 2 4 6" xfId="33093"/>
    <cellStyle name="Normal 71 2 2 4 7" xfId="17868"/>
    <cellStyle name="Normal 71 2 2 5" xfId="3561"/>
    <cellStyle name="Normal 71 2 2 5 2" xfId="13635"/>
    <cellStyle name="Normal 71 2 2 5 2 2" xfId="43957"/>
    <cellStyle name="Normal 71 2 2 5 2 3" xfId="28733"/>
    <cellStyle name="Normal 71 2 2 5 3" xfId="8615"/>
    <cellStyle name="Normal 71 2 2 5 3 2" xfId="38940"/>
    <cellStyle name="Normal 71 2 2 5 3 3" xfId="23716"/>
    <cellStyle name="Normal 71 2 2 5 4" xfId="33927"/>
    <cellStyle name="Normal 71 2 2 5 5" xfId="18703"/>
    <cellStyle name="Normal 71 2 2 6" xfId="5254"/>
    <cellStyle name="Normal 71 2 2 6 2" xfId="15306"/>
    <cellStyle name="Normal 71 2 2 6 2 2" xfId="45628"/>
    <cellStyle name="Normal 71 2 2 6 2 3" xfId="30404"/>
    <cellStyle name="Normal 71 2 2 6 3" xfId="10286"/>
    <cellStyle name="Normal 71 2 2 6 3 2" xfId="40611"/>
    <cellStyle name="Normal 71 2 2 6 3 3" xfId="25387"/>
    <cellStyle name="Normal 71 2 2 6 4" xfId="35598"/>
    <cellStyle name="Normal 71 2 2 6 5" xfId="20374"/>
    <cellStyle name="Normal 71 2 2 7" xfId="11964"/>
    <cellStyle name="Normal 71 2 2 7 2" xfId="42286"/>
    <cellStyle name="Normal 71 2 2 7 3" xfId="27062"/>
    <cellStyle name="Normal 71 2 2 8" xfId="6943"/>
    <cellStyle name="Normal 71 2 2 8 2" xfId="37269"/>
    <cellStyle name="Normal 71 2 2 8 3" xfId="22045"/>
    <cellStyle name="Normal 71 2 2 9" xfId="32257"/>
    <cellStyle name="Normal 71 2 3" xfId="1970"/>
    <cellStyle name="Normal 71 2 3 2" xfId="2391"/>
    <cellStyle name="Normal 71 2 3 2 2" xfId="3230"/>
    <cellStyle name="Normal 71 2 3 2 2 2" xfId="4920"/>
    <cellStyle name="Normal 71 2 3 2 2 2 2" xfId="14993"/>
    <cellStyle name="Normal 71 2 3 2 2 2 2 2" xfId="45315"/>
    <cellStyle name="Normal 71 2 3 2 2 2 2 3" xfId="30091"/>
    <cellStyle name="Normal 71 2 3 2 2 2 3" xfId="9973"/>
    <cellStyle name="Normal 71 2 3 2 2 2 3 2" xfId="40298"/>
    <cellStyle name="Normal 71 2 3 2 2 2 3 3" xfId="25074"/>
    <cellStyle name="Normal 71 2 3 2 2 2 4" xfId="35285"/>
    <cellStyle name="Normal 71 2 3 2 2 2 5" xfId="20061"/>
    <cellStyle name="Normal 71 2 3 2 2 3" xfId="6612"/>
    <cellStyle name="Normal 71 2 3 2 2 3 2" xfId="16664"/>
    <cellStyle name="Normal 71 2 3 2 2 3 2 2" xfId="46986"/>
    <cellStyle name="Normal 71 2 3 2 2 3 2 3" xfId="31762"/>
    <cellStyle name="Normal 71 2 3 2 2 3 3" xfId="11644"/>
    <cellStyle name="Normal 71 2 3 2 2 3 3 2" xfId="41969"/>
    <cellStyle name="Normal 71 2 3 2 2 3 3 3" xfId="26745"/>
    <cellStyle name="Normal 71 2 3 2 2 3 4" xfId="36956"/>
    <cellStyle name="Normal 71 2 3 2 2 3 5" xfId="21732"/>
    <cellStyle name="Normal 71 2 3 2 2 4" xfId="13322"/>
    <cellStyle name="Normal 71 2 3 2 2 4 2" xfId="43644"/>
    <cellStyle name="Normal 71 2 3 2 2 4 3" xfId="28420"/>
    <cellStyle name="Normal 71 2 3 2 2 5" xfId="8301"/>
    <cellStyle name="Normal 71 2 3 2 2 5 2" xfId="38627"/>
    <cellStyle name="Normal 71 2 3 2 2 5 3" xfId="23403"/>
    <cellStyle name="Normal 71 2 3 2 2 6" xfId="33615"/>
    <cellStyle name="Normal 71 2 3 2 2 7" xfId="18390"/>
    <cellStyle name="Normal 71 2 3 2 3" xfId="4083"/>
    <cellStyle name="Normal 71 2 3 2 3 2" xfId="14157"/>
    <cellStyle name="Normal 71 2 3 2 3 2 2" xfId="44479"/>
    <cellStyle name="Normal 71 2 3 2 3 2 3" xfId="29255"/>
    <cellStyle name="Normal 71 2 3 2 3 3" xfId="9137"/>
    <cellStyle name="Normal 71 2 3 2 3 3 2" xfId="39462"/>
    <cellStyle name="Normal 71 2 3 2 3 3 3" xfId="24238"/>
    <cellStyle name="Normal 71 2 3 2 3 4" xfId="34449"/>
    <cellStyle name="Normal 71 2 3 2 3 5" xfId="19225"/>
    <cellStyle name="Normal 71 2 3 2 4" xfId="5776"/>
    <cellStyle name="Normal 71 2 3 2 4 2" xfId="15828"/>
    <cellStyle name="Normal 71 2 3 2 4 2 2" xfId="46150"/>
    <cellStyle name="Normal 71 2 3 2 4 2 3" xfId="30926"/>
    <cellStyle name="Normal 71 2 3 2 4 3" xfId="10808"/>
    <cellStyle name="Normal 71 2 3 2 4 3 2" xfId="41133"/>
    <cellStyle name="Normal 71 2 3 2 4 3 3" xfId="25909"/>
    <cellStyle name="Normal 71 2 3 2 4 4" xfId="36120"/>
    <cellStyle name="Normal 71 2 3 2 4 5" xfId="20896"/>
    <cellStyle name="Normal 71 2 3 2 5" xfId="12486"/>
    <cellStyle name="Normal 71 2 3 2 5 2" xfId="42808"/>
    <cellStyle name="Normal 71 2 3 2 5 3" xfId="27584"/>
    <cellStyle name="Normal 71 2 3 2 6" xfId="7465"/>
    <cellStyle name="Normal 71 2 3 2 6 2" xfId="37791"/>
    <cellStyle name="Normal 71 2 3 2 6 3" xfId="22567"/>
    <cellStyle name="Normal 71 2 3 2 7" xfId="32779"/>
    <cellStyle name="Normal 71 2 3 2 8" xfId="17554"/>
    <cellStyle name="Normal 71 2 3 3" xfId="2812"/>
    <cellStyle name="Normal 71 2 3 3 2" xfId="4502"/>
    <cellStyle name="Normal 71 2 3 3 2 2" xfId="14575"/>
    <cellStyle name="Normal 71 2 3 3 2 2 2" xfId="44897"/>
    <cellStyle name="Normal 71 2 3 3 2 2 3" xfId="29673"/>
    <cellStyle name="Normal 71 2 3 3 2 3" xfId="9555"/>
    <cellStyle name="Normal 71 2 3 3 2 3 2" xfId="39880"/>
    <cellStyle name="Normal 71 2 3 3 2 3 3" xfId="24656"/>
    <cellStyle name="Normal 71 2 3 3 2 4" xfId="34867"/>
    <cellStyle name="Normal 71 2 3 3 2 5" xfId="19643"/>
    <cellStyle name="Normal 71 2 3 3 3" xfId="6194"/>
    <cellStyle name="Normal 71 2 3 3 3 2" xfId="16246"/>
    <cellStyle name="Normal 71 2 3 3 3 2 2" xfId="46568"/>
    <cellStyle name="Normal 71 2 3 3 3 2 3" xfId="31344"/>
    <cellStyle name="Normal 71 2 3 3 3 3" xfId="11226"/>
    <cellStyle name="Normal 71 2 3 3 3 3 2" xfId="41551"/>
    <cellStyle name="Normal 71 2 3 3 3 3 3" xfId="26327"/>
    <cellStyle name="Normal 71 2 3 3 3 4" xfId="36538"/>
    <cellStyle name="Normal 71 2 3 3 3 5" xfId="21314"/>
    <cellStyle name="Normal 71 2 3 3 4" xfId="12904"/>
    <cellStyle name="Normal 71 2 3 3 4 2" xfId="43226"/>
    <cellStyle name="Normal 71 2 3 3 4 3" xfId="28002"/>
    <cellStyle name="Normal 71 2 3 3 5" xfId="7883"/>
    <cellStyle name="Normal 71 2 3 3 5 2" xfId="38209"/>
    <cellStyle name="Normal 71 2 3 3 5 3" xfId="22985"/>
    <cellStyle name="Normal 71 2 3 3 6" xfId="33197"/>
    <cellStyle name="Normal 71 2 3 3 7" xfId="17972"/>
    <cellStyle name="Normal 71 2 3 4" xfId="3665"/>
    <cellStyle name="Normal 71 2 3 4 2" xfId="13739"/>
    <cellStyle name="Normal 71 2 3 4 2 2" xfId="44061"/>
    <cellStyle name="Normal 71 2 3 4 2 3" xfId="28837"/>
    <cellStyle name="Normal 71 2 3 4 3" xfId="8719"/>
    <cellStyle name="Normal 71 2 3 4 3 2" xfId="39044"/>
    <cellStyle name="Normal 71 2 3 4 3 3" xfId="23820"/>
    <cellStyle name="Normal 71 2 3 4 4" xfId="34031"/>
    <cellStyle name="Normal 71 2 3 4 5" xfId="18807"/>
    <cellStyle name="Normal 71 2 3 5" xfId="5358"/>
    <cellStyle name="Normal 71 2 3 5 2" xfId="15410"/>
    <cellStyle name="Normal 71 2 3 5 2 2" xfId="45732"/>
    <cellStyle name="Normal 71 2 3 5 2 3" xfId="30508"/>
    <cellStyle name="Normal 71 2 3 5 3" xfId="10390"/>
    <cellStyle name="Normal 71 2 3 5 3 2" xfId="40715"/>
    <cellStyle name="Normal 71 2 3 5 3 3" xfId="25491"/>
    <cellStyle name="Normal 71 2 3 5 4" xfId="35702"/>
    <cellStyle name="Normal 71 2 3 5 5" xfId="20478"/>
    <cellStyle name="Normal 71 2 3 6" xfId="12068"/>
    <cellStyle name="Normal 71 2 3 6 2" xfId="42390"/>
    <cellStyle name="Normal 71 2 3 6 3" xfId="27166"/>
    <cellStyle name="Normal 71 2 3 7" xfId="7047"/>
    <cellStyle name="Normal 71 2 3 7 2" xfId="37373"/>
    <cellStyle name="Normal 71 2 3 7 3" xfId="22149"/>
    <cellStyle name="Normal 71 2 3 8" xfId="32361"/>
    <cellStyle name="Normal 71 2 3 9" xfId="17136"/>
    <cellStyle name="Normal 71 2 4" xfId="2183"/>
    <cellStyle name="Normal 71 2 4 2" xfId="3022"/>
    <cellStyle name="Normal 71 2 4 2 2" xfId="4712"/>
    <cellStyle name="Normal 71 2 4 2 2 2" xfId="14785"/>
    <cellStyle name="Normal 71 2 4 2 2 2 2" xfId="45107"/>
    <cellStyle name="Normal 71 2 4 2 2 2 3" xfId="29883"/>
    <cellStyle name="Normal 71 2 4 2 2 3" xfId="9765"/>
    <cellStyle name="Normal 71 2 4 2 2 3 2" xfId="40090"/>
    <cellStyle name="Normal 71 2 4 2 2 3 3" xfId="24866"/>
    <cellStyle name="Normal 71 2 4 2 2 4" xfId="35077"/>
    <cellStyle name="Normal 71 2 4 2 2 5" xfId="19853"/>
    <cellStyle name="Normal 71 2 4 2 3" xfId="6404"/>
    <cellStyle name="Normal 71 2 4 2 3 2" xfId="16456"/>
    <cellStyle name="Normal 71 2 4 2 3 2 2" xfId="46778"/>
    <cellStyle name="Normal 71 2 4 2 3 2 3" xfId="31554"/>
    <cellStyle name="Normal 71 2 4 2 3 3" xfId="11436"/>
    <cellStyle name="Normal 71 2 4 2 3 3 2" xfId="41761"/>
    <cellStyle name="Normal 71 2 4 2 3 3 3" xfId="26537"/>
    <cellStyle name="Normal 71 2 4 2 3 4" xfId="36748"/>
    <cellStyle name="Normal 71 2 4 2 3 5" xfId="21524"/>
    <cellStyle name="Normal 71 2 4 2 4" xfId="13114"/>
    <cellStyle name="Normal 71 2 4 2 4 2" xfId="43436"/>
    <cellStyle name="Normal 71 2 4 2 4 3" xfId="28212"/>
    <cellStyle name="Normal 71 2 4 2 5" xfId="8093"/>
    <cellStyle name="Normal 71 2 4 2 5 2" xfId="38419"/>
    <cellStyle name="Normal 71 2 4 2 5 3" xfId="23195"/>
    <cellStyle name="Normal 71 2 4 2 6" xfId="33407"/>
    <cellStyle name="Normal 71 2 4 2 7" xfId="18182"/>
    <cellStyle name="Normal 71 2 4 3" xfId="3875"/>
    <cellStyle name="Normal 71 2 4 3 2" xfId="13949"/>
    <cellStyle name="Normal 71 2 4 3 2 2" xfId="44271"/>
    <cellStyle name="Normal 71 2 4 3 2 3" xfId="29047"/>
    <cellStyle name="Normal 71 2 4 3 3" xfId="8929"/>
    <cellStyle name="Normal 71 2 4 3 3 2" xfId="39254"/>
    <cellStyle name="Normal 71 2 4 3 3 3" xfId="24030"/>
    <cellStyle name="Normal 71 2 4 3 4" xfId="34241"/>
    <cellStyle name="Normal 71 2 4 3 5" xfId="19017"/>
    <cellStyle name="Normal 71 2 4 4" xfId="5568"/>
    <cellStyle name="Normal 71 2 4 4 2" xfId="15620"/>
    <cellStyle name="Normal 71 2 4 4 2 2" xfId="45942"/>
    <cellStyle name="Normal 71 2 4 4 2 3" xfId="30718"/>
    <cellStyle name="Normal 71 2 4 4 3" xfId="10600"/>
    <cellStyle name="Normal 71 2 4 4 3 2" xfId="40925"/>
    <cellStyle name="Normal 71 2 4 4 3 3" xfId="25701"/>
    <cellStyle name="Normal 71 2 4 4 4" xfId="35912"/>
    <cellStyle name="Normal 71 2 4 4 5" xfId="20688"/>
    <cellStyle name="Normal 71 2 4 5" xfId="12278"/>
    <cellStyle name="Normal 71 2 4 5 2" xfId="42600"/>
    <cellStyle name="Normal 71 2 4 5 3" xfId="27376"/>
    <cellStyle name="Normal 71 2 4 6" xfId="7257"/>
    <cellStyle name="Normal 71 2 4 6 2" xfId="37583"/>
    <cellStyle name="Normal 71 2 4 6 3" xfId="22359"/>
    <cellStyle name="Normal 71 2 4 7" xfId="32571"/>
    <cellStyle name="Normal 71 2 4 8" xfId="17346"/>
    <cellStyle name="Normal 71 2 5" xfId="2604"/>
    <cellStyle name="Normal 71 2 5 2" xfId="4294"/>
    <cellStyle name="Normal 71 2 5 2 2" xfId="14367"/>
    <cellStyle name="Normal 71 2 5 2 2 2" xfId="44689"/>
    <cellStyle name="Normal 71 2 5 2 2 3" xfId="29465"/>
    <cellStyle name="Normal 71 2 5 2 3" xfId="9347"/>
    <cellStyle name="Normal 71 2 5 2 3 2" xfId="39672"/>
    <cellStyle name="Normal 71 2 5 2 3 3" xfId="24448"/>
    <cellStyle name="Normal 71 2 5 2 4" xfId="34659"/>
    <cellStyle name="Normal 71 2 5 2 5" xfId="19435"/>
    <cellStyle name="Normal 71 2 5 3" xfId="5986"/>
    <cellStyle name="Normal 71 2 5 3 2" xfId="16038"/>
    <cellStyle name="Normal 71 2 5 3 2 2" xfId="46360"/>
    <cellStyle name="Normal 71 2 5 3 2 3" xfId="31136"/>
    <cellStyle name="Normal 71 2 5 3 3" xfId="11018"/>
    <cellStyle name="Normal 71 2 5 3 3 2" xfId="41343"/>
    <cellStyle name="Normal 71 2 5 3 3 3" xfId="26119"/>
    <cellStyle name="Normal 71 2 5 3 4" xfId="36330"/>
    <cellStyle name="Normal 71 2 5 3 5" xfId="21106"/>
    <cellStyle name="Normal 71 2 5 4" xfId="12696"/>
    <cellStyle name="Normal 71 2 5 4 2" xfId="43018"/>
    <cellStyle name="Normal 71 2 5 4 3" xfId="27794"/>
    <cellStyle name="Normal 71 2 5 5" xfId="7675"/>
    <cellStyle name="Normal 71 2 5 5 2" xfId="38001"/>
    <cellStyle name="Normal 71 2 5 5 3" xfId="22777"/>
    <cellStyle name="Normal 71 2 5 6" xfId="32989"/>
    <cellStyle name="Normal 71 2 5 7" xfId="17764"/>
    <cellStyle name="Normal 71 2 6" xfId="3457"/>
    <cellStyle name="Normal 71 2 6 2" xfId="13531"/>
    <cellStyle name="Normal 71 2 6 2 2" xfId="43853"/>
    <cellStyle name="Normal 71 2 6 2 3" xfId="28629"/>
    <cellStyle name="Normal 71 2 6 3" xfId="8511"/>
    <cellStyle name="Normal 71 2 6 3 2" xfId="38836"/>
    <cellStyle name="Normal 71 2 6 3 3" xfId="23612"/>
    <cellStyle name="Normal 71 2 6 4" xfId="33823"/>
    <cellStyle name="Normal 71 2 6 5" xfId="18599"/>
    <cellStyle name="Normal 71 2 7" xfId="5150"/>
    <cellStyle name="Normal 71 2 7 2" xfId="15202"/>
    <cellStyle name="Normal 71 2 7 2 2" xfId="45524"/>
    <cellStyle name="Normal 71 2 7 2 3" xfId="30300"/>
    <cellStyle name="Normal 71 2 7 3" xfId="10182"/>
    <cellStyle name="Normal 71 2 7 3 2" xfId="40507"/>
    <cellStyle name="Normal 71 2 7 3 3" xfId="25283"/>
    <cellStyle name="Normal 71 2 7 4" xfId="35494"/>
    <cellStyle name="Normal 71 2 7 5" xfId="20270"/>
    <cellStyle name="Normal 71 2 8" xfId="11860"/>
    <cellStyle name="Normal 71 2 8 2" xfId="42182"/>
    <cellStyle name="Normal 71 2 8 3" xfId="26958"/>
    <cellStyle name="Normal 71 2 9" xfId="6839"/>
    <cellStyle name="Normal 71 2 9 2" xfId="37165"/>
    <cellStyle name="Normal 71 2 9 3" xfId="21941"/>
    <cellStyle name="Normal 71 3" xfId="1803"/>
    <cellStyle name="Normal 71 3 10" xfId="16980"/>
    <cellStyle name="Normal 71 3 2" xfId="2022"/>
    <cellStyle name="Normal 71 3 2 2" xfId="2443"/>
    <cellStyle name="Normal 71 3 2 2 2" xfId="3282"/>
    <cellStyle name="Normal 71 3 2 2 2 2" xfId="4972"/>
    <cellStyle name="Normal 71 3 2 2 2 2 2" xfId="15045"/>
    <cellStyle name="Normal 71 3 2 2 2 2 2 2" xfId="45367"/>
    <cellStyle name="Normal 71 3 2 2 2 2 2 3" xfId="30143"/>
    <cellStyle name="Normal 71 3 2 2 2 2 3" xfId="10025"/>
    <cellStyle name="Normal 71 3 2 2 2 2 3 2" xfId="40350"/>
    <cellStyle name="Normal 71 3 2 2 2 2 3 3" xfId="25126"/>
    <cellStyle name="Normal 71 3 2 2 2 2 4" xfId="35337"/>
    <cellStyle name="Normal 71 3 2 2 2 2 5" xfId="20113"/>
    <cellStyle name="Normal 71 3 2 2 2 3" xfId="6664"/>
    <cellStyle name="Normal 71 3 2 2 2 3 2" xfId="16716"/>
    <cellStyle name="Normal 71 3 2 2 2 3 2 2" xfId="47038"/>
    <cellStyle name="Normal 71 3 2 2 2 3 2 3" xfId="31814"/>
    <cellStyle name="Normal 71 3 2 2 2 3 3" xfId="11696"/>
    <cellStyle name="Normal 71 3 2 2 2 3 3 2" xfId="42021"/>
    <cellStyle name="Normal 71 3 2 2 2 3 3 3" xfId="26797"/>
    <cellStyle name="Normal 71 3 2 2 2 3 4" xfId="37008"/>
    <cellStyle name="Normal 71 3 2 2 2 3 5" xfId="21784"/>
    <cellStyle name="Normal 71 3 2 2 2 4" xfId="13374"/>
    <cellStyle name="Normal 71 3 2 2 2 4 2" xfId="43696"/>
    <cellStyle name="Normal 71 3 2 2 2 4 3" xfId="28472"/>
    <cellStyle name="Normal 71 3 2 2 2 5" xfId="8353"/>
    <cellStyle name="Normal 71 3 2 2 2 5 2" xfId="38679"/>
    <cellStyle name="Normal 71 3 2 2 2 5 3" xfId="23455"/>
    <cellStyle name="Normal 71 3 2 2 2 6" xfId="33667"/>
    <cellStyle name="Normal 71 3 2 2 2 7" xfId="18442"/>
    <cellStyle name="Normal 71 3 2 2 3" xfId="4135"/>
    <cellStyle name="Normal 71 3 2 2 3 2" xfId="14209"/>
    <cellStyle name="Normal 71 3 2 2 3 2 2" xfId="44531"/>
    <cellStyle name="Normal 71 3 2 2 3 2 3" xfId="29307"/>
    <cellStyle name="Normal 71 3 2 2 3 3" xfId="9189"/>
    <cellStyle name="Normal 71 3 2 2 3 3 2" xfId="39514"/>
    <cellStyle name="Normal 71 3 2 2 3 3 3" xfId="24290"/>
    <cellStyle name="Normal 71 3 2 2 3 4" xfId="34501"/>
    <cellStyle name="Normal 71 3 2 2 3 5" xfId="19277"/>
    <cellStyle name="Normal 71 3 2 2 4" xfId="5828"/>
    <cellStyle name="Normal 71 3 2 2 4 2" xfId="15880"/>
    <cellStyle name="Normal 71 3 2 2 4 2 2" xfId="46202"/>
    <cellStyle name="Normal 71 3 2 2 4 2 3" xfId="30978"/>
    <cellStyle name="Normal 71 3 2 2 4 3" xfId="10860"/>
    <cellStyle name="Normal 71 3 2 2 4 3 2" xfId="41185"/>
    <cellStyle name="Normal 71 3 2 2 4 3 3" xfId="25961"/>
    <cellStyle name="Normal 71 3 2 2 4 4" xfId="36172"/>
    <cellStyle name="Normal 71 3 2 2 4 5" xfId="20948"/>
    <cellStyle name="Normal 71 3 2 2 5" xfId="12538"/>
    <cellStyle name="Normal 71 3 2 2 5 2" xfId="42860"/>
    <cellStyle name="Normal 71 3 2 2 5 3" xfId="27636"/>
    <cellStyle name="Normal 71 3 2 2 6" xfId="7517"/>
    <cellStyle name="Normal 71 3 2 2 6 2" xfId="37843"/>
    <cellStyle name="Normal 71 3 2 2 6 3" xfId="22619"/>
    <cellStyle name="Normal 71 3 2 2 7" xfId="32831"/>
    <cellStyle name="Normal 71 3 2 2 8" xfId="17606"/>
    <cellStyle name="Normal 71 3 2 3" xfId="2864"/>
    <cellStyle name="Normal 71 3 2 3 2" xfId="4554"/>
    <cellStyle name="Normal 71 3 2 3 2 2" xfId="14627"/>
    <cellStyle name="Normal 71 3 2 3 2 2 2" xfId="44949"/>
    <cellStyle name="Normal 71 3 2 3 2 2 3" xfId="29725"/>
    <cellStyle name="Normal 71 3 2 3 2 3" xfId="9607"/>
    <cellStyle name="Normal 71 3 2 3 2 3 2" xfId="39932"/>
    <cellStyle name="Normal 71 3 2 3 2 3 3" xfId="24708"/>
    <cellStyle name="Normal 71 3 2 3 2 4" xfId="34919"/>
    <cellStyle name="Normal 71 3 2 3 2 5" xfId="19695"/>
    <cellStyle name="Normal 71 3 2 3 3" xfId="6246"/>
    <cellStyle name="Normal 71 3 2 3 3 2" xfId="16298"/>
    <cellStyle name="Normal 71 3 2 3 3 2 2" xfId="46620"/>
    <cellStyle name="Normal 71 3 2 3 3 2 3" xfId="31396"/>
    <cellStyle name="Normal 71 3 2 3 3 3" xfId="11278"/>
    <cellStyle name="Normal 71 3 2 3 3 3 2" xfId="41603"/>
    <cellStyle name="Normal 71 3 2 3 3 3 3" xfId="26379"/>
    <cellStyle name="Normal 71 3 2 3 3 4" xfId="36590"/>
    <cellStyle name="Normal 71 3 2 3 3 5" xfId="21366"/>
    <cellStyle name="Normal 71 3 2 3 4" xfId="12956"/>
    <cellStyle name="Normal 71 3 2 3 4 2" xfId="43278"/>
    <cellStyle name="Normal 71 3 2 3 4 3" xfId="28054"/>
    <cellStyle name="Normal 71 3 2 3 5" xfId="7935"/>
    <cellStyle name="Normal 71 3 2 3 5 2" xfId="38261"/>
    <cellStyle name="Normal 71 3 2 3 5 3" xfId="23037"/>
    <cellStyle name="Normal 71 3 2 3 6" xfId="33249"/>
    <cellStyle name="Normal 71 3 2 3 7" xfId="18024"/>
    <cellStyle name="Normal 71 3 2 4" xfId="3717"/>
    <cellStyle name="Normal 71 3 2 4 2" xfId="13791"/>
    <cellStyle name="Normal 71 3 2 4 2 2" xfId="44113"/>
    <cellStyle name="Normal 71 3 2 4 2 3" xfId="28889"/>
    <cellStyle name="Normal 71 3 2 4 3" xfId="8771"/>
    <cellStyle name="Normal 71 3 2 4 3 2" xfId="39096"/>
    <cellStyle name="Normal 71 3 2 4 3 3" xfId="23872"/>
    <cellStyle name="Normal 71 3 2 4 4" xfId="34083"/>
    <cellStyle name="Normal 71 3 2 4 5" xfId="18859"/>
    <cellStyle name="Normal 71 3 2 5" xfId="5410"/>
    <cellStyle name="Normal 71 3 2 5 2" xfId="15462"/>
    <cellStyle name="Normal 71 3 2 5 2 2" xfId="45784"/>
    <cellStyle name="Normal 71 3 2 5 2 3" xfId="30560"/>
    <cellStyle name="Normal 71 3 2 5 3" xfId="10442"/>
    <cellStyle name="Normal 71 3 2 5 3 2" xfId="40767"/>
    <cellStyle name="Normal 71 3 2 5 3 3" xfId="25543"/>
    <cellStyle name="Normal 71 3 2 5 4" xfId="35754"/>
    <cellStyle name="Normal 71 3 2 5 5" xfId="20530"/>
    <cellStyle name="Normal 71 3 2 6" xfId="12120"/>
    <cellStyle name="Normal 71 3 2 6 2" xfId="42442"/>
    <cellStyle name="Normal 71 3 2 6 3" xfId="27218"/>
    <cellStyle name="Normal 71 3 2 7" xfId="7099"/>
    <cellStyle name="Normal 71 3 2 7 2" xfId="37425"/>
    <cellStyle name="Normal 71 3 2 7 3" xfId="22201"/>
    <cellStyle name="Normal 71 3 2 8" xfId="32413"/>
    <cellStyle name="Normal 71 3 2 9" xfId="17188"/>
    <cellStyle name="Normal 71 3 3" xfId="2235"/>
    <cellStyle name="Normal 71 3 3 2" xfId="3074"/>
    <cellStyle name="Normal 71 3 3 2 2" xfId="4764"/>
    <cellStyle name="Normal 71 3 3 2 2 2" xfId="14837"/>
    <cellStyle name="Normal 71 3 3 2 2 2 2" xfId="45159"/>
    <cellStyle name="Normal 71 3 3 2 2 2 3" xfId="29935"/>
    <cellStyle name="Normal 71 3 3 2 2 3" xfId="9817"/>
    <cellStyle name="Normal 71 3 3 2 2 3 2" xfId="40142"/>
    <cellStyle name="Normal 71 3 3 2 2 3 3" xfId="24918"/>
    <cellStyle name="Normal 71 3 3 2 2 4" xfId="35129"/>
    <cellStyle name="Normal 71 3 3 2 2 5" xfId="19905"/>
    <cellStyle name="Normal 71 3 3 2 3" xfId="6456"/>
    <cellStyle name="Normal 71 3 3 2 3 2" xfId="16508"/>
    <cellStyle name="Normal 71 3 3 2 3 2 2" xfId="46830"/>
    <cellStyle name="Normal 71 3 3 2 3 2 3" xfId="31606"/>
    <cellStyle name="Normal 71 3 3 2 3 3" xfId="11488"/>
    <cellStyle name="Normal 71 3 3 2 3 3 2" xfId="41813"/>
    <cellStyle name="Normal 71 3 3 2 3 3 3" xfId="26589"/>
    <cellStyle name="Normal 71 3 3 2 3 4" xfId="36800"/>
    <cellStyle name="Normal 71 3 3 2 3 5" xfId="21576"/>
    <cellStyle name="Normal 71 3 3 2 4" xfId="13166"/>
    <cellStyle name="Normal 71 3 3 2 4 2" xfId="43488"/>
    <cellStyle name="Normal 71 3 3 2 4 3" xfId="28264"/>
    <cellStyle name="Normal 71 3 3 2 5" xfId="8145"/>
    <cellStyle name="Normal 71 3 3 2 5 2" xfId="38471"/>
    <cellStyle name="Normal 71 3 3 2 5 3" xfId="23247"/>
    <cellStyle name="Normal 71 3 3 2 6" xfId="33459"/>
    <cellStyle name="Normal 71 3 3 2 7" xfId="18234"/>
    <cellStyle name="Normal 71 3 3 3" xfId="3927"/>
    <cellStyle name="Normal 71 3 3 3 2" xfId="14001"/>
    <cellStyle name="Normal 71 3 3 3 2 2" xfId="44323"/>
    <cellStyle name="Normal 71 3 3 3 2 3" xfId="29099"/>
    <cellStyle name="Normal 71 3 3 3 3" xfId="8981"/>
    <cellStyle name="Normal 71 3 3 3 3 2" xfId="39306"/>
    <cellStyle name="Normal 71 3 3 3 3 3" xfId="24082"/>
    <cellStyle name="Normal 71 3 3 3 4" xfId="34293"/>
    <cellStyle name="Normal 71 3 3 3 5" xfId="19069"/>
    <cellStyle name="Normal 71 3 3 4" xfId="5620"/>
    <cellStyle name="Normal 71 3 3 4 2" xfId="15672"/>
    <cellStyle name="Normal 71 3 3 4 2 2" xfId="45994"/>
    <cellStyle name="Normal 71 3 3 4 2 3" xfId="30770"/>
    <cellStyle name="Normal 71 3 3 4 3" xfId="10652"/>
    <cellStyle name="Normal 71 3 3 4 3 2" xfId="40977"/>
    <cellStyle name="Normal 71 3 3 4 3 3" xfId="25753"/>
    <cellStyle name="Normal 71 3 3 4 4" xfId="35964"/>
    <cellStyle name="Normal 71 3 3 4 5" xfId="20740"/>
    <cellStyle name="Normal 71 3 3 5" xfId="12330"/>
    <cellStyle name="Normal 71 3 3 5 2" xfId="42652"/>
    <cellStyle name="Normal 71 3 3 5 3" xfId="27428"/>
    <cellStyle name="Normal 71 3 3 6" xfId="7309"/>
    <cellStyle name="Normal 71 3 3 6 2" xfId="37635"/>
    <cellStyle name="Normal 71 3 3 6 3" xfId="22411"/>
    <cellStyle name="Normal 71 3 3 7" xfId="32623"/>
    <cellStyle name="Normal 71 3 3 8" xfId="17398"/>
    <cellStyle name="Normal 71 3 4" xfId="2656"/>
    <cellStyle name="Normal 71 3 4 2" xfId="4346"/>
    <cellStyle name="Normal 71 3 4 2 2" xfId="14419"/>
    <cellStyle name="Normal 71 3 4 2 2 2" xfId="44741"/>
    <cellStyle name="Normal 71 3 4 2 2 3" xfId="29517"/>
    <cellStyle name="Normal 71 3 4 2 3" xfId="9399"/>
    <cellStyle name="Normal 71 3 4 2 3 2" xfId="39724"/>
    <cellStyle name="Normal 71 3 4 2 3 3" xfId="24500"/>
    <cellStyle name="Normal 71 3 4 2 4" xfId="34711"/>
    <cellStyle name="Normal 71 3 4 2 5" xfId="19487"/>
    <cellStyle name="Normal 71 3 4 3" xfId="6038"/>
    <cellStyle name="Normal 71 3 4 3 2" xfId="16090"/>
    <cellStyle name="Normal 71 3 4 3 2 2" xfId="46412"/>
    <cellStyle name="Normal 71 3 4 3 2 3" xfId="31188"/>
    <cellStyle name="Normal 71 3 4 3 3" xfId="11070"/>
    <cellStyle name="Normal 71 3 4 3 3 2" xfId="41395"/>
    <cellStyle name="Normal 71 3 4 3 3 3" xfId="26171"/>
    <cellStyle name="Normal 71 3 4 3 4" xfId="36382"/>
    <cellStyle name="Normal 71 3 4 3 5" xfId="21158"/>
    <cellStyle name="Normal 71 3 4 4" xfId="12748"/>
    <cellStyle name="Normal 71 3 4 4 2" xfId="43070"/>
    <cellStyle name="Normal 71 3 4 4 3" xfId="27846"/>
    <cellStyle name="Normal 71 3 4 5" xfId="7727"/>
    <cellStyle name="Normal 71 3 4 5 2" xfId="38053"/>
    <cellStyle name="Normal 71 3 4 5 3" xfId="22829"/>
    <cellStyle name="Normal 71 3 4 6" xfId="33041"/>
    <cellStyle name="Normal 71 3 4 7" xfId="17816"/>
    <cellStyle name="Normal 71 3 5" xfId="3509"/>
    <cellStyle name="Normal 71 3 5 2" xfId="13583"/>
    <cellStyle name="Normal 71 3 5 2 2" xfId="43905"/>
    <cellStyle name="Normal 71 3 5 2 3" xfId="28681"/>
    <cellStyle name="Normal 71 3 5 3" xfId="8563"/>
    <cellStyle name="Normal 71 3 5 3 2" xfId="38888"/>
    <cellStyle name="Normal 71 3 5 3 3" xfId="23664"/>
    <cellStyle name="Normal 71 3 5 4" xfId="33875"/>
    <cellStyle name="Normal 71 3 5 5" xfId="18651"/>
    <cellStyle name="Normal 71 3 6" xfId="5202"/>
    <cellStyle name="Normal 71 3 6 2" xfId="15254"/>
    <cellStyle name="Normal 71 3 6 2 2" xfId="45576"/>
    <cellStyle name="Normal 71 3 6 2 3" xfId="30352"/>
    <cellStyle name="Normal 71 3 6 3" xfId="10234"/>
    <cellStyle name="Normal 71 3 6 3 2" xfId="40559"/>
    <cellStyle name="Normal 71 3 6 3 3" xfId="25335"/>
    <cellStyle name="Normal 71 3 6 4" xfId="35546"/>
    <cellStyle name="Normal 71 3 6 5" xfId="20322"/>
    <cellStyle name="Normal 71 3 7" xfId="11912"/>
    <cellStyle name="Normal 71 3 7 2" xfId="42234"/>
    <cellStyle name="Normal 71 3 7 3" xfId="27010"/>
    <cellStyle name="Normal 71 3 8" xfId="6891"/>
    <cellStyle name="Normal 71 3 8 2" xfId="37217"/>
    <cellStyle name="Normal 71 3 8 3" xfId="21993"/>
    <cellStyle name="Normal 71 3 9" xfId="32206"/>
    <cellStyle name="Normal 71 4" xfId="1916"/>
    <cellStyle name="Normal 71 4 2" xfId="2339"/>
    <cellStyle name="Normal 71 4 2 2" xfId="3178"/>
    <cellStyle name="Normal 71 4 2 2 2" xfId="4868"/>
    <cellStyle name="Normal 71 4 2 2 2 2" xfId="14941"/>
    <cellStyle name="Normal 71 4 2 2 2 2 2" xfId="45263"/>
    <cellStyle name="Normal 71 4 2 2 2 2 3" xfId="30039"/>
    <cellStyle name="Normal 71 4 2 2 2 3" xfId="9921"/>
    <cellStyle name="Normal 71 4 2 2 2 3 2" xfId="40246"/>
    <cellStyle name="Normal 71 4 2 2 2 3 3" xfId="25022"/>
    <cellStyle name="Normal 71 4 2 2 2 4" xfId="35233"/>
    <cellStyle name="Normal 71 4 2 2 2 5" xfId="20009"/>
    <cellStyle name="Normal 71 4 2 2 3" xfId="6560"/>
    <cellStyle name="Normal 71 4 2 2 3 2" xfId="16612"/>
    <cellStyle name="Normal 71 4 2 2 3 2 2" xfId="46934"/>
    <cellStyle name="Normal 71 4 2 2 3 2 3" xfId="31710"/>
    <cellStyle name="Normal 71 4 2 2 3 3" xfId="11592"/>
    <cellStyle name="Normal 71 4 2 2 3 3 2" xfId="41917"/>
    <cellStyle name="Normal 71 4 2 2 3 3 3" xfId="26693"/>
    <cellStyle name="Normal 71 4 2 2 3 4" xfId="36904"/>
    <cellStyle name="Normal 71 4 2 2 3 5" xfId="21680"/>
    <cellStyle name="Normal 71 4 2 2 4" xfId="13270"/>
    <cellStyle name="Normal 71 4 2 2 4 2" xfId="43592"/>
    <cellStyle name="Normal 71 4 2 2 4 3" xfId="28368"/>
    <cellStyle name="Normal 71 4 2 2 5" xfId="8249"/>
    <cellStyle name="Normal 71 4 2 2 5 2" xfId="38575"/>
    <cellStyle name="Normal 71 4 2 2 5 3" xfId="23351"/>
    <cellStyle name="Normal 71 4 2 2 6" xfId="33563"/>
    <cellStyle name="Normal 71 4 2 2 7" xfId="18338"/>
    <cellStyle name="Normal 71 4 2 3" xfId="4031"/>
    <cellStyle name="Normal 71 4 2 3 2" xfId="14105"/>
    <cellStyle name="Normal 71 4 2 3 2 2" xfId="44427"/>
    <cellStyle name="Normal 71 4 2 3 2 3" xfId="29203"/>
    <cellStyle name="Normal 71 4 2 3 3" xfId="9085"/>
    <cellStyle name="Normal 71 4 2 3 3 2" xfId="39410"/>
    <cellStyle name="Normal 71 4 2 3 3 3" xfId="24186"/>
    <cellStyle name="Normal 71 4 2 3 4" xfId="34397"/>
    <cellStyle name="Normal 71 4 2 3 5" xfId="19173"/>
    <cellStyle name="Normal 71 4 2 4" xfId="5724"/>
    <cellStyle name="Normal 71 4 2 4 2" xfId="15776"/>
    <cellStyle name="Normal 71 4 2 4 2 2" xfId="46098"/>
    <cellStyle name="Normal 71 4 2 4 2 3" xfId="30874"/>
    <cellStyle name="Normal 71 4 2 4 3" xfId="10756"/>
    <cellStyle name="Normal 71 4 2 4 3 2" xfId="41081"/>
    <cellStyle name="Normal 71 4 2 4 3 3" xfId="25857"/>
    <cellStyle name="Normal 71 4 2 4 4" xfId="36068"/>
    <cellStyle name="Normal 71 4 2 4 5" xfId="20844"/>
    <cellStyle name="Normal 71 4 2 5" xfId="12434"/>
    <cellStyle name="Normal 71 4 2 5 2" xfId="42756"/>
    <cellStyle name="Normal 71 4 2 5 3" xfId="27532"/>
    <cellStyle name="Normal 71 4 2 6" xfId="7413"/>
    <cellStyle name="Normal 71 4 2 6 2" xfId="37739"/>
    <cellStyle name="Normal 71 4 2 6 3" xfId="22515"/>
    <cellStyle name="Normal 71 4 2 7" xfId="32727"/>
    <cellStyle name="Normal 71 4 2 8" xfId="17502"/>
    <cellStyle name="Normal 71 4 3" xfId="2760"/>
    <cellStyle name="Normal 71 4 3 2" xfId="4450"/>
    <cellStyle name="Normal 71 4 3 2 2" xfId="14523"/>
    <cellStyle name="Normal 71 4 3 2 2 2" xfId="44845"/>
    <cellStyle name="Normal 71 4 3 2 2 3" xfId="29621"/>
    <cellStyle name="Normal 71 4 3 2 3" xfId="9503"/>
    <cellStyle name="Normal 71 4 3 2 3 2" xfId="39828"/>
    <cellStyle name="Normal 71 4 3 2 3 3" xfId="24604"/>
    <cellStyle name="Normal 71 4 3 2 4" xfId="34815"/>
    <cellStyle name="Normal 71 4 3 2 5" xfId="19591"/>
    <cellStyle name="Normal 71 4 3 3" xfId="6142"/>
    <cellStyle name="Normal 71 4 3 3 2" xfId="16194"/>
    <cellStyle name="Normal 71 4 3 3 2 2" xfId="46516"/>
    <cellStyle name="Normal 71 4 3 3 2 3" xfId="31292"/>
    <cellStyle name="Normal 71 4 3 3 3" xfId="11174"/>
    <cellStyle name="Normal 71 4 3 3 3 2" xfId="41499"/>
    <cellStyle name="Normal 71 4 3 3 3 3" xfId="26275"/>
    <cellStyle name="Normal 71 4 3 3 4" xfId="36486"/>
    <cellStyle name="Normal 71 4 3 3 5" xfId="21262"/>
    <cellStyle name="Normal 71 4 3 4" xfId="12852"/>
    <cellStyle name="Normal 71 4 3 4 2" xfId="43174"/>
    <cellStyle name="Normal 71 4 3 4 3" xfId="27950"/>
    <cellStyle name="Normal 71 4 3 5" xfId="7831"/>
    <cellStyle name="Normal 71 4 3 5 2" xfId="38157"/>
    <cellStyle name="Normal 71 4 3 5 3" xfId="22933"/>
    <cellStyle name="Normal 71 4 3 6" xfId="33145"/>
    <cellStyle name="Normal 71 4 3 7" xfId="17920"/>
    <cellStyle name="Normal 71 4 4" xfId="3613"/>
    <cellStyle name="Normal 71 4 4 2" xfId="13687"/>
    <cellStyle name="Normal 71 4 4 2 2" xfId="44009"/>
    <cellStyle name="Normal 71 4 4 2 3" xfId="28785"/>
    <cellStyle name="Normal 71 4 4 3" xfId="8667"/>
    <cellStyle name="Normal 71 4 4 3 2" xfId="38992"/>
    <cellStyle name="Normal 71 4 4 3 3" xfId="23768"/>
    <cellStyle name="Normal 71 4 4 4" xfId="33979"/>
    <cellStyle name="Normal 71 4 4 5" xfId="18755"/>
    <cellStyle name="Normal 71 4 5" xfId="5306"/>
    <cellStyle name="Normal 71 4 5 2" xfId="15358"/>
    <cellStyle name="Normal 71 4 5 2 2" xfId="45680"/>
    <cellStyle name="Normal 71 4 5 2 3" xfId="30456"/>
    <cellStyle name="Normal 71 4 5 3" xfId="10338"/>
    <cellStyle name="Normal 71 4 5 3 2" xfId="40663"/>
    <cellStyle name="Normal 71 4 5 3 3" xfId="25439"/>
    <cellStyle name="Normal 71 4 5 4" xfId="35650"/>
    <cellStyle name="Normal 71 4 5 5" xfId="20426"/>
    <cellStyle name="Normal 71 4 6" xfId="12016"/>
    <cellStyle name="Normal 71 4 6 2" xfId="42338"/>
    <cellStyle name="Normal 71 4 6 3" xfId="27114"/>
    <cellStyle name="Normal 71 4 7" xfId="6995"/>
    <cellStyle name="Normal 71 4 7 2" xfId="37321"/>
    <cellStyle name="Normal 71 4 7 3" xfId="22097"/>
    <cellStyle name="Normal 71 4 8" xfId="32309"/>
    <cellStyle name="Normal 71 4 9" xfId="17084"/>
    <cellStyle name="Normal 71 5" xfId="2129"/>
    <cellStyle name="Normal 71 5 2" xfId="2970"/>
    <cellStyle name="Normal 71 5 2 2" xfId="4660"/>
    <cellStyle name="Normal 71 5 2 2 2" xfId="14733"/>
    <cellStyle name="Normal 71 5 2 2 2 2" xfId="45055"/>
    <cellStyle name="Normal 71 5 2 2 2 3" xfId="29831"/>
    <cellStyle name="Normal 71 5 2 2 3" xfId="9713"/>
    <cellStyle name="Normal 71 5 2 2 3 2" xfId="40038"/>
    <cellStyle name="Normal 71 5 2 2 3 3" xfId="24814"/>
    <cellStyle name="Normal 71 5 2 2 4" xfId="35025"/>
    <cellStyle name="Normal 71 5 2 2 5" xfId="19801"/>
    <cellStyle name="Normal 71 5 2 3" xfId="6352"/>
    <cellStyle name="Normal 71 5 2 3 2" xfId="16404"/>
    <cellStyle name="Normal 71 5 2 3 2 2" xfId="46726"/>
    <cellStyle name="Normal 71 5 2 3 2 3" xfId="31502"/>
    <cellStyle name="Normal 71 5 2 3 3" xfId="11384"/>
    <cellStyle name="Normal 71 5 2 3 3 2" xfId="41709"/>
    <cellStyle name="Normal 71 5 2 3 3 3" xfId="26485"/>
    <cellStyle name="Normal 71 5 2 3 4" xfId="36696"/>
    <cellStyle name="Normal 71 5 2 3 5" xfId="21472"/>
    <cellStyle name="Normal 71 5 2 4" xfId="13062"/>
    <cellStyle name="Normal 71 5 2 4 2" xfId="43384"/>
    <cellStyle name="Normal 71 5 2 4 3" xfId="28160"/>
    <cellStyle name="Normal 71 5 2 5" xfId="8041"/>
    <cellStyle name="Normal 71 5 2 5 2" xfId="38367"/>
    <cellStyle name="Normal 71 5 2 5 3" xfId="23143"/>
    <cellStyle name="Normal 71 5 2 6" xfId="33355"/>
    <cellStyle name="Normal 71 5 2 7" xfId="18130"/>
    <cellStyle name="Normal 71 5 3" xfId="3823"/>
    <cellStyle name="Normal 71 5 3 2" xfId="13897"/>
    <cellStyle name="Normal 71 5 3 2 2" xfId="44219"/>
    <cellStyle name="Normal 71 5 3 2 3" xfId="28995"/>
    <cellStyle name="Normal 71 5 3 3" xfId="8877"/>
    <cellStyle name="Normal 71 5 3 3 2" xfId="39202"/>
    <cellStyle name="Normal 71 5 3 3 3" xfId="23978"/>
    <cellStyle name="Normal 71 5 3 4" xfId="34189"/>
    <cellStyle name="Normal 71 5 3 5" xfId="18965"/>
    <cellStyle name="Normal 71 5 4" xfId="5516"/>
    <cellStyle name="Normal 71 5 4 2" xfId="15568"/>
    <cellStyle name="Normal 71 5 4 2 2" xfId="45890"/>
    <cellStyle name="Normal 71 5 4 2 3" xfId="30666"/>
    <cellStyle name="Normal 71 5 4 3" xfId="10548"/>
    <cellStyle name="Normal 71 5 4 3 2" xfId="40873"/>
    <cellStyle name="Normal 71 5 4 3 3" xfId="25649"/>
    <cellStyle name="Normal 71 5 4 4" xfId="35860"/>
    <cellStyle name="Normal 71 5 4 5" xfId="20636"/>
    <cellStyle name="Normal 71 5 5" xfId="12226"/>
    <cellStyle name="Normal 71 5 5 2" xfId="42548"/>
    <cellStyle name="Normal 71 5 5 3" xfId="27324"/>
    <cellStyle name="Normal 71 5 6" xfId="7205"/>
    <cellStyle name="Normal 71 5 6 2" xfId="37531"/>
    <cellStyle name="Normal 71 5 6 3" xfId="22307"/>
    <cellStyle name="Normal 71 5 7" xfId="32519"/>
    <cellStyle name="Normal 71 5 8" xfId="17294"/>
    <cellStyle name="Normal 71 6" xfId="2550"/>
    <cellStyle name="Normal 71 6 2" xfId="4242"/>
    <cellStyle name="Normal 71 6 2 2" xfId="14315"/>
    <cellStyle name="Normal 71 6 2 2 2" xfId="44637"/>
    <cellStyle name="Normal 71 6 2 2 3" xfId="29413"/>
    <cellStyle name="Normal 71 6 2 3" xfId="9295"/>
    <cellStyle name="Normal 71 6 2 3 2" xfId="39620"/>
    <cellStyle name="Normal 71 6 2 3 3" xfId="24396"/>
    <cellStyle name="Normal 71 6 2 4" xfId="34607"/>
    <cellStyle name="Normal 71 6 2 5" xfId="19383"/>
    <cellStyle name="Normal 71 6 3" xfId="5934"/>
    <cellStyle name="Normal 71 6 3 2" xfId="15986"/>
    <cellStyle name="Normal 71 6 3 2 2" xfId="46308"/>
    <cellStyle name="Normal 71 6 3 2 3" xfId="31084"/>
    <cellStyle name="Normal 71 6 3 3" xfId="10966"/>
    <cellStyle name="Normal 71 6 3 3 2" xfId="41291"/>
    <cellStyle name="Normal 71 6 3 3 3" xfId="26067"/>
    <cellStyle name="Normal 71 6 3 4" xfId="36278"/>
    <cellStyle name="Normal 71 6 3 5" xfId="21054"/>
    <cellStyle name="Normal 71 6 4" xfId="12644"/>
    <cellStyle name="Normal 71 6 4 2" xfId="42966"/>
    <cellStyle name="Normal 71 6 4 3" xfId="27742"/>
    <cellStyle name="Normal 71 6 5" xfId="7623"/>
    <cellStyle name="Normal 71 6 5 2" xfId="37949"/>
    <cellStyle name="Normal 71 6 5 3" xfId="22725"/>
    <cellStyle name="Normal 71 6 6" xfId="32937"/>
    <cellStyle name="Normal 71 6 7" xfId="17712"/>
    <cellStyle name="Normal 71 7" xfId="3402"/>
    <cellStyle name="Normal 71 7 2" xfId="13479"/>
    <cellStyle name="Normal 71 7 2 2" xfId="43801"/>
    <cellStyle name="Normal 71 7 2 3" xfId="28577"/>
    <cellStyle name="Normal 71 7 3" xfId="8459"/>
    <cellStyle name="Normal 71 7 3 2" xfId="38784"/>
    <cellStyle name="Normal 71 7 3 3" xfId="23560"/>
    <cellStyle name="Normal 71 7 4" xfId="33771"/>
    <cellStyle name="Normal 71 7 5" xfId="18547"/>
    <cellStyle name="Normal 71 8" xfId="5096"/>
    <cellStyle name="Normal 71 8 2" xfId="15150"/>
    <cellStyle name="Normal 71 8 2 2" xfId="45472"/>
    <cellStyle name="Normal 71 8 2 3" xfId="30248"/>
    <cellStyle name="Normal 71 8 3" xfId="10130"/>
    <cellStyle name="Normal 71 8 3 2" xfId="40455"/>
    <cellStyle name="Normal 71 8 3 3" xfId="25231"/>
    <cellStyle name="Normal 71 8 4" xfId="35442"/>
    <cellStyle name="Normal 71 8 5" xfId="20218"/>
    <cellStyle name="Normal 71 9" xfId="11806"/>
    <cellStyle name="Normal 71 9 2" xfId="42130"/>
    <cellStyle name="Normal 71 9 3" xfId="26906"/>
    <cellStyle name="Normal 72" xfId="1489"/>
    <cellStyle name="Normal 72 10" xfId="6786"/>
    <cellStyle name="Normal 72 10 2" xfId="37114"/>
    <cellStyle name="Normal 72 10 3" xfId="21890"/>
    <cellStyle name="Normal 72 11" xfId="32105"/>
    <cellStyle name="Normal 72 12" xfId="16875"/>
    <cellStyle name="Normal 72 13" xfId="47316"/>
    <cellStyle name="Normal 72 2" xfId="1750"/>
    <cellStyle name="Normal 72 2 10" xfId="32156"/>
    <cellStyle name="Normal 72 2 11" xfId="16929"/>
    <cellStyle name="Normal 72 2 2" xfId="1858"/>
    <cellStyle name="Normal 72 2 2 10" xfId="17033"/>
    <cellStyle name="Normal 72 2 2 2" xfId="2075"/>
    <cellStyle name="Normal 72 2 2 2 2" xfId="2496"/>
    <cellStyle name="Normal 72 2 2 2 2 2" xfId="3335"/>
    <cellStyle name="Normal 72 2 2 2 2 2 2" xfId="5025"/>
    <cellStyle name="Normal 72 2 2 2 2 2 2 2" xfId="15098"/>
    <cellStyle name="Normal 72 2 2 2 2 2 2 2 2" xfId="45420"/>
    <cellStyle name="Normal 72 2 2 2 2 2 2 2 3" xfId="30196"/>
    <cellStyle name="Normal 72 2 2 2 2 2 2 3" xfId="10078"/>
    <cellStyle name="Normal 72 2 2 2 2 2 2 3 2" xfId="40403"/>
    <cellStyle name="Normal 72 2 2 2 2 2 2 3 3" xfId="25179"/>
    <cellStyle name="Normal 72 2 2 2 2 2 2 4" xfId="35390"/>
    <cellStyle name="Normal 72 2 2 2 2 2 2 5" xfId="20166"/>
    <cellStyle name="Normal 72 2 2 2 2 2 3" xfId="6717"/>
    <cellStyle name="Normal 72 2 2 2 2 2 3 2" xfId="16769"/>
    <cellStyle name="Normal 72 2 2 2 2 2 3 2 2" xfId="47091"/>
    <cellStyle name="Normal 72 2 2 2 2 2 3 2 3" xfId="31867"/>
    <cellStyle name="Normal 72 2 2 2 2 2 3 3" xfId="11749"/>
    <cellStyle name="Normal 72 2 2 2 2 2 3 3 2" xfId="42074"/>
    <cellStyle name="Normal 72 2 2 2 2 2 3 3 3" xfId="26850"/>
    <cellStyle name="Normal 72 2 2 2 2 2 3 4" xfId="37061"/>
    <cellStyle name="Normal 72 2 2 2 2 2 3 5" xfId="21837"/>
    <cellStyle name="Normal 72 2 2 2 2 2 4" xfId="13427"/>
    <cellStyle name="Normal 72 2 2 2 2 2 4 2" xfId="43749"/>
    <cellStyle name="Normal 72 2 2 2 2 2 4 3" xfId="28525"/>
    <cellStyle name="Normal 72 2 2 2 2 2 5" xfId="8406"/>
    <cellStyle name="Normal 72 2 2 2 2 2 5 2" xfId="38732"/>
    <cellStyle name="Normal 72 2 2 2 2 2 5 3" xfId="23508"/>
    <cellStyle name="Normal 72 2 2 2 2 2 6" xfId="33720"/>
    <cellStyle name="Normal 72 2 2 2 2 2 7" xfId="18495"/>
    <cellStyle name="Normal 72 2 2 2 2 3" xfId="4188"/>
    <cellStyle name="Normal 72 2 2 2 2 3 2" xfId="14262"/>
    <cellStyle name="Normal 72 2 2 2 2 3 2 2" xfId="44584"/>
    <cellStyle name="Normal 72 2 2 2 2 3 2 3" xfId="29360"/>
    <cellStyle name="Normal 72 2 2 2 2 3 3" xfId="9242"/>
    <cellStyle name="Normal 72 2 2 2 2 3 3 2" xfId="39567"/>
    <cellStyle name="Normal 72 2 2 2 2 3 3 3" xfId="24343"/>
    <cellStyle name="Normal 72 2 2 2 2 3 4" xfId="34554"/>
    <cellStyle name="Normal 72 2 2 2 2 3 5" xfId="19330"/>
    <cellStyle name="Normal 72 2 2 2 2 4" xfId="5881"/>
    <cellStyle name="Normal 72 2 2 2 2 4 2" xfId="15933"/>
    <cellStyle name="Normal 72 2 2 2 2 4 2 2" xfId="46255"/>
    <cellStyle name="Normal 72 2 2 2 2 4 2 3" xfId="31031"/>
    <cellStyle name="Normal 72 2 2 2 2 4 3" xfId="10913"/>
    <cellStyle name="Normal 72 2 2 2 2 4 3 2" xfId="41238"/>
    <cellStyle name="Normal 72 2 2 2 2 4 3 3" xfId="26014"/>
    <cellStyle name="Normal 72 2 2 2 2 4 4" xfId="36225"/>
    <cellStyle name="Normal 72 2 2 2 2 4 5" xfId="21001"/>
    <cellStyle name="Normal 72 2 2 2 2 5" xfId="12591"/>
    <cellStyle name="Normal 72 2 2 2 2 5 2" xfId="42913"/>
    <cellStyle name="Normal 72 2 2 2 2 5 3" xfId="27689"/>
    <cellStyle name="Normal 72 2 2 2 2 6" xfId="7570"/>
    <cellStyle name="Normal 72 2 2 2 2 6 2" xfId="37896"/>
    <cellStyle name="Normal 72 2 2 2 2 6 3" xfId="22672"/>
    <cellStyle name="Normal 72 2 2 2 2 7" xfId="32884"/>
    <cellStyle name="Normal 72 2 2 2 2 8" xfId="17659"/>
    <cellStyle name="Normal 72 2 2 2 3" xfId="2917"/>
    <cellStyle name="Normal 72 2 2 2 3 2" xfId="4607"/>
    <cellStyle name="Normal 72 2 2 2 3 2 2" xfId="14680"/>
    <cellStyle name="Normal 72 2 2 2 3 2 2 2" xfId="45002"/>
    <cellStyle name="Normal 72 2 2 2 3 2 2 3" xfId="29778"/>
    <cellStyle name="Normal 72 2 2 2 3 2 3" xfId="9660"/>
    <cellStyle name="Normal 72 2 2 2 3 2 3 2" xfId="39985"/>
    <cellStyle name="Normal 72 2 2 2 3 2 3 3" xfId="24761"/>
    <cellStyle name="Normal 72 2 2 2 3 2 4" xfId="34972"/>
    <cellStyle name="Normal 72 2 2 2 3 2 5" xfId="19748"/>
    <cellStyle name="Normal 72 2 2 2 3 3" xfId="6299"/>
    <cellStyle name="Normal 72 2 2 2 3 3 2" xfId="16351"/>
    <cellStyle name="Normal 72 2 2 2 3 3 2 2" xfId="46673"/>
    <cellStyle name="Normal 72 2 2 2 3 3 2 3" xfId="31449"/>
    <cellStyle name="Normal 72 2 2 2 3 3 3" xfId="11331"/>
    <cellStyle name="Normal 72 2 2 2 3 3 3 2" xfId="41656"/>
    <cellStyle name="Normal 72 2 2 2 3 3 3 3" xfId="26432"/>
    <cellStyle name="Normal 72 2 2 2 3 3 4" xfId="36643"/>
    <cellStyle name="Normal 72 2 2 2 3 3 5" xfId="21419"/>
    <cellStyle name="Normal 72 2 2 2 3 4" xfId="13009"/>
    <cellStyle name="Normal 72 2 2 2 3 4 2" xfId="43331"/>
    <cellStyle name="Normal 72 2 2 2 3 4 3" xfId="28107"/>
    <cellStyle name="Normal 72 2 2 2 3 5" xfId="7988"/>
    <cellStyle name="Normal 72 2 2 2 3 5 2" xfId="38314"/>
    <cellStyle name="Normal 72 2 2 2 3 5 3" xfId="23090"/>
    <cellStyle name="Normal 72 2 2 2 3 6" xfId="33302"/>
    <cellStyle name="Normal 72 2 2 2 3 7" xfId="18077"/>
    <cellStyle name="Normal 72 2 2 2 4" xfId="3770"/>
    <cellStyle name="Normal 72 2 2 2 4 2" xfId="13844"/>
    <cellStyle name="Normal 72 2 2 2 4 2 2" xfId="44166"/>
    <cellStyle name="Normal 72 2 2 2 4 2 3" xfId="28942"/>
    <cellStyle name="Normal 72 2 2 2 4 3" xfId="8824"/>
    <cellStyle name="Normal 72 2 2 2 4 3 2" xfId="39149"/>
    <cellStyle name="Normal 72 2 2 2 4 3 3" xfId="23925"/>
    <cellStyle name="Normal 72 2 2 2 4 4" xfId="34136"/>
    <cellStyle name="Normal 72 2 2 2 4 5" xfId="18912"/>
    <cellStyle name="Normal 72 2 2 2 5" xfId="5463"/>
    <cellStyle name="Normal 72 2 2 2 5 2" xfId="15515"/>
    <cellStyle name="Normal 72 2 2 2 5 2 2" xfId="45837"/>
    <cellStyle name="Normal 72 2 2 2 5 2 3" xfId="30613"/>
    <cellStyle name="Normal 72 2 2 2 5 3" xfId="10495"/>
    <cellStyle name="Normal 72 2 2 2 5 3 2" xfId="40820"/>
    <cellStyle name="Normal 72 2 2 2 5 3 3" xfId="25596"/>
    <cellStyle name="Normal 72 2 2 2 5 4" xfId="35807"/>
    <cellStyle name="Normal 72 2 2 2 5 5" xfId="20583"/>
    <cellStyle name="Normal 72 2 2 2 6" xfId="12173"/>
    <cellStyle name="Normal 72 2 2 2 6 2" xfId="42495"/>
    <cellStyle name="Normal 72 2 2 2 6 3" xfId="27271"/>
    <cellStyle name="Normal 72 2 2 2 7" xfId="7152"/>
    <cellStyle name="Normal 72 2 2 2 7 2" xfId="37478"/>
    <cellStyle name="Normal 72 2 2 2 7 3" xfId="22254"/>
    <cellStyle name="Normal 72 2 2 2 8" xfId="32466"/>
    <cellStyle name="Normal 72 2 2 2 9" xfId="17241"/>
    <cellStyle name="Normal 72 2 2 3" xfId="2288"/>
    <cellStyle name="Normal 72 2 2 3 2" xfId="3127"/>
    <cellStyle name="Normal 72 2 2 3 2 2" xfId="4817"/>
    <cellStyle name="Normal 72 2 2 3 2 2 2" xfId="14890"/>
    <cellStyle name="Normal 72 2 2 3 2 2 2 2" xfId="45212"/>
    <cellStyle name="Normal 72 2 2 3 2 2 2 3" xfId="29988"/>
    <cellStyle name="Normal 72 2 2 3 2 2 3" xfId="9870"/>
    <cellStyle name="Normal 72 2 2 3 2 2 3 2" xfId="40195"/>
    <cellStyle name="Normal 72 2 2 3 2 2 3 3" xfId="24971"/>
    <cellStyle name="Normal 72 2 2 3 2 2 4" xfId="35182"/>
    <cellStyle name="Normal 72 2 2 3 2 2 5" xfId="19958"/>
    <cellStyle name="Normal 72 2 2 3 2 3" xfId="6509"/>
    <cellStyle name="Normal 72 2 2 3 2 3 2" xfId="16561"/>
    <cellStyle name="Normal 72 2 2 3 2 3 2 2" xfId="46883"/>
    <cellStyle name="Normal 72 2 2 3 2 3 2 3" xfId="31659"/>
    <cellStyle name="Normal 72 2 2 3 2 3 3" xfId="11541"/>
    <cellStyle name="Normal 72 2 2 3 2 3 3 2" xfId="41866"/>
    <cellStyle name="Normal 72 2 2 3 2 3 3 3" xfId="26642"/>
    <cellStyle name="Normal 72 2 2 3 2 3 4" xfId="36853"/>
    <cellStyle name="Normal 72 2 2 3 2 3 5" xfId="21629"/>
    <cellStyle name="Normal 72 2 2 3 2 4" xfId="13219"/>
    <cellStyle name="Normal 72 2 2 3 2 4 2" xfId="43541"/>
    <cellStyle name="Normal 72 2 2 3 2 4 3" xfId="28317"/>
    <cellStyle name="Normal 72 2 2 3 2 5" xfId="8198"/>
    <cellStyle name="Normal 72 2 2 3 2 5 2" xfId="38524"/>
    <cellStyle name="Normal 72 2 2 3 2 5 3" xfId="23300"/>
    <cellStyle name="Normal 72 2 2 3 2 6" xfId="33512"/>
    <cellStyle name="Normal 72 2 2 3 2 7" xfId="18287"/>
    <cellStyle name="Normal 72 2 2 3 3" xfId="3980"/>
    <cellStyle name="Normal 72 2 2 3 3 2" xfId="14054"/>
    <cellStyle name="Normal 72 2 2 3 3 2 2" xfId="44376"/>
    <cellStyle name="Normal 72 2 2 3 3 2 3" xfId="29152"/>
    <cellStyle name="Normal 72 2 2 3 3 3" xfId="9034"/>
    <cellStyle name="Normal 72 2 2 3 3 3 2" xfId="39359"/>
    <cellStyle name="Normal 72 2 2 3 3 3 3" xfId="24135"/>
    <cellStyle name="Normal 72 2 2 3 3 4" xfId="34346"/>
    <cellStyle name="Normal 72 2 2 3 3 5" xfId="19122"/>
    <cellStyle name="Normal 72 2 2 3 4" xfId="5673"/>
    <cellStyle name="Normal 72 2 2 3 4 2" xfId="15725"/>
    <cellStyle name="Normal 72 2 2 3 4 2 2" xfId="46047"/>
    <cellStyle name="Normal 72 2 2 3 4 2 3" xfId="30823"/>
    <cellStyle name="Normal 72 2 2 3 4 3" xfId="10705"/>
    <cellStyle name="Normal 72 2 2 3 4 3 2" xfId="41030"/>
    <cellStyle name="Normal 72 2 2 3 4 3 3" xfId="25806"/>
    <cellStyle name="Normal 72 2 2 3 4 4" xfId="36017"/>
    <cellStyle name="Normal 72 2 2 3 4 5" xfId="20793"/>
    <cellStyle name="Normal 72 2 2 3 5" xfId="12383"/>
    <cellStyle name="Normal 72 2 2 3 5 2" xfId="42705"/>
    <cellStyle name="Normal 72 2 2 3 5 3" xfId="27481"/>
    <cellStyle name="Normal 72 2 2 3 6" xfId="7362"/>
    <cellStyle name="Normal 72 2 2 3 6 2" xfId="37688"/>
    <cellStyle name="Normal 72 2 2 3 6 3" xfId="22464"/>
    <cellStyle name="Normal 72 2 2 3 7" xfId="32676"/>
    <cellStyle name="Normal 72 2 2 3 8" xfId="17451"/>
    <cellStyle name="Normal 72 2 2 4" xfId="2709"/>
    <cellStyle name="Normal 72 2 2 4 2" xfId="4399"/>
    <cellStyle name="Normal 72 2 2 4 2 2" xfId="14472"/>
    <cellStyle name="Normal 72 2 2 4 2 2 2" xfId="44794"/>
    <cellStyle name="Normal 72 2 2 4 2 2 3" xfId="29570"/>
    <cellStyle name="Normal 72 2 2 4 2 3" xfId="9452"/>
    <cellStyle name="Normal 72 2 2 4 2 3 2" xfId="39777"/>
    <cellStyle name="Normal 72 2 2 4 2 3 3" xfId="24553"/>
    <cellStyle name="Normal 72 2 2 4 2 4" xfId="34764"/>
    <cellStyle name="Normal 72 2 2 4 2 5" xfId="19540"/>
    <cellStyle name="Normal 72 2 2 4 3" xfId="6091"/>
    <cellStyle name="Normal 72 2 2 4 3 2" xfId="16143"/>
    <cellStyle name="Normal 72 2 2 4 3 2 2" xfId="46465"/>
    <cellStyle name="Normal 72 2 2 4 3 2 3" xfId="31241"/>
    <cellStyle name="Normal 72 2 2 4 3 3" xfId="11123"/>
    <cellStyle name="Normal 72 2 2 4 3 3 2" xfId="41448"/>
    <cellStyle name="Normal 72 2 2 4 3 3 3" xfId="26224"/>
    <cellStyle name="Normal 72 2 2 4 3 4" xfId="36435"/>
    <cellStyle name="Normal 72 2 2 4 3 5" xfId="21211"/>
    <cellStyle name="Normal 72 2 2 4 4" xfId="12801"/>
    <cellStyle name="Normal 72 2 2 4 4 2" xfId="43123"/>
    <cellStyle name="Normal 72 2 2 4 4 3" xfId="27899"/>
    <cellStyle name="Normal 72 2 2 4 5" xfId="7780"/>
    <cellStyle name="Normal 72 2 2 4 5 2" xfId="38106"/>
    <cellStyle name="Normal 72 2 2 4 5 3" xfId="22882"/>
    <cellStyle name="Normal 72 2 2 4 6" xfId="33094"/>
    <cellStyle name="Normal 72 2 2 4 7" xfId="17869"/>
    <cellStyle name="Normal 72 2 2 5" xfId="3562"/>
    <cellStyle name="Normal 72 2 2 5 2" xfId="13636"/>
    <cellStyle name="Normal 72 2 2 5 2 2" xfId="43958"/>
    <cellStyle name="Normal 72 2 2 5 2 3" xfId="28734"/>
    <cellStyle name="Normal 72 2 2 5 3" xfId="8616"/>
    <cellStyle name="Normal 72 2 2 5 3 2" xfId="38941"/>
    <cellStyle name="Normal 72 2 2 5 3 3" xfId="23717"/>
    <cellStyle name="Normal 72 2 2 5 4" xfId="33928"/>
    <cellStyle name="Normal 72 2 2 5 5" xfId="18704"/>
    <cellStyle name="Normal 72 2 2 6" xfId="5255"/>
    <cellStyle name="Normal 72 2 2 6 2" xfId="15307"/>
    <cellStyle name="Normal 72 2 2 6 2 2" xfId="45629"/>
    <cellStyle name="Normal 72 2 2 6 2 3" xfId="30405"/>
    <cellStyle name="Normal 72 2 2 6 3" xfId="10287"/>
    <cellStyle name="Normal 72 2 2 6 3 2" xfId="40612"/>
    <cellStyle name="Normal 72 2 2 6 3 3" xfId="25388"/>
    <cellStyle name="Normal 72 2 2 6 4" xfId="35599"/>
    <cellStyle name="Normal 72 2 2 6 5" xfId="20375"/>
    <cellStyle name="Normal 72 2 2 7" xfId="11965"/>
    <cellStyle name="Normal 72 2 2 7 2" xfId="42287"/>
    <cellStyle name="Normal 72 2 2 7 3" xfId="27063"/>
    <cellStyle name="Normal 72 2 2 8" xfId="6944"/>
    <cellStyle name="Normal 72 2 2 8 2" xfId="37270"/>
    <cellStyle name="Normal 72 2 2 8 3" xfId="22046"/>
    <cellStyle name="Normal 72 2 2 9" xfId="32258"/>
    <cellStyle name="Normal 72 2 3" xfId="1971"/>
    <cellStyle name="Normal 72 2 3 2" xfId="2392"/>
    <cellStyle name="Normal 72 2 3 2 2" xfId="3231"/>
    <cellStyle name="Normal 72 2 3 2 2 2" xfId="4921"/>
    <cellStyle name="Normal 72 2 3 2 2 2 2" xfId="14994"/>
    <cellStyle name="Normal 72 2 3 2 2 2 2 2" xfId="45316"/>
    <cellStyle name="Normal 72 2 3 2 2 2 2 3" xfId="30092"/>
    <cellStyle name="Normal 72 2 3 2 2 2 3" xfId="9974"/>
    <cellStyle name="Normal 72 2 3 2 2 2 3 2" xfId="40299"/>
    <cellStyle name="Normal 72 2 3 2 2 2 3 3" xfId="25075"/>
    <cellStyle name="Normal 72 2 3 2 2 2 4" xfId="35286"/>
    <cellStyle name="Normal 72 2 3 2 2 2 5" xfId="20062"/>
    <cellStyle name="Normal 72 2 3 2 2 3" xfId="6613"/>
    <cellStyle name="Normal 72 2 3 2 2 3 2" xfId="16665"/>
    <cellStyle name="Normal 72 2 3 2 2 3 2 2" xfId="46987"/>
    <cellStyle name="Normal 72 2 3 2 2 3 2 3" xfId="31763"/>
    <cellStyle name="Normal 72 2 3 2 2 3 3" xfId="11645"/>
    <cellStyle name="Normal 72 2 3 2 2 3 3 2" xfId="41970"/>
    <cellStyle name="Normal 72 2 3 2 2 3 3 3" xfId="26746"/>
    <cellStyle name="Normal 72 2 3 2 2 3 4" xfId="36957"/>
    <cellStyle name="Normal 72 2 3 2 2 3 5" xfId="21733"/>
    <cellStyle name="Normal 72 2 3 2 2 4" xfId="13323"/>
    <cellStyle name="Normal 72 2 3 2 2 4 2" xfId="43645"/>
    <cellStyle name="Normal 72 2 3 2 2 4 3" xfId="28421"/>
    <cellStyle name="Normal 72 2 3 2 2 5" xfId="8302"/>
    <cellStyle name="Normal 72 2 3 2 2 5 2" xfId="38628"/>
    <cellStyle name="Normal 72 2 3 2 2 5 3" xfId="23404"/>
    <cellStyle name="Normal 72 2 3 2 2 6" xfId="33616"/>
    <cellStyle name="Normal 72 2 3 2 2 7" xfId="18391"/>
    <cellStyle name="Normal 72 2 3 2 3" xfId="4084"/>
    <cellStyle name="Normal 72 2 3 2 3 2" xfId="14158"/>
    <cellStyle name="Normal 72 2 3 2 3 2 2" xfId="44480"/>
    <cellStyle name="Normal 72 2 3 2 3 2 3" xfId="29256"/>
    <cellStyle name="Normal 72 2 3 2 3 3" xfId="9138"/>
    <cellStyle name="Normal 72 2 3 2 3 3 2" xfId="39463"/>
    <cellStyle name="Normal 72 2 3 2 3 3 3" xfId="24239"/>
    <cellStyle name="Normal 72 2 3 2 3 4" xfId="34450"/>
    <cellStyle name="Normal 72 2 3 2 3 5" xfId="19226"/>
    <cellStyle name="Normal 72 2 3 2 4" xfId="5777"/>
    <cellStyle name="Normal 72 2 3 2 4 2" xfId="15829"/>
    <cellStyle name="Normal 72 2 3 2 4 2 2" xfId="46151"/>
    <cellStyle name="Normal 72 2 3 2 4 2 3" xfId="30927"/>
    <cellStyle name="Normal 72 2 3 2 4 3" xfId="10809"/>
    <cellStyle name="Normal 72 2 3 2 4 3 2" xfId="41134"/>
    <cellStyle name="Normal 72 2 3 2 4 3 3" xfId="25910"/>
    <cellStyle name="Normal 72 2 3 2 4 4" xfId="36121"/>
    <cellStyle name="Normal 72 2 3 2 4 5" xfId="20897"/>
    <cellStyle name="Normal 72 2 3 2 5" xfId="12487"/>
    <cellStyle name="Normal 72 2 3 2 5 2" xfId="42809"/>
    <cellStyle name="Normal 72 2 3 2 5 3" xfId="27585"/>
    <cellStyle name="Normal 72 2 3 2 6" xfId="7466"/>
    <cellStyle name="Normal 72 2 3 2 6 2" xfId="37792"/>
    <cellStyle name="Normal 72 2 3 2 6 3" xfId="22568"/>
    <cellStyle name="Normal 72 2 3 2 7" xfId="32780"/>
    <cellStyle name="Normal 72 2 3 2 8" xfId="17555"/>
    <cellStyle name="Normal 72 2 3 3" xfId="2813"/>
    <cellStyle name="Normal 72 2 3 3 2" xfId="4503"/>
    <cellStyle name="Normal 72 2 3 3 2 2" xfId="14576"/>
    <cellStyle name="Normal 72 2 3 3 2 2 2" xfId="44898"/>
    <cellStyle name="Normal 72 2 3 3 2 2 3" xfId="29674"/>
    <cellStyle name="Normal 72 2 3 3 2 3" xfId="9556"/>
    <cellStyle name="Normal 72 2 3 3 2 3 2" xfId="39881"/>
    <cellStyle name="Normal 72 2 3 3 2 3 3" xfId="24657"/>
    <cellStyle name="Normal 72 2 3 3 2 4" xfId="34868"/>
    <cellStyle name="Normal 72 2 3 3 2 5" xfId="19644"/>
    <cellStyle name="Normal 72 2 3 3 3" xfId="6195"/>
    <cellStyle name="Normal 72 2 3 3 3 2" xfId="16247"/>
    <cellStyle name="Normal 72 2 3 3 3 2 2" xfId="46569"/>
    <cellStyle name="Normal 72 2 3 3 3 2 3" xfId="31345"/>
    <cellStyle name="Normal 72 2 3 3 3 3" xfId="11227"/>
    <cellStyle name="Normal 72 2 3 3 3 3 2" xfId="41552"/>
    <cellStyle name="Normal 72 2 3 3 3 3 3" xfId="26328"/>
    <cellStyle name="Normal 72 2 3 3 3 4" xfId="36539"/>
    <cellStyle name="Normal 72 2 3 3 3 5" xfId="21315"/>
    <cellStyle name="Normal 72 2 3 3 4" xfId="12905"/>
    <cellStyle name="Normal 72 2 3 3 4 2" xfId="43227"/>
    <cellStyle name="Normal 72 2 3 3 4 3" xfId="28003"/>
    <cellStyle name="Normal 72 2 3 3 5" xfId="7884"/>
    <cellStyle name="Normal 72 2 3 3 5 2" xfId="38210"/>
    <cellStyle name="Normal 72 2 3 3 5 3" xfId="22986"/>
    <cellStyle name="Normal 72 2 3 3 6" xfId="33198"/>
    <cellStyle name="Normal 72 2 3 3 7" xfId="17973"/>
    <cellStyle name="Normal 72 2 3 4" xfId="3666"/>
    <cellStyle name="Normal 72 2 3 4 2" xfId="13740"/>
    <cellStyle name="Normal 72 2 3 4 2 2" xfId="44062"/>
    <cellStyle name="Normal 72 2 3 4 2 3" xfId="28838"/>
    <cellStyle name="Normal 72 2 3 4 3" xfId="8720"/>
    <cellStyle name="Normal 72 2 3 4 3 2" xfId="39045"/>
    <cellStyle name="Normal 72 2 3 4 3 3" xfId="23821"/>
    <cellStyle name="Normal 72 2 3 4 4" xfId="34032"/>
    <cellStyle name="Normal 72 2 3 4 5" xfId="18808"/>
    <cellStyle name="Normal 72 2 3 5" xfId="5359"/>
    <cellStyle name="Normal 72 2 3 5 2" xfId="15411"/>
    <cellStyle name="Normal 72 2 3 5 2 2" xfId="45733"/>
    <cellStyle name="Normal 72 2 3 5 2 3" xfId="30509"/>
    <cellStyle name="Normal 72 2 3 5 3" xfId="10391"/>
    <cellStyle name="Normal 72 2 3 5 3 2" xfId="40716"/>
    <cellStyle name="Normal 72 2 3 5 3 3" xfId="25492"/>
    <cellStyle name="Normal 72 2 3 5 4" xfId="35703"/>
    <cellStyle name="Normal 72 2 3 5 5" xfId="20479"/>
    <cellStyle name="Normal 72 2 3 6" xfId="12069"/>
    <cellStyle name="Normal 72 2 3 6 2" xfId="42391"/>
    <cellStyle name="Normal 72 2 3 6 3" xfId="27167"/>
    <cellStyle name="Normal 72 2 3 7" xfId="7048"/>
    <cellStyle name="Normal 72 2 3 7 2" xfId="37374"/>
    <cellStyle name="Normal 72 2 3 7 3" xfId="22150"/>
    <cellStyle name="Normal 72 2 3 8" xfId="32362"/>
    <cellStyle name="Normal 72 2 3 9" xfId="17137"/>
    <cellStyle name="Normal 72 2 4" xfId="2184"/>
    <cellStyle name="Normal 72 2 4 2" xfId="3023"/>
    <cellStyle name="Normal 72 2 4 2 2" xfId="4713"/>
    <cellStyle name="Normal 72 2 4 2 2 2" xfId="14786"/>
    <cellStyle name="Normal 72 2 4 2 2 2 2" xfId="45108"/>
    <cellStyle name="Normal 72 2 4 2 2 2 3" xfId="29884"/>
    <cellStyle name="Normal 72 2 4 2 2 3" xfId="9766"/>
    <cellStyle name="Normal 72 2 4 2 2 3 2" xfId="40091"/>
    <cellStyle name="Normal 72 2 4 2 2 3 3" xfId="24867"/>
    <cellStyle name="Normal 72 2 4 2 2 4" xfId="35078"/>
    <cellStyle name="Normal 72 2 4 2 2 5" xfId="19854"/>
    <cellStyle name="Normal 72 2 4 2 3" xfId="6405"/>
    <cellStyle name="Normal 72 2 4 2 3 2" xfId="16457"/>
    <cellStyle name="Normal 72 2 4 2 3 2 2" xfId="46779"/>
    <cellStyle name="Normal 72 2 4 2 3 2 3" xfId="31555"/>
    <cellStyle name="Normal 72 2 4 2 3 3" xfId="11437"/>
    <cellStyle name="Normal 72 2 4 2 3 3 2" xfId="41762"/>
    <cellStyle name="Normal 72 2 4 2 3 3 3" xfId="26538"/>
    <cellStyle name="Normal 72 2 4 2 3 4" xfId="36749"/>
    <cellStyle name="Normal 72 2 4 2 3 5" xfId="21525"/>
    <cellStyle name="Normal 72 2 4 2 4" xfId="13115"/>
    <cellStyle name="Normal 72 2 4 2 4 2" xfId="43437"/>
    <cellStyle name="Normal 72 2 4 2 4 3" xfId="28213"/>
    <cellStyle name="Normal 72 2 4 2 5" xfId="8094"/>
    <cellStyle name="Normal 72 2 4 2 5 2" xfId="38420"/>
    <cellStyle name="Normal 72 2 4 2 5 3" xfId="23196"/>
    <cellStyle name="Normal 72 2 4 2 6" xfId="33408"/>
    <cellStyle name="Normal 72 2 4 2 7" xfId="18183"/>
    <cellStyle name="Normal 72 2 4 3" xfId="3876"/>
    <cellStyle name="Normal 72 2 4 3 2" xfId="13950"/>
    <cellStyle name="Normal 72 2 4 3 2 2" xfId="44272"/>
    <cellStyle name="Normal 72 2 4 3 2 3" xfId="29048"/>
    <cellStyle name="Normal 72 2 4 3 3" xfId="8930"/>
    <cellStyle name="Normal 72 2 4 3 3 2" xfId="39255"/>
    <cellStyle name="Normal 72 2 4 3 3 3" xfId="24031"/>
    <cellStyle name="Normal 72 2 4 3 4" xfId="34242"/>
    <cellStyle name="Normal 72 2 4 3 5" xfId="19018"/>
    <cellStyle name="Normal 72 2 4 4" xfId="5569"/>
    <cellStyle name="Normal 72 2 4 4 2" xfId="15621"/>
    <cellStyle name="Normal 72 2 4 4 2 2" xfId="45943"/>
    <cellStyle name="Normal 72 2 4 4 2 3" xfId="30719"/>
    <cellStyle name="Normal 72 2 4 4 3" xfId="10601"/>
    <cellStyle name="Normal 72 2 4 4 3 2" xfId="40926"/>
    <cellStyle name="Normal 72 2 4 4 3 3" xfId="25702"/>
    <cellStyle name="Normal 72 2 4 4 4" xfId="35913"/>
    <cellStyle name="Normal 72 2 4 4 5" xfId="20689"/>
    <cellStyle name="Normal 72 2 4 5" xfId="12279"/>
    <cellStyle name="Normal 72 2 4 5 2" xfId="42601"/>
    <cellStyle name="Normal 72 2 4 5 3" xfId="27377"/>
    <cellStyle name="Normal 72 2 4 6" xfId="7258"/>
    <cellStyle name="Normal 72 2 4 6 2" xfId="37584"/>
    <cellStyle name="Normal 72 2 4 6 3" xfId="22360"/>
    <cellStyle name="Normal 72 2 4 7" xfId="32572"/>
    <cellStyle name="Normal 72 2 4 8" xfId="17347"/>
    <cellStyle name="Normal 72 2 5" xfId="2605"/>
    <cellStyle name="Normal 72 2 5 2" xfId="4295"/>
    <cellStyle name="Normal 72 2 5 2 2" xfId="14368"/>
    <cellStyle name="Normal 72 2 5 2 2 2" xfId="44690"/>
    <cellStyle name="Normal 72 2 5 2 2 3" xfId="29466"/>
    <cellStyle name="Normal 72 2 5 2 3" xfId="9348"/>
    <cellStyle name="Normal 72 2 5 2 3 2" xfId="39673"/>
    <cellStyle name="Normal 72 2 5 2 3 3" xfId="24449"/>
    <cellStyle name="Normal 72 2 5 2 4" xfId="34660"/>
    <cellStyle name="Normal 72 2 5 2 5" xfId="19436"/>
    <cellStyle name="Normal 72 2 5 3" xfId="5987"/>
    <cellStyle name="Normal 72 2 5 3 2" xfId="16039"/>
    <cellStyle name="Normal 72 2 5 3 2 2" xfId="46361"/>
    <cellStyle name="Normal 72 2 5 3 2 3" xfId="31137"/>
    <cellStyle name="Normal 72 2 5 3 3" xfId="11019"/>
    <cellStyle name="Normal 72 2 5 3 3 2" xfId="41344"/>
    <cellStyle name="Normal 72 2 5 3 3 3" xfId="26120"/>
    <cellStyle name="Normal 72 2 5 3 4" xfId="36331"/>
    <cellStyle name="Normal 72 2 5 3 5" xfId="21107"/>
    <cellStyle name="Normal 72 2 5 4" xfId="12697"/>
    <cellStyle name="Normal 72 2 5 4 2" xfId="43019"/>
    <cellStyle name="Normal 72 2 5 4 3" xfId="27795"/>
    <cellStyle name="Normal 72 2 5 5" xfId="7676"/>
    <cellStyle name="Normal 72 2 5 5 2" xfId="38002"/>
    <cellStyle name="Normal 72 2 5 5 3" xfId="22778"/>
    <cellStyle name="Normal 72 2 5 6" xfId="32990"/>
    <cellStyle name="Normal 72 2 5 7" xfId="17765"/>
    <cellStyle name="Normal 72 2 6" xfId="3458"/>
    <cellStyle name="Normal 72 2 6 2" xfId="13532"/>
    <cellStyle name="Normal 72 2 6 2 2" xfId="43854"/>
    <cellStyle name="Normal 72 2 6 2 3" xfId="28630"/>
    <cellStyle name="Normal 72 2 6 3" xfId="8512"/>
    <cellStyle name="Normal 72 2 6 3 2" xfId="38837"/>
    <cellStyle name="Normal 72 2 6 3 3" xfId="23613"/>
    <cellStyle name="Normal 72 2 6 4" xfId="33824"/>
    <cellStyle name="Normal 72 2 6 5" xfId="18600"/>
    <cellStyle name="Normal 72 2 7" xfId="5151"/>
    <cellStyle name="Normal 72 2 7 2" xfId="15203"/>
    <cellStyle name="Normal 72 2 7 2 2" xfId="45525"/>
    <cellStyle name="Normal 72 2 7 2 3" xfId="30301"/>
    <cellStyle name="Normal 72 2 7 3" xfId="10183"/>
    <cellStyle name="Normal 72 2 7 3 2" xfId="40508"/>
    <cellStyle name="Normal 72 2 7 3 3" xfId="25284"/>
    <cellStyle name="Normal 72 2 7 4" xfId="35495"/>
    <cellStyle name="Normal 72 2 7 5" xfId="20271"/>
    <cellStyle name="Normal 72 2 8" xfId="11861"/>
    <cellStyle name="Normal 72 2 8 2" xfId="42183"/>
    <cellStyle name="Normal 72 2 8 3" xfId="26959"/>
    <cellStyle name="Normal 72 2 9" xfId="6840"/>
    <cellStyle name="Normal 72 2 9 2" xfId="37166"/>
    <cellStyle name="Normal 72 2 9 3" xfId="21942"/>
    <cellStyle name="Normal 72 3" xfId="1804"/>
    <cellStyle name="Normal 72 3 10" xfId="16981"/>
    <cellStyle name="Normal 72 3 2" xfId="2023"/>
    <cellStyle name="Normal 72 3 2 2" xfId="2444"/>
    <cellStyle name="Normal 72 3 2 2 2" xfId="3283"/>
    <cellStyle name="Normal 72 3 2 2 2 2" xfId="4973"/>
    <cellStyle name="Normal 72 3 2 2 2 2 2" xfId="15046"/>
    <cellStyle name="Normal 72 3 2 2 2 2 2 2" xfId="45368"/>
    <cellStyle name="Normal 72 3 2 2 2 2 2 3" xfId="30144"/>
    <cellStyle name="Normal 72 3 2 2 2 2 3" xfId="10026"/>
    <cellStyle name="Normal 72 3 2 2 2 2 3 2" xfId="40351"/>
    <cellStyle name="Normal 72 3 2 2 2 2 3 3" xfId="25127"/>
    <cellStyle name="Normal 72 3 2 2 2 2 4" xfId="35338"/>
    <cellStyle name="Normal 72 3 2 2 2 2 5" xfId="20114"/>
    <cellStyle name="Normal 72 3 2 2 2 3" xfId="6665"/>
    <cellStyle name="Normal 72 3 2 2 2 3 2" xfId="16717"/>
    <cellStyle name="Normal 72 3 2 2 2 3 2 2" xfId="47039"/>
    <cellStyle name="Normal 72 3 2 2 2 3 2 3" xfId="31815"/>
    <cellStyle name="Normal 72 3 2 2 2 3 3" xfId="11697"/>
    <cellStyle name="Normal 72 3 2 2 2 3 3 2" xfId="42022"/>
    <cellStyle name="Normal 72 3 2 2 2 3 3 3" xfId="26798"/>
    <cellStyle name="Normal 72 3 2 2 2 3 4" xfId="37009"/>
    <cellStyle name="Normal 72 3 2 2 2 3 5" xfId="21785"/>
    <cellStyle name="Normal 72 3 2 2 2 4" xfId="13375"/>
    <cellStyle name="Normal 72 3 2 2 2 4 2" xfId="43697"/>
    <cellStyle name="Normal 72 3 2 2 2 4 3" xfId="28473"/>
    <cellStyle name="Normal 72 3 2 2 2 5" xfId="8354"/>
    <cellStyle name="Normal 72 3 2 2 2 5 2" xfId="38680"/>
    <cellStyle name="Normal 72 3 2 2 2 5 3" xfId="23456"/>
    <cellStyle name="Normal 72 3 2 2 2 6" xfId="33668"/>
    <cellStyle name="Normal 72 3 2 2 2 7" xfId="18443"/>
    <cellStyle name="Normal 72 3 2 2 3" xfId="4136"/>
    <cellStyle name="Normal 72 3 2 2 3 2" xfId="14210"/>
    <cellStyle name="Normal 72 3 2 2 3 2 2" xfId="44532"/>
    <cellStyle name="Normal 72 3 2 2 3 2 3" xfId="29308"/>
    <cellStyle name="Normal 72 3 2 2 3 3" xfId="9190"/>
    <cellStyle name="Normal 72 3 2 2 3 3 2" xfId="39515"/>
    <cellStyle name="Normal 72 3 2 2 3 3 3" xfId="24291"/>
    <cellStyle name="Normal 72 3 2 2 3 4" xfId="34502"/>
    <cellStyle name="Normal 72 3 2 2 3 5" xfId="19278"/>
    <cellStyle name="Normal 72 3 2 2 4" xfId="5829"/>
    <cellStyle name="Normal 72 3 2 2 4 2" xfId="15881"/>
    <cellStyle name="Normal 72 3 2 2 4 2 2" xfId="46203"/>
    <cellStyle name="Normal 72 3 2 2 4 2 3" xfId="30979"/>
    <cellStyle name="Normal 72 3 2 2 4 3" xfId="10861"/>
    <cellStyle name="Normal 72 3 2 2 4 3 2" xfId="41186"/>
    <cellStyle name="Normal 72 3 2 2 4 3 3" xfId="25962"/>
    <cellStyle name="Normal 72 3 2 2 4 4" xfId="36173"/>
    <cellStyle name="Normal 72 3 2 2 4 5" xfId="20949"/>
    <cellStyle name="Normal 72 3 2 2 5" xfId="12539"/>
    <cellStyle name="Normal 72 3 2 2 5 2" xfId="42861"/>
    <cellStyle name="Normal 72 3 2 2 5 3" xfId="27637"/>
    <cellStyle name="Normal 72 3 2 2 6" xfId="7518"/>
    <cellStyle name="Normal 72 3 2 2 6 2" xfId="37844"/>
    <cellStyle name="Normal 72 3 2 2 6 3" xfId="22620"/>
    <cellStyle name="Normal 72 3 2 2 7" xfId="32832"/>
    <cellStyle name="Normal 72 3 2 2 8" xfId="17607"/>
    <cellStyle name="Normal 72 3 2 3" xfId="2865"/>
    <cellStyle name="Normal 72 3 2 3 2" xfId="4555"/>
    <cellStyle name="Normal 72 3 2 3 2 2" xfId="14628"/>
    <cellStyle name="Normal 72 3 2 3 2 2 2" xfId="44950"/>
    <cellStyle name="Normal 72 3 2 3 2 2 3" xfId="29726"/>
    <cellStyle name="Normal 72 3 2 3 2 3" xfId="9608"/>
    <cellStyle name="Normal 72 3 2 3 2 3 2" xfId="39933"/>
    <cellStyle name="Normal 72 3 2 3 2 3 3" xfId="24709"/>
    <cellStyle name="Normal 72 3 2 3 2 4" xfId="34920"/>
    <cellStyle name="Normal 72 3 2 3 2 5" xfId="19696"/>
    <cellStyle name="Normal 72 3 2 3 3" xfId="6247"/>
    <cellStyle name="Normal 72 3 2 3 3 2" xfId="16299"/>
    <cellStyle name="Normal 72 3 2 3 3 2 2" xfId="46621"/>
    <cellStyle name="Normal 72 3 2 3 3 2 3" xfId="31397"/>
    <cellStyle name="Normal 72 3 2 3 3 3" xfId="11279"/>
    <cellStyle name="Normal 72 3 2 3 3 3 2" xfId="41604"/>
    <cellStyle name="Normal 72 3 2 3 3 3 3" xfId="26380"/>
    <cellStyle name="Normal 72 3 2 3 3 4" xfId="36591"/>
    <cellStyle name="Normal 72 3 2 3 3 5" xfId="21367"/>
    <cellStyle name="Normal 72 3 2 3 4" xfId="12957"/>
    <cellStyle name="Normal 72 3 2 3 4 2" xfId="43279"/>
    <cellStyle name="Normal 72 3 2 3 4 3" xfId="28055"/>
    <cellStyle name="Normal 72 3 2 3 5" xfId="7936"/>
    <cellStyle name="Normal 72 3 2 3 5 2" xfId="38262"/>
    <cellStyle name="Normal 72 3 2 3 5 3" xfId="23038"/>
    <cellStyle name="Normal 72 3 2 3 6" xfId="33250"/>
    <cellStyle name="Normal 72 3 2 3 7" xfId="18025"/>
    <cellStyle name="Normal 72 3 2 4" xfId="3718"/>
    <cellStyle name="Normal 72 3 2 4 2" xfId="13792"/>
    <cellStyle name="Normal 72 3 2 4 2 2" xfId="44114"/>
    <cellStyle name="Normal 72 3 2 4 2 3" xfId="28890"/>
    <cellStyle name="Normal 72 3 2 4 3" xfId="8772"/>
    <cellStyle name="Normal 72 3 2 4 3 2" xfId="39097"/>
    <cellStyle name="Normal 72 3 2 4 3 3" xfId="23873"/>
    <cellStyle name="Normal 72 3 2 4 4" xfId="34084"/>
    <cellStyle name="Normal 72 3 2 4 5" xfId="18860"/>
    <cellStyle name="Normal 72 3 2 5" xfId="5411"/>
    <cellStyle name="Normal 72 3 2 5 2" xfId="15463"/>
    <cellStyle name="Normal 72 3 2 5 2 2" xfId="45785"/>
    <cellStyle name="Normal 72 3 2 5 2 3" xfId="30561"/>
    <cellStyle name="Normal 72 3 2 5 3" xfId="10443"/>
    <cellStyle name="Normal 72 3 2 5 3 2" xfId="40768"/>
    <cellStyle name="Normal 72 3 2 5 3 3" xfId="25544"/>
    <cellStyle name="Normal 72 3 2 5 4" xfId="35755"/>
    <cellStyle name="Normal 72 3 2 5 5" xfId="20531"/>
    <cellStyle name="Normal 72 3 2 6" xfId="12121"/>
    <cellStyle name="Normal 72 3 2 6 2" xfId="42443"/>
    <cellStyle name="Normal 72 3 2 6 3" xfId="27219"/>
    <cellStyle name="Normal 72 3 2 7" xfId="7100"/>
    <cellStyle name="Normal 72 3 2 7 2" xfId="37426"/>
    <cellStyle name="Normal 72 3 2 7 3" xfId="22202"/>
    <cellStyle name="Normal 72 3 2 8" xfId="32414"/>
    <cellStyle name="Normal 72 3 2 9" xfId="17189"/>
    <cellStyle name="Normal 72 3 3" xfId="2236"/>
    <cellStyle name="Normal 72 3 3 2" xfId="3075"/>
    <cellStyle name="Normal 72 3 3 2 2" xfId="4765"/>
    <cellStyle name="Normal 72 3 3 2 2 2" xfId="14838"/>
    <cellStyle name="Normal 72 3 3 2 2 2 2" xfId="45160"/>
    <cellStyle name="Normal 72 3 3 2 2 2 3" xfId="29936"/>
    <cellStyle name="Normal 72 3 3 2 2 3" xfId="9818"/>
    <cellStyle name="Normal 72 3 3 2 2 3 2" xfId="40143"/>
    <cellStyle name="Normal 72 3 3 2 2 3 3" xfId="24919"/>
    <cellStyle name="Normal 72 3 3 2 2 4" xfId="35130"/>
    <cellStyle name="Normal 72 3 3 2 2 5" xfId="19906"/>
    <cellStyle name="Normal 72 3 3 2 3" xfId="6457"/>
    <cellStyle name="Normal 72 3 3 2 3 2" xfId="16509"/>
    <cellStyle name="Normal 72 3 3 2 3 2 2" xfId="46831"/>
    <cellStyle name="Normal 72 3 3 2 3 2 3" xfId="31607"/>
    <cellStyle name="Normal 72 3 3 2 3 3" xfId="11489"/>
    <cellStyle name="Normal 72 3 3 2 3 3 2" xfId="41814"/>
    <cellStyle name="Normal 72 3 3 2 3 3 3" xfId="26590"/>
    <cellStyle name="Normal 72 3 3 2 3 4" xfId="36801"/>
    <cellStyle name="Normal 72 3 3 2 3 5" xfId="21577"/>
    <cellStyle name="Normal 72 3 3 2 4" xfId="13167"/>
    <cellStyle name="Normal 72 3 3 2 4 2" xfId="43489"/>
    <cellStyle name="Normal 72 3 3 2 4 3" xfId="28265"/>
    <cellStyle name="Normal 72 3 3 2 5" xfId="8146"/>
    <cellStyle name="Normal 72 3 3 2 5 2" xfId="38472"/>
    <cellStyle name="Normal 72 3 3 2 5 3" xfId="23248"/>
    <cellStyle name="Normal 72 3 3 2 6" xfId="33460"/>
    <cellStyle name="Normal 72 3 3 2 7" xfId="18235"/>
    <cellStyle name="Normal 72 3 3 3" xfId="3928"/>
    <cellStyle name="Normal 72 3 3 3 2" xfId="14002"/>
    <cellStyle name="Normal 72 3 3 3 2 2" xfId="44324"/>
    <cellStyle name="Normal 72 3 3 3 2 3" xfId="29100"/>
    <cellStyle name="Normal 72 3 3 3 3" xfId="8982"/>
    <cellStyle name="Normal 72 3 3 3 3 2" xfId="39307"/>
    <cellStyle name="Normal 72 3 3 3 3 3" xfId="24083"/>
    <cellStyle name="Normal 72 3 3 3 4" xfId="34294"/>
    <cellStyle name="Normal 72 3 3 3 5" xfId="19070"/>
    <cellStyle name="Normal 72 3 3 4" xfId="5621"/>
    <cellStyle name="Normal 72 3 3 4 2" xfId="15673"/>
    <cellStyle name="Normal 72 3 3 4 2 2" xfId="45995"/>
    <cellStyle name="Normal 72 3 3 4 2 3" xfId="30771"/>
    <cellStyle name="Normal 72 3 3 4 3" xfId="10653"/>
    <cellStyle name="Normal 72 3 3 4 3 2" xfId="40978"/>
    <cellStyle name="Normal 72 3 3 4 3 3" xfId="25754"/>
    <cellStyle name="Normal 72 3 3 4 4" xfId="35965"/>
    <cellStyle name="Normal 72 3 3 4 5" xfId="20741"/>
    <cellStyle name="Normal 72 3 3 5" xfId="12331"/>
    <cellStyle name="Normal 72 3 3 5 2" xfId="42653"/>
    <cellStyle name="Normal 72 3 3 5 3" xfId="27429"/>
    <cellStyle name="Normal 72 3 3 6" xfId="7310"/>
    <cellStyle name="Normal 72 3 3 6 2" xfId="37636"/>
    <cellStyle name="Normal 72 3 3 6 3" xfId="22412"/>
    <cellStyle name="Normal 72 3 3 7" xfId="32624"/>
    <cellStyle name="Normal 72 3 3 8" xfId="17399"/>
    <cellStyle name="Normal 72 3 4" xfId="2657"/>
    <cellStyle name="Normal 72 3 4 2" xfId="4347"/>
    <cellStyle name="Normal 72 3 4 2 2" xfId="14420"/>
    <cellStyle name="Normal 72 3 4 2 2 2" xfId="44742"/>
    <cellStyle name="Normal 72 3 4 2 2 3" xfId="29518"/>
    <cellStyle name="Normal 72 3 4 2 3" xfId="9400"/>
    <cellStyle name="Normal 72 3 4 2 3 2" xfId="39725"/>
    <cellStyle name="Normal 72 3 4 2 3 3" xfId="24501"/>
    <cellStyle name="Normal 72 3 4 2 4" xfId="34712"/>
    <cellStyle name="Normal 72 3 4 2 5" xfId="19488"/>
    <cellStyle name="Normal 72 3 4 3" xfId="6039"/>
    <cellStyle name="Normal 72 3 4 3 2" xfId="16091"/>
    <cellStyle name="Normal 72 3 4 3 2 2" xfId="46413"/>
    <cellStyle name="Normal 72 3 4 3 2 3" xfId="31189"/>
    <cellStyle name="Normal 72 3 4 3 3" xfId="11071"/>
    <cellStyle name="Normal 72 3 4 3 3 2" xfId="41396"/>
    <cellStyle name="Normal 72 3 4 3 3 3" xfId="26172"/>
    <cellStyle name="Normal 72 3 4 3 4" xfId="36383"/>
    <cellStyle name="Normal 72 3 4 3 5" xfId="21159"/>
    <cellStyle name="Normal 72 3 4 4" xfId="12749"/>
    <cellStyle name="Normal 72 3 4 4 2" xfId="43071"/>
    <cellStyle name="Normal 72 3 4 4 3" xfId="27847"/>
    <cellStyle name="Normal 72 3 4 5" xfId="7728"/>
    <cellStyle name="Normal 72 3 4 5 2" xfId="38054"/>
    <cellStyle name="Normal 72 3 4 5 3" xfId="22830"/>
    <cellStyle name="Normal 72 3 4 6" xfId="33042"/>
    <cellStyle name="Normal 72 3 4 7" xfId="17817"/>
    <cellStyle name="Normal 72 3 5" xfId="3510"/>
    <cellStyle name="Normal 72 3 5 2" xfId="13584"/>
    <cellStyle name="Normal 72 3 5 2 2" xfId="43906"/>
    <cellStyle name="Normal 72 3 5 2 3" xfId="28682"/>
    <cellStyle name="Normal 72 3 5 3" xfId="8564"/>
    <cellStyle name="Normal 72 3 5 3 2" xfId="38889"/>
    <cellStyle name="Normal 72 3 5 3 3" xfId="23665"/>
    <cellStyle name="Normal 72 3 5 4" xfId="33876"/>
    <cellStyle name="Normal 72 3 5 5" xfId="18652"/>
    <cellStyle name="Normal 72 3 6" xfId="5203"/>
    <cellStyle name="Normal 72 3 6 2" xfId="15255"/>
    <cellStyle name="Normal 72 3 6 2 2" xfId="45577"/>
    <cellStyle name="Normal 72 3 6 2 3" xfId="30353"/>
    <cellStyle name="Normal 72 3 6 3" xfId="10235"/>
    <cellStyle name="Normal 72 3 6 3 2" xfId="40560"/>
    <cellStyle name="Normal 72 3 6 3 3" xfId="25336"/>
    <cellStyle name="Normal 72 3 6 4" xfId="35547"/>
    <cellStyle name="Normal 72 3 6 5" xfId="20323"/>
    <cellStyle name="Normal 72 3 7" xfId="11913"/>
    <cellStyle name="Normal 72 3 7 2" xfId="42235"/>
    <cellStyle name="Normal 72 3 7 3" xfId="27011"/>
    <cellStyle name="Normal 72 3 8" xfId="6892"/>
    <cellStyle name="Normal 72 3 8 2" xfId="37218"/>
    <cellStyle name="Normal 72 3 8 3" xfId="21994"/>
    <cellStyle name="Normal 72 3 9" xfId="32207"/>
    <cellStyle name="Normal 72 4" xfId="1917"/>
    <cellStyle name="Normal 72 4 2" xfId="2340"/>
    <cellStyle name="Normal 72 4 2 2" xfId="3179"/>
    <cellStyle name="Normal 72 4 2 2 2" xfId="4869"/>
    <cellStyle name="Normal 72 4 2 2 2 2" xfId="14942"/>
    <cellStyle name="Normal 72 4 2 2 2 2 2" xfId="45264"/>
    <cellStyle name="Normal 72 4 2 2 2 2 3" xfId="30040"/>
    <cellStyle name="Normal 72 4 2 2 2 3" xfId="9922"/>
    <cellStyle name="Normal 72 4 2 2 2 3 2" xfId="40247"/>
    <cellStyle name="Normal 72 4 2 2 2 3 3" xfId="25023"/>
    <cellStyle name="Normal 72 4 2 2 2 4" xfId="35234"/>
    <cellStyle name="Normal 72 4 2 2 2 5" xfId="20010"/>
    <cellStyle name="Normal 72 4 2 2 3" xfId="6561"/>
    <cellStyle name="Normal 72 4 2 2 3 2" xfId="16613"/>
    <cellStyle name="Normal 72 4 2 2 3 2 2" xfId="46935"/>
    <cellStyle name="Normal 72 4 2 2 3 2 3" xfId="31711"/>
    <cellStyle name="Normal 72 4 2 2 3 3" xfId="11593"/>
    <cellStyle name="Normal 72 4 2 2 3 3 2" xfId="41918"/>
    <cellStyle name="Normal 72 4 2 2 3 3 3" xfId="26694"/>
    <cellStyle name="Normal 72 4 2 2 3 4" xfId="36905"/>
    <cellStyle name="Normal 72 4 2 2 3 5" xfId="21681"/>
    <cellStyle name="Normal 72 4 2 2 4" xfId="13271"/>
    <cellStyle name="Normal 72 4 2 2 4 2" xfId="43593"/>
    <cellStyle name="Normal 72 4 2 2 4 3" xfId="28369"/>
    <cellStyle name="Normal 72 4 2 2 5" xfId="8250"/>
    <cellStyle name="Normal 72 4 2 2 5 2" xfId="38576"/>
    <cellStyle name="Normal 72 4 2 2 5 3" xfId="23352"/>
    <cellStyle name="Normal 72 4 2 2 6" xfId="33564"/>
    <cellStyle name="Normal 72 4 2 2 7" xfId="18339"/>
    <cellStyle name="Normal 72 4 2 3" xfId="4032"/>
    <cellStyle name="Normal 72 4 2 3 2" xfId="14106"/>
    <cellStyle name="Normal 72 4 2 3 2 2" xfId="44428"/>
    <cellStyle name="Normal 72 4 2 3 2 3" xfId="29204"/>
    <cellStyle name="Normal 72 4 2 3 3" xfId="9086"/>
    <cellStyle name="Normal 72 4 2 3 3 2" xfId="39411"/>
    <cellStyle name="Normal 72 4 2 3 3 3" xfId="24187"/>
    <cellStyle name="Normal 72 4 2 3 4" xfId="34398"/>
    <cellStyle name="Normal 72 4 2 3 5" xfId="19174"/>
    <cellStyle name="Normal 72 4 2 4" xfId="5725"/>
    <cellStyle name="Normal 72 4 2 4 2" xfId="15777"/>
    <cellStyle name="Normal 72 4 2 4 2 2" xfId="46099"/>
    <cellStyle name="Normal 72 4 2 4 2 3" xfId="30875"/>
    <cellStyle name="Normal 72 4 2 4 3" xfId="10757"/>
    <cellStyle name="Normal 72 4 2 4 3 2" xfId="41082"/>
    <cellStyle name="Normal 72 4 2 4 3 3" xfId="25858"/>
    <cellStyle name="Normal 72 4 2 4 4" xfId="36069"/>
    <cellStyle name="Normal 72 4 2 4 5" xfId="20845"/>
    <cellStyle name="Normal 72 4 2 5" xfId="12435"/>
    <cellStyle name="Normal 72 4 2 5 2" xfId="42757"/>
    <cellStyle name="Normal 72 4 2 5 3" xfId="27533"/>
    <cellStyle name="Normal 72 4 2 6" xfId="7414"/>
    <cellStyle name="Normal 72 4 2 6 2" xfId="37740"/>
    <cellStyle name="Normal 72 4 2 6 3" xfId="22516"/>
    <cellStyle name="Normal 72 4 2 7" xfId="32728"/>
    <cellStyle name="Normal 72 4 2 8" xfId="17503"/>
    <cellStyle name="Normal 72 4 3" xfId="2761"/>
    <cellStyle name="Normal 72 4 3 2" xfId="4451"/>
    <cellStyle name="Normal 72 4 3 2 2" xfId="14524"/>
    <cellStyle name="Normal 72 4 3 2 2 2" xfId="44846"/>
    <cellStyle name="Normal 72 4 3 2 2 3" xfId="29622"/>
    <cellStyle name="Normal 72 4 3 2 3" xfId="9504"/>
    <cellStyle name="Normal 72 4 3 2 3 2" xfId="39829"/>
    <cellStyle name="Normal 72 4 3 2 3 3" xfId="24605"/>
    <cellStyle name="Normal 72 4 3 2 4" xfId="34816"/>
    <cellStyle name="Normal 72 4 3 2 5" xfId="19592"/>
    <cellStyle name="Normal 72 4 3 3" xfId="6143"/>
    <cellStyle name="Normal 72 4 3 3 2" xfId="16195"/>
    <cellStyle name="Normal 72 4 3 3 2 2" xfId="46517"/>
    <cellStyle name="Normal 72 4 3 3 2 3" xfId="31293"/>
    <cellStyle name="Normal 72 4 3 3 3" xfId="11175"/>
    <cellStyle name="Normal 72 4 3 3 3 2" xfId="41500"/>
    <cellStyle name="Normal 72 4 3 3 3 3" xfId="26276"/>
    <cellStyle name="Normal 72 4 3 3 4" xfId="36487"/>
    <cellStyle name="Normal 72 4 3 3 5" xfId="21263"/>
    <cellStyle name="Normal 72 4 3 4" xfId="12853"/>
    <cellStyle name="Normal 72 4 3 4 2" xfId="43175"/>
    <cellStyle name="Normal 72 4 3 4 3" xfId="27951"/>
    <cellStyle name="Normal 72 4 3 5" xfId="7832"/>
    <cellStyle name="Normal 72 4 3 5 2" xfId="38158"/>
    <cellStyle name="Normal 72 4 3 5 3" xfId="22934"/>
    <cellStyle name="Normal 72 4 3 6" xfId="33146"/>
    <cellStyle name="Normal 72 4 3 7" xfId="17921"/>
    <cellStyle name="Normal 72 4 4" xfId="3614"/>
    <cellStyle name="Normal 72 4 4 2" xfId="13688"/>
    <cellStyle name="Normal 72 4 4 2 2" xfId="44010"/>
    <cellStyle name="Normal 72 4 4 2 3" xfId="28786"/>
    <cellStyle name="Normal 72 4 4 3" xfId="8668"/>
    <cellStyle name="Normal 72 4 4 3 2" xfId="38993"/>
    <cellStyle name="Normal 72 4 4 3 3" xfId="23769"/>
    <cellStyle name="Normal 72 4 4 4" xfId="33980"/>
    <cellStyle name="Normal 72 4 4 5" xfId="18756"/>
    <cellStyle name="Normal 72 4 5" xfId="5307"/>
    <cellStyle name="Normal 72 4 5 2" xfId="15359"/>
    <cellStyle name="Normal 72 4 5 2 2" xfId="45681"/>
    <cellStyle name="Normal 72 4 5 2 3" xfId="30457"/>
    <cellStyle name="Normal 72 4 5 3" xfId="10339"/>
    <cellStyle name="Normal 72 4 5 3 2" xfId="40664"/>
    <cellStyle name="Normal 72 4 5 3 3" xfId="25440"/>
    <cellStyle name="Normal 72 4 5 4" xfId="35651"/>
    <cellStyle name="Normal 72 4 5 5" xfId="20427"/>
    <cellStyle name="Normal 72 4 6" xfId="12017"/>
    <cellStyle name="Normal 72 4 6 2" xfId="42339"/>
    <cellStyle name="Normal 72 4 6 3" xfId="27115"/>
    <cellStyle name="Normal 72 4 7" xfId="6996"/>
    <cellStyle name="Normal 72 4 7 2" xfId="37322"/>
    <cellStyle name="Normal 72 4 7 3" xfId="22098"/>
    <cellStyle name="Normal 72 4 8" xfId="32310"/>
    <cellStyle name="Normal 72 4 9" xfId="17085"/>
    <cellStyle name="Normal 72 5" xfId="2130"/>
    <cellStyle name="Normal 72 5 2" xfId="2971"/>
    <cellStyle name="Normal 72 5 2 2" xfId="4661"/>
    <cellStyle name="Normal 72 5 2 2 2" xfId="14734"/>
    <cellStyle name="Normal 72 5 2 2 2 2" xfId="45056"/>
    <cellStyle name="Normal 72 5 2 2 2 3" xfId="29832"/>
    <cellStyle name="Normal 72 5 2 2 3" xfId="9714"/>
    <cellStyle name="Normal 72 5 2 2 3 2" xfId="40039"/>
    <cellStyle name="Normal 72 5 2 2 3 3" xfId="24815"/>
    <cellStyle name="Normal 72 5 2 2 4" xfId="35026"/>
    <cellStyle name="Normal 72 5 2 2 5" xfId="19802"/>
    <cellStyle name="Normal 72 5 2 3" xfId="6353"/>
    <cellStyle name="Normal 72 5 2 3 2" xfId="16405"/>
    <cellStyle name="Normal 72 5 2 3 2 2" xfId="46727"/>
    <cellStyle name="Normal 72 5 2 3 2 3" xfId="31503"/>
    <cellStyle name="Normal 72 5 2 3 3" xfId="11385"/>
    <cellStyle name="Normal 72 5 2 3 3 2" xfId="41710"/>
    <cellStyle name="Normal 72 5 2 3 3 3" xfId="26486"/>
    <cellStyle name="Normal 72 5 2 3 4" xfId="36697"/>
    <cellStyle name="Normal 72 5 2 3 5" xfId="21473"/>
    <cellStyle name="Normal 72 5 2 4" xfId="13063"/>
    <cellStyle name="Normal 72 5 2 4 2" xfId="43385"/>
    <cellStyle name="Normal 72 5 2 4 3" xfId="28161"/>
    <cellStyle name="Normal 72 5 2 5" xfId="8042"/>
    <cellStyle name="Normal 72 5 2 5 2" xfId="38368"/>
    <cellStyle name="Normal 72 5 2 5 3" xfId="23144"/>
    <cellStyle name="Normal 72 5 2 6" xfId="33356"/>
    <cellStyle name="Normal 72 5 2 7" xfId="18131"/>
    <cellStyle name="Normal 72 5 3" xfId="3824"/>
    <cellStyle name="Normal 72 5 3 2" xfId="13898"/>
    <cellStyle name="Normal 72 5 3 2 2" xfId="44220"/>
    <cellStyle name="Normal 72 5 3 2 3" xfId="28996"/>
    <cellStyle name="Normal 72 5 3 3" xfId="8878"/>
    <cellStyle name="Normal 72 5 3 3 2" xfId="39203"/>
    <cellStyle name="Normal 72 5 3 3 3" xfId="23979"/>
    <cellStyle name="Normal 72 5 3 4" xfId="34190"/>
    <cellStyle name="Normal 72 5 3 5" xfId="18966"/>
    <cellStyle name="Normal 72 5 4" xfId="5517"/>
    <cellStyle name="Normal 72 5 4 2" xfId="15569"/>
    <cellStyle name="Normal 72 5 4 2 2" xfId="45891"/>
    <cellStyle name="Normal 72 5 4 2 3" xfId="30667"/>
    <cellStyle name="Normal 72 5 4 3" xfId="10549"/>
    <cellStyle name="Normal 72 5 4 3 2" xfId="40874"/>
    <cellStyle name="Normal 72 5 4 3 3" xfId="25650"/>
    <cellStyle name="Normal 72 5 4 4" xfId="35861"/>
    <cellStyle name="Normal 72 5 4 5" xfId="20637"/>
    <cellStyle name="Normal 72 5 5" xfId="12227"/>
    <cellStyle name="Normal 72 5 5 2" xfId="42549"/>
    <cellStyle name="Normal 72 5 5 3" xfId="27325"/>
    <cellStyle name="Normal 72 5 6" xfId="7206"/>
    <cellStyle name="Normal 72 5 6 2" xfId="37532"/>
    <cellStyle name="Normal 72 5 6 3" xfId="22308"/>
    <cellStyle name="Normal 72 5 7" xfId="32520"/>
    <cellStyle name="Normal 72 5 8" xfId="17295"/>
    <cellStyle name="Normal 72 6" xfId="2551"/>
    <cellStyle name="Normal 72 6 2" xfId="4243"/>
    <cellStyle name="Normal 72 6 2 2" xfId="14316"/>
    <cellStyle name="Normal 72 6 2 2 2" xfId="44638"/>
    <cellStyle name="Normal 72 6 2 2 3" xfId="29414"/>
    <cellStyle name="Normal 72 6 2 3" xfId="9296"/>
    <cellStyle name="Normal 72 6 2 3 2" xfId="39621"/>
    <cellStyle name="Normal 72 6 2 3 3" xfId="24397"/>
    <cellStyle name="Normal 72 6 2 4" xfId="34608"/>
    <cellStyle name="Normal 72 6 2 5" xfId="19384"/>
    <cellStyle name="Normal 72 6 3" xfId="5935"/>
    <cellStyle name="Normal 72 6 3 2" xfId="15987"/>
    <cellStyle name="Normal 72 6 3 2 2" xfId="46309"/>
    <cellStyle name="Normal 72 6 3 2 3" xfId="31085"/>
    <cellStyle name="Normal 72 6 3 3" xfId="10967"/>
    <cellStyle name="Normal 72 6 3 3 2" xfId="41292"/>
    <cellStyle name="Normal 72 6 3 3 3" xfId="26068"/>
    <cellStyle name="Normal 72 6 3 4" xfId="36279"/>
    <cellStyle name="Normal 72 6 3 5" xfId="21055"/>
    <cellStyle name="Normal 72 6 4" xfId="12645"/>
    <cellStyle name="Normal 72 6 4 2" xfId="42967"/>
    <cellStyle name="Normal 72 6 4 3" xfId="27743"/>
    <cellStyle name="Normal 72 6 5" xfId="7624"/>
    <cellStyle name="Normal 72 6 5 2" xfId="37950"/>
    <cellStyle name="Normal 72 6 5 3" xfId="22726"/>
    <cellStyle name="Normal 72 6 6" xfId="32938"/>
    <cellStyle name="Normal 72 6 7" xfId="17713"/>
    <cellStyle name="Normal 72 7" xfId="3403"/>
    <cellStyle name="Normal 72 7 2" xfId="13480"/>
    <cellStyle name="Normal 72 7 2 2" xfId="43802"/>
    <cellStyle name="Normal 72 7 2 3" xfId="28578"/>
    <cellStyle name="Normal 72 7 3" xfId="8460"/>
    <cellStyle name="Normal 72 7 3 2" xfId="38785"/>
    <cellStyle name="Normal 72 7 3 3" xfId="23561"/>
    <cellStyle name="Normal 72 7 4" xfId="33772"/>
    <cellStyle name="Normal 72 7 5" xfId="18548"/>
    <cellStyle name="Normal 72 8" xfId="5097"/>
    <cellStyle name="Normal 72 8 2" xfId="15151"/>
    <cellStyle name="Normal 72 8 2 2" xfId="45473"/>
    <cellStyle name="Normal 72 8 2 3" xfId="30249"/>
    <cellStyle name="Normal 72 8 3" xfId="10131"/>
    <cellStyle name="Normal 72 8 3 2" xfId="40456"/>
    <cellStyle name="Normal 72 8 3 3" xfId="25232"/>
    <cellStyle name="Normal 72 8 4" xfId="35443"/>
    <cellStyle name="Normal 72 8 5" xfId="20219"/>
    <cellStyle name="Normal 72 9" xfId="11807"/>
    <cellStyle name="Normal 72 9 2" xfId="42131"/>
    <cellStyle name="Normal 72 9 3" xfId="26907"/>
    <cellStyle name="Normal 73" xfId="1490"/>
    <cellStyle name="Normal 73 10" xfId="6787"/>
    <cellStyle name="Normal 73 10 2" xfId="37115"/>
    <cellStyle name="Normal 73 10 3" xfId="21891"/>
    <cellStyle name="Normal 73 11" xfId="32106"/>
    <cellStyle name="Normal 73 12" xfId="16876"/>
    <cellStyle name="Normal 73 13" xfId="47317"/>
    <cellStyle name="Normal 73 2" xfId="1751"/>
    <cellStyle name="Normal 73 2 10" xfId="32157"/>
    <cellStyle name="Normal 73 2 11" xfId="16930"/>
    <cellStyle name="Normal 73 2 2" xfId="1859"/>
    <cellStyle name="Normal 73 2 2 10" xfId="17034"/>
    <cellStyle name="Normal 73 2 2 2" xfId="2076"/>
    <cellStyle name="Normal 73 2 2 2 2" xfId="2497"/>
    <cellStyle name="Normal 73 2 2 2 2 2" xfId="3336"/>
    <cellStyle name="Normal 73 2 2 2 2 2 2" xfId="5026"/>
    <cellStyle name="Normal 73 2 2 2 2 2 2 2" xfId="15099"/>
    <cellStyle name="Normal 73 2 2 2 2 2 2 2 2" xfId="45421"/>
    <cellStyle name="Normal 73 2 2 2 2 2 2 2 3" xfId="30197"/>
    <cellStyle name="Normal 73 2 2 2 2 2 2 3" xfId="10079"/>
    <cellStyle name="Normal 73 2 2 2 2 2 2 3 2" xfId="40404"/>
    <cellStyle name="Normal 73 2 2 2 2 2 2 3 3" xfId="25180"/>
    <cellStyle name="Normal 73 2 2 2 2 2 2 4" xfId="35391"/>
    <cellStyle name="Normal 73 2 2 2 2 2 2 5" xfId="20167"/>
    <cellStyle name="Normal 73 2 2 2 2 2 3" xfId="6718"/>
    <cellStyle name="Normal 73 2 2 2 2 2 3 2" xfId="16770"/>
    <cellStyle name="Normal 73 2 2 2 2 2 3 2 2" xfId="47092"/>
    <cellStyle name="Normal 73 2 2 2 2 2 3 2 3" xfId="31868"/>
    <cellStyle name="Normal 73 2 2 2 2 2 3 3" xfId="11750"/>
    <cellStyle name="Normal 73 2 2 2 2 2 3 3 2" xfId="42075"/>
    <cellStyle name="Normal 73 2 2 2 2 2 3 3 3" xfId="26851"/>
    <cellStyle name="Normal 73 2 2 2 2 2 3 4" xfId="37062"/>
    <cellStyle name="Normal 73 2 2 2 2 2 3 5" xfId="21838"/>
    <cellStyle name="Normal 73 2 2 2 2 2 4" xfId="13428"/>
    <cellStyle name="Normal 73 2 2 2 2 2 4 2" xfId="43750"/>
    <cellStyle name="Normal 73 2 2 2 2 2 4 3" xfId="28526"/>
    <cellStyle name="Normal 73 2 2 2 2 2 5" xfId="8407"/>
    <cellStyle name="Normal 73 2 2 2 2 2 5 2" xfId="38733"/>
    <cellStyle name="Normal 73 2 2 2 2 2 5 3" xfId="23509"/>
    <cellStyle name="Normal 73 2 2 2 2 2 6" xfId="33721"/>
    <cellStyle name="Normal 73 2 2 2 2 2 7" xfId="18496"/>
    <cellStyle name="Normal 73 2 2 2 2 3" xfId="4189"/>
    <cellStyle name="Normal 73 2 2 2 2 3 2" xfId="14263"/>
    <cellStyle name="Normal 73 2 2 2 2 3 2 2" xfId="44585"/>
    <cellStyle name="Normal 73 2 2 2 2 3 2 3" xfId="29361"/>
    <cellStyle name="Normal 73 2 2 2 2 3 3" xfId="9243"/>
    <cellStyle name="Normal 73 2 2 2 2 3 3 2" xfId="39568"/>
    <cellStyle name="Normal 73 2 2 2 2 3 3 3" xfId="24344"/>
    <cellStyle name="Normal 73 2 2 2 2 3 4" xfId="34555"/>
    <cellStyle name="Normal 73 2 2 2 2 3 5" xfId="19331"/>
    <cellStyle name="Normal 73 2 2 2 2 4" xfId="5882"/>
    <cellStyle name="Normal 73 2 2 2 2 4 2" xfId="15934"/>
    <cellStyle name="Normal 73 2 2 2 2 4 2 2" xfId="46256"/>
    <cellStyle name="Normal 73 2 2 2 2 4 2 3" xfId="31032"/>
    <cellStyle name="Normal 73 2 2 2 2 4 3" xfId="10914"/>
    <cellStyle name="Normal 73 2 2 2 2 4 3 2" xfId="41239"/>
    <cellStyle name="Normal 73 2 2 2 2 4 3 3" xfId="26015"/>
    <cellStyle name="Normal 73 2 2 2 2 4 4" xfId="36226"/>
    <cellStyle name="Normal 73 2 2 2 2 4 5" xfId="21002"/>
    <cellStyle name="Normal 73 2 2 2 2 5" xfId="12592"/>
    <cellStyle name="Normal 73 2 2 2 2 5 2" xfId="42914"/>
    <cellStyle name="Normal 73 2 2 2 2 5 3" xfId="27690"/>
    <cellStyle name="Normal 73 2 2 2 2 6" xfId="7571"/>
    <cellStyle name="Normal 73 2 2 2 2 6 2" xfId="37897"/>
    <cellStyle name="Normal 73 2 2 2 2 6 3" xfId="22673"/>
    <cellStyle name="Normal 73 2 2 2 2 7" xfId="32885"/>
    <cellStyle name="Normal 73 2 2 2 2 8" xfId="17660"/>
    <cellStyle name="Normal 73 2 2 2 3" xfId="2918"/>
    <cellStyle name="Normal 73 2 2 2 3 2" xfId="4608"/>
    <cellStyle name="Normal 73 2 2 2 3 2 2" xfId="14681"/>
    <cellStyle name="Normal 73 2 2 2 3 2 2 2" xfId="45003"/>
    <cellStyle name="Normal 73 2 2 2 3 2 2 3" xfId="29779"/>
    <cellStyle name="Normal 73 2 2 2 3 2 3" xfId="9661"/>
    <cellStyle name="Normal 73 2 2 2 3 2 3 2" xfId="39986"/>
    <cellStyle name="Normal 73 2 2 2 3 2 3 3" xfId="24762"/>
    <cellStyle name="Normal 73 2 2 2 3 2 4" xfId="34973"/>
    <cellStyle name="Normal 73 2 2 2 3 2 5" xfId="19749"/>
    <cellStyle name="Normal 73 2 2 2 3 3" xfId="6300"/>
    <cellStyle name="Normal 73 2 2 2 3 3 2" xfId="16352"/>
    <cellStyle name="Normal 73 2 2 2 3 3 2 2" xfId="46674"/>
    <cellStyle name="Normal 73 2 2 2 3 3 2 3" xfId="31450"/>
    <cellStyle name="Normal 73 2 2 2 3 3 3" xfId="11332"/>
    <cellStyle name="Normal 73 2 2 2 3 3 3 2" xfId="41657"/>
    <cellStyle name="Normal 73 2 2 2 3 3 3 3" xfId="26433"/>
    <cellStyle name="Normal 73 2 2 2 3 3 4" xfId="36644"/>
    <cellStyle name="Normal 73 2 2 2 3 3 5" xfId="21420"/>
    <cellStyle name="Normal 73 2 2 2 3 4" xfId="13010"/>
    <cellStyle name="Normal 73 2 2 2 3 4 2" xfId="43332"/>
    <cellStyle name="Normal 73 2 2 2 3 4 3" xfId="28108"/>
    <cellStyle name="Normal 73 2 2 2 3 5" xfId="7989"/>
    <cellStyle name="Normal 73 2 2 2 3 5 2" xfId="38315"/>
    <cellStyle name="Normal 73 2 2 2 3 5 3" xfId="23091"/>
    <cellStyle name="Normal 73 2 2 2 3 6" xfId="33303"/>
    <cellStyle name="Normal 73 2 2 2 3 7" xfId="18078"/>
    <cellStyle name="Normal 73 2 2 2 4" xfId="3771"/>
    <cellStyle name="Normal 73 2 2 2 4 2" xfId="13845"/>
    <cellStyle name="Normal 73 2 2 2 4 2 2" xfId="44167"/>
    <cellStyle name="Normal 73 2 2 2 4 2 3" xfId="28943"/>
    <cellStyle name="Normal 73 2 2 2 4 3" xfId="8825"/>
    <cellStyle name="Normal 73 2 2 2 4 3 2" xfId="39150"/>
    <cellStyle name="Normal 73 2 2 2 4 3 3" xfId="23926"/>
    <cellStyle name="Normal 73 2 2 2 4 4" xfId="34137"/>
    <cellStyle name="Normal 73 2 2 2 4 5" xfId="18913"/>
    <cellStyle name="Normal 73 2 2 2 5" xfId="5464"/>
    <cellStyle name="Normal 73 2 2 2 5 2" xfId="15516"/>
    <cellStyle name="Normal 73 2 2 2 5 2 2" xfId="45838"/>
    <cellStyle name="Normal 73 2 2 2 5 2 3" xfId="30614"/>
    <cellStyle name="Normal 73 2 2 2 5 3" xfId="10496"/>
    <cellStyle name="Normal 73 2 2 2 5 3 2" xfId="40821"/>
    <cellStyle name="Normal 73 2 2 2 5 3 3" xfId="25597"/>
    <cellStyle name="Normal 73 2 2 2 5 4" xfId="35808"/>
    <cellStyle name="Normal 73 2 2 2 5 5" xfId="20584"/>
    <cellStyle name="Normal 73 2 2 2 6" xfId="12174"/>
    <cellStyle name="Normal 73 2 2 2 6 2" xfId="42496"/>
    <cellStyle name="Normal 73 2 2 2 6 3" xfId="27272"/>
    <cellStyle name="Normal 73 2 2 2 7" xfId="7153"/>
    <cellStyle name="Normal 73 2 2 2 7 2" xfId="37479"/>
    <cellStyle name="Normal 73 2 2 2 7 3" xfId="22255"/>
    <cellStyle name="Normal 73 2 2 2 8" xfId="32467"/>
    <cellStyle name="Normal 73 2 2 2 9" xfId="17242"/>
    <cellStyle name="Normal 73 2 2 3" xfId="2289"/>
    <cellStyle name="Normal 73 2 2 3 2" xfId="3128"/>
    <cellStyle name="Normal 73 2 2 3 2 2" xfId="4818"/>
    <cellStyle name="Normal 73 2 2 3 2 2 2" xfId="14891"/>
    <cellStyle name="Normal 73 2 2 3 2 2 2 2" xfId="45213"/>
    <cellStyle name="Normal 73 2 2 3 2 2 2 3" xfId="29989"/>
    <cellStyle name="Normal 73 2 2 3 2 2 3" xfId="9871"/>
    <cellStyle name="Normal 73 2 2 3 2 2 3 2" xfId="40196"/>
    <cellStyle name="Normal 73 2 2 3 2 2 3 3" xfId="24972"/>
    <cellStyle name="Normal 73 2 2 3 2 2 4" xfId="35183"/>
    <cellStyle name="Normal 73 2 2 3 2 2 5" xfId="19959"/>
    <cellStyle name="Normal 73 2 2 3 2 3" xfId="6510"/>
    <cellStyle name="Normal 73 2 2 3 2 3 2" xfId="16562"/>
    <cellStyle name="Normal 73 2 2 3 2 3 2 2" xfId="46884"/>
    <cellStyle name="Normal 73 2 2 3 2 3 2 3" xfId="31660"/>
    <cellStyle name="Normal 73 2 2 3 2 3 3" xfId="11542"/>
    <cellStyle name="Normal 73 2 2 3 2 3 3 2" xfId="41867"/>
    <cellStyle name="Normal 73 2 2 3 2 3 3 3" xfId="26643"/>
    <cellStyle name="Normal 73 2 2 3 2 3 4" xfId="36854"/>
    <cellStyle name="Normal 73 2 2 3 2 3 5" xfId="21630"/>
    <cellStyle name="Normal 73 2 2 3 2 4" xfId="13220"/>
    <cellStyle name="Normal 73 2 2 3 2 4 2" xfId="43542"/>
    <cellStyle name="Normal 73 2 2 3 2 4 3" xfId="28318"/>
    <cellStyle name="Normal 73 2 2 3 2 5" xfId="8199"/>
    <cellStyle name="Normal 73 2 2 3 2 5 2" xfId="38525"/>
    <cellStyle name="Normal 73 2 2 3 2 5 3" xfId="23301"/>
    <cellStyle name="Normal 73 2 2 3 2 6" xfId="33513"/>
    <cellStyle name="Normal 73 2 2 3 2 7" xfId="18288"/>
    <cellStyle name="Normal 73 2 2 3 3" xfId="3981"/>
    <cellStyle name="Normal 73 2 2 3 3 2" xfId="14055"/>
    <cellStyle name="Normal 73 2 2 3 3 2 2" xfId="44377"/>
    <cellStyle name="Normal 73 2 2 3 3 2 3" xfId="29153"/>
    <cellStyle name="Normal 73 2 2 3 3 3" xfId="9035"/>
    <cellStyle name="Normal 73 2 2 3 3 3 2" xfId="39360"/>
    <cellStyle name="Normal 73 2 2 3 3 3 3" xfId="24136"/>
    <cellStyle name="Normal 73 2 2 3 3 4" xfId="34347"/>
    <cellStyle name="Normal 73 2 2 3 3 5" xfId="19123"/>
    <cellStyle name="Normal 73 2 2 3 4" xfId="5674"/>
    <cellStyle name="Normal 73 2 2 3 4 2" xfId="15726"/>
    <cellStyle name="Normal 73 2 2 3 4 2 2" xfId="46048"/>
    <cellStyle name="Normal 73 2 2 3 4 2 3" xfId="30824"/>
    <cellStyle name="Normal 73 2 2 3 4 3" xfId="10706"/>
    <cellStyle name="Normal 73 2 2 3 4 3 2" xfId="41031"/>
    <cellStyle name="Normal 73 2 2 3 4 3 3" xfId="25807"/>
    <cellStyle name="Normal 73 2 2 3 4 4" xfId="36018"/>
    <cellStyle name="Normal 73 2 2 3 4 5" xfId="20794"/>
    <cellStyle name="Normal 73 2 2 3 5" xfId="12384"/>
    <cellStyle name="Normal 73 2 2 3 5 2" xfId="42706"/>
    <cellStyle name="Normal 73 2 2 3 5 3" xfId="27482"/>
    <cellStyle name="Normal 73 2 2 3 6" xfId="7363"/>
    <cellStyle name="Normal 73 2 2 3 6 2" xfId="37689"/>
    <cellStyle name="Normal 73 2 2 3 6 3" xfId="22465"/>
    <cellStyle name="Normal 73 2 2 3 7" xfId="32677"/>
    <cellStyle name="Normal 73 2 2 3 8" xfId="17452"/>
    <cellStyle name="Normal 73 2 2 4" xfId="2710"/>
    <cellStyle name="Normal 73 2 2 4 2" xfId="4400"/>
    <cellStyle name="Normal 73 2 2 4 2 2" xfId="14473"/>
    <cellStyle name="Normal 73 2 2 4 2 2 2" xfId="44795"/>
    <cellStyle name="Normal 73 2 2 4 2 2 3" xfId="29571"/>
    <cellStyle name="Normal 73 2 2 4 2 3" xfId="9453"/>
    <cellStyle name="Normal 73 2 2 4 2 3 2" xfId="39778"/>
    <cellStyle name="Normal 73 2 2 4 2 3 3" xfId="24554"/>
    <cellStyle name="Normal 73 2 2 4 2 4" xfId="34765"/>
    <cellStyle name="Normal 73 2 2 4 2 5" xfId="19541"/>
    <cellStyle name="Normal 73 2 2 4 3" xfId="6092"/>
    <cellStyle name="Normal 73 2 2 4 3 2" xfId="16144"/>
    <cellStyle name="Normal 73 2 2 4 3 2 2" xfId="46466"/>
    <cellStyle name="Normal 73 2 2 4 3 2 3" xfId="31242"/>
    <cellStyle name="Normal 73 2 2 4 3 3" xfId="11124"/>
    <cellStyle name="Normal 73 2 2 4 3 3 2" xfId="41449"/>
    <cellStyle name="Normal 73 2 2 4 3 3 3" xfId="26225"/>
    <cellStyle name="Normal 73 2 2 4 3 4" xfId="36436"/>
    <cellStyle name="Normal 73 2 2 4 3 5" xfId="21212"/>
    <cellStyle name="Normal 73 2 2 4 4" xfId="12802"/>
    <cellStyle name="Normal 73 2 2 4 4 2" xfId="43124"/>
    <cellStyle name="Normal 73 2 2 4 4 3" xfId="27900"/>
    <cellStyle name="Normal 73 2 2 4 5" xfId="7781"/>
    <cellStyle name="Normal 73 2 2 4 5 2" xfId="38107"/>
    <cellStyle name="Normal 73 2 2 4 5 3" xfId="22883"/>
    <cellStyle name="Normal 73 2 2 4 6" xfId="33095"/>
    <cellStyle name="Normal 73 2 2 4 7" xfId="17870"/>
    <cellStyle name="Normal 73 2 2 5" xfId="3563"/>
    <cellStyle name="Normal 73 2 2 5 2" xfId="13637"/>
    <cellStyle name="Normal 73 2 2 5 2 2" xfId="43959"/>
    <cellStyle name="Normal 73 2 2 5 2 3" xfId="28735"/>
    <cellStyle name="Normal 73 2 2 5 3" xfId="8617"/>
    <cellStyle name="Normal 73 2 2 5 3 2" xfId="38942"/>
    <cellStyle name="Normal 73 2 2 5 3 3" xfId="23718"/>
    <cellStyle name="Normal 73 2 2 5 4" xfId="33929"/>
    <cellStyle name="Normal 73 2 2 5 5" xfId="18705"/>
    <cellStyle name="Normal 73 2 2 6" xfId="5256"/>
    <cellStyle name="Normal 73 2 2 6 2" xfId="15308"/>
    <cellStyle name="Normal 73 2 2 6 2 2" xfId="45630"/>
    <cellStyle name="Normal 73 2 2 6 2 3" xfId="30406"/>
    <cellStyle name="Normal 73 2 2 6 3" xfId="10288"/>
    <cellStyle name="Normal 73 2 2 6 3 2" xfId="40613"/>
    <cellStyle name="Normal 73 2 2 6 3 3" xfId="25389"/>
    <cellStyle name="Normal 73 2 2 6 4" xfId="35600"/>
    <cellStyle name="Normal 73 2 2 6 5" xfId="20376"/>
    <cellStyle name="Normal 73 2 2 7" xfId="11966"/>
    <cellStyle name="Normal 73 2 2 7 2" xfId="42288"/>
    <cellStyle name="Normal 73 2 2 7 3" xfId="27064"/>
    <cellStyle name="Normal 73 2 2 8" xfId="6945"/>
    <cellStyle name="Normal 73 2 2 8 2" xfId="37271"/>
    <cellStyle name="Normal 73 2 2 8 3" xfId="22047"/>
    <cellStyle name="Normal 73 2 2 9" xfId="32259"/>
    <cellStyle name="Normal 73 2 3" xfId="1972"/>
    <cellStyle name="Normal 73 2 3 2" xfId="2393"/>
    <cellStyle name="Normal 73 2 3 2 2" xfId="3232"/>
    <cellStyle name="Normal 73 2 3 2 2 2" xfId="4922"/>
    <cellStyle name="Normal 73 2 3 2 2 2 2" xfId="14995"/>
    <cellStyle name="Normal 73 2 3 2 2 2 2 2" xfId="45317"/>
    <cellStyle name="Normal 73 2 3 2 2 2 2 3" xfId="30093"/>
    <cellStyle name="Normal 73 2 3 2 2 2 3" xfId="9975"/>
    <cellStyle name="Normal 73 2 3 2 2 2 3 2" xfId="40300"/>
    <cellStyle name="Normal 73 2 3 2 2 2 3 3" xfId="25076"/>
    <cellStyle name="Normal 73 2 3 2 2 2 4" xfId="35287"/>
    <cellStyle name="Normal 73 2 3 2 2 2 5" xfId="20063"/>
    <cellStyle name="Normal 73 2 3 2 2 3" xfId="6614"/>
    <cellStyle name="Normal 73 2 3 2 2 3 2" xfId="16666"/>
    <cellStyle name="Normal 73 2 3 2 2 3 2 2" xfId="46988"/>
    <cellStyle name="Normal 73 2 3 2 2 3 2 3" xfId="31764"/>
    <cellStyle name="Normal 73 2 3 2 2 3 3" xfId="11646"/>
    <cellStyle name="Normal 73 2 3 2 2 3 3 2" xfId="41971"/>
    <cellStyle name="Normal 73 2 3 2 2 3 3 3" xfId="26747"/>
    <cellStyle name="Normal 73 2 3 2 2 3 4" xfId="36958"/>
    <cellStyle name="Normal 73 2 3 2 2 3 5" xfId="21734"/>
    <cellStyle name="Normal 73 2 3 2 2 4" xfId="13324"/>
    <cellStyle name="Normal 73 2 3 2 2 4 2" xfId="43646"/>
    <cellStyle name="Normal 73 2 3 2 2 4 3" xfId="28422"/>
    <cellStyle name="Normal 73 2 3 2 2 5" xfId="8303"/>
    <cellStyle name="Normal 73 2 3 2 2 5 2" xfId="38629"/>
    <cellStyle name="Normal 73 2 3 2 2 5 3" xfId="23405"/>
    <cellStyle name="Normal 73 2 3 2 2 6" xfId="33617"/>
    <cellStyle name="Normal 73 2 3 2 2 7" xfId="18392"/>
    <cellStyle name="Normal 73 2 3 2 3" xfId="4085"/>
    <cellStyle name="Normal 73 2 3 2 3 2" xfId="14159"/>
    <cellStyle name="Normal 73 2 3 2 3 2 2" xfId="44481"/>
    <cellStyle name="Normal 73 2 3 2 3 2 3" xfId="29257"/>
    <cellStyle name="Normal 73 2 3 2 3 3" xfId="9139"/>
    <cellStyle name="Normal 73 2 3 2 3 3 2" xfId="39464"/>
    <cellStyle name="Normal 73 2 3 2 3 3 3" xfId="24240"/>
    <cellStyle name="Normal 73 2 3 2 3 4" xfId="34451"/>
    <cellStyle name="Normal 73 2 3 2 3 5" xfId="19227"/>
    <cellStyle name="Normal 73 2 3 2 4" xfId="5778"/>
    <cellStyle name="Normal 73 2 3 2 4 2" xfId="15830"/>
    <cellStyle name="Normal 73 2 3 2 4 2 2" xfId="46152"/>
    <cellStyle name="Normal 73 2 3 2 4 2 3" xfId="30928"/>
    <cellStyle name="Normal 73 2 3 2 4 3" xfId="10810"/>
    <cellStyle name="Normal 73 2 3 2 4 3 2" xfId="41135"/>
    <cellStyle name="Normal 73 2 3 2 4 3 3" xfId="25911"/>
    <cellStyle name="Normal 73 2 3 2 4 4" xfId="36122"/>
    <cellStyle name="Normal 73 2 3 2 4 5" xfId="20898"/>
    <cellStyle name="Normal 73 2 3 2 5" xfId="12488"/>
    <cellStyle name="Normal 73 2 3 2 5 2" xfId="42810"/>
    <cellStyle name="Normal 73 2 3 2 5 3" xfId="27586"/>
    <cellStyle name="Normal 73 2 3 2 6" xfId="7467"/>
    <cellStyle name="Normal 73 2 3 2 6 2" xfId="37793"/>
    <cellStyle name="Normal 73 2 3 2 6 3" xfId="22569"/>
    <cellStyle name="Normal 73 2 3 2 7" xfId="32781"/>
    <cellStyle name="Normal 73 2 3 2 8" xfId="17556"/>
    <cellStyle name="Normal 73 2 3 3" xfId="2814"/>
    <cellStyle name="Normal 73 2 3 3 2" xfId="4504"/>
    <cellStyle name="Normal 73 2 3 3 2 2" xfId="14577"/>
    <cellStyle name="Normal 73 2 3 3 2 2 2" xfId="44899"/>
    <cellStyle name="Normal 73 2 3 3 2 2 3" xfId="29675"/>
    <cellStyle name="Normal 73 2 3 3 2 3" xfId="9557"/>
    <cellStyle name="Normal 73 2 3 3 2 3 2" xfId="39882"/>
    <cellStyle name="Normal 73 2 3 3 2 3 3" xfId="24658"/>
    <cellStyle name="Normal 73 2 3 3 2 4" xfId="34869"/>
    <cellStyle name="Normal 73 2 3 3 2 5" xfId="19645"/>
    <cellStyle name="Normal 73 2 3 3 3" xfId="6196"/>
    <cellStyle name="Normal 73 2 3 3 3 2" xfId="16248"/>
    <cellStyle name="Normal 73 2 3 3 3 2 2" xfId="46570"/>
    <cellStyle name="Normal 73 2 3 3 3 2 3" xfId="31346"/>
    <cellStyle name="Normal 73 2 3 3 3 3" xfId="11228"/>
    <cellStyle name="Normal 73 2 3 3 3 3 2" xfId="41553"/>
    <cellStyle name="Normal 73 2 3 3 3 3 3" xfId="26329"/>
    <cellStyle name="Normal 73 2 3 3 3 4" xfId="36540"/>
    <cellStyle name="Normal 73 2 3 3 3 5" xfId="21316"/>
    <cellStyle name="Normal 73 2 3 3 4" xfId="12906"/>
    <cellStyle name="Normal 73 2 3 3 4 2" xfId="43228"/>
    <cellStyle name="Normal 73 2 3 3 4 3" xfId="28004"/>
    <cellStyle name="Normal 73 2 3 3 5" xfId="7885"/>
    <cellStyle name="Normal 73 2 3 3 5 2" xfId="38211"/>
    <cellStyle name="Normal 73 2 3 3 5 3" xfId="22987"/>
    <cellStyle name="Normal 73 2 3 3 6" xfId="33199"/>
    <cellStyle name="Normal 73 2 3 3 7" xfId="17974"/>
    <cellStyle name="Normal 73 2 3 4" xfId="3667"/>
    <cellStyle name="Normal 73 2 3 4 2" xfId="13741"/>
    <cellStyle name="Normal 73 2 3 4 2 2" xfId="44063"/>
    <cellStyle name="Normal 73 2 3 4 2 3" xfId="28839"/>
    <cellStyle name="Normal 73 2 3 4 3" xfId="8721"/>
    <cellStyle name="Normal 73 2 3 4 3 2" xfId="39046"/>
    <cellStyle name="Normal 73 2 3 4 3 3" xfId="23822"/>
    <cellStyle name="Normal 73 2 3 4 4" xfId="34033"/>
    <cellStyle name="Normal 73 2 3 4 5" xfId="18809"/>
    <cellStyle name="Normal 73 2 3 5" xfId="5360"/>
    <cellStyle name="Normal 73 2 3 5 2" xfId="15412"/>
    <cellStyle name="Normal 73 2 3 5 2 2" xfId="45734"/>
    <cellStyle name="Normal 73 2 3 5 2 3" xfId="30510"/>
    <cellStyle name="Normal 73 2 3 5 3" xfId="10392"/>
    <cellStyle name="Normal 73 2 3 5 3 2" xfId="40717"/>
    <cellStyle name="Normal 73 2 3 5 3 3" xfId="25493"/>
    <cellStyle name="Normal 73 2 3 5 4" xfId="35704"/>
    <cellStyle name="Normal 73 2 3 5 5" xfId="20480"/>
    <cellStyle name="Normal 73 2 3 6" xfId="12070"/>
    <cellStyle name="Normal 73 2 3 6 2" xfId="42392"/>
    <cellStyle name="Normal 73 2 3 6 3" xfId="27168"/>
    <cellStyle name="Normal 73 2 3 7" xfId="7049"/>
    <cellStyle name="Normal 73 2 3 7 2" xfId="37375"/>
    <cellStyle name="Normal 73 2 3 7 3" xfId="22151"/>
    <cellStyle name="Normal 73 2 3 8" xfId="32363"/>
    <cellStyle name="Normal 73 2 3 9" xfId="17138"/>
    <cellStyle name="Normal 73 2 4" xfId="2185"/>
    <cellStyle name="Normal 73 2 4 2" xfId="3024"/>
    <cellStyle name="Normal 73 2 4 2 2" xfId="4714"/>
    <cellStyle name="Normal 73 2 4 2 2 2" xfId="14787"/>
    <cellStyle name="Normal 73 2 4 2 2 2 2" xfId="45109"/>
    <cellStyle name="Normal 73 2 4 2 2 2 3" xfId="29885"/>
    <cellStyle name="Normal 73 2 4 2 2 3" xfId="9767"/>
    <cellStyle name="Normal 73 2 4 2 2 3 2" xfId="40092"/>
    <cellStyle name="Normal 73 2 4 2 2 3 3" xfId="24868"/>
    <cellStyle name="Normal 73 2 4 2 2 4" xfId="35079"/>
    <cellStyle name="Normal 73 2 4 2 2 5" xfId="19855"/>
    <cellStyle name="Normal 73 2 4 2 3" xfId="6406"/>
    <cellStyle name="Normal 73 2 4 2 3 2" xfId="16458"/>
    <cellStyle name="Normal 73 2 4 2 3 2 2" xfId="46780"/>
    <cellStyle name="Normal 73 2 4 2 3 2 3" xfId="31556"/>
    <cellStyle name="Normal 73 2 4 2 3 3" xfId="11438"/>
    <cellStyle name="Normal 73 2 4 2 3 3 2" xfId="41763"/>
    <cellStyle name="Normal 73 2 4 2 3 3 3" xfId="26539"/>
    <cellStyle name="Normal 73 2 4 2 3 4" xfId="36750"/>
    <cellStyle name="Normal 73 2 4 2 3 5" xfId="21526"/>
    <cellStyle name="Normal 73 2 4 2 4" xfId="13116"/>
    <cellStyle name="Normal 73 2 4 2 4 2" xfId="43438"/>
    <cellStyle name="Normal 73 2 4 2 4 3" xfId="28214"/>
    <cellStyle name="Normal 73 2 4 2 5" xfId="8095"/>
    <cellStyle name="Normal 73 2 4 2 5 2" xfId="38421"/>
    <cellStyle name="Normal 73 2 4 2 5 3" xfId="23197"/>
    <cellStyle name="Normal 73 2 4 2 6" xfId="33409"/>
    <cellStyle name="Normal 73 2 4 2 7" xfId="18184"/>
    <cellStyle name="Normal 73 2 4 3" xfId="3877"/>
    <cellStyle name="Normal 73 2 4 3 2" xfId="13951"/>
    <cellStyle name="Normal 73 2 4 3 2 2" xfId="44273"/>
    <cellStyle name="Normal 73 2 4 3 2 3" xfId="29049"/>
    <cellStyle name="Normal 73 2 4 3 3" xfId="8931"/>
    <cellStyle name="Normal 73 2 4 3 3 2" xfId="39256"/>
    <cellStyle name="Normal 73 2 4 3 3 3" xfId="24032"/>
    <cellStyle name="Normal 73 2 4 3 4" xfId="34243"/>
    <cellStyle name="Normal 73 2 4 3 5" xfId="19019"/>
    <cellStyle name="Normal 73 2 4 4" xfId="5570"/>
    <cellStyle name="Normal 73 2 4 4 2" xfId="15622"/>
    <cellStyle name="Normal 73 2 4 4 2 2" xfId="45944"/>
    <cellStyle name="Normal 73 2 4 4 2 3" xfId="30720"/>
    <cellStyle name="Normal 73 2 4 4 3" xfId="10602"/>
    <cellStyle name="Normal 73 2 4 4 3 2" xfId="40927"/>
    <cellStyle name="Normal 73 2 4 4 3 3" xfId="25703"/>
    <cellStyle name="Normal 73 2 4 4 4" xfId="35914"/>
    <cellStyle name="Normal 73 2 4 4 5" xfId="20690"/>
    <cellStyle name="Normal 73 2 4 5" xfId="12280"/>
    <cellStyle name="Normal 73 2 4 5 2" xfId="42602"/>
    <cellStyle name="Normal 73 2 4 5 3" xfId="27378"/>
    <cellStyle name="Normal 73 2 4 6" xfId="7259"/>
    <cellStyle name="Normal 73 2 4 6 2" xfId="37585"/>
    <cellStyle name="Normal 73 2 4 6 3" xfId="22361"/>
    <cellStyle name="Normal 73 2 4 7" xfId="32573"/>
    <cellStyle name="Normal 73 2 4 8" xfId="17348"/>
    <cellStyle name="Normal 73 2 5" xfId="2606"/>
    <cellStyle name="Normal 73 2 5 2" xfId="4296"/>
    <cellStyle name="Normal 73 2 5 2 2" xfId="14369"/>
    <cellStyle name="Normal 73 2 5 2 2 2" xfId="44691"/>
    <cellStyle name="Normal 73 2 5 2 2 3" xfId="29467"/>
    <cellStyle name="Normal 73 2 5 2 3" xfId="9349"/>
    <cellStyle name="Normal 73 2 5 2 3 2" xfId="39674"/>
    <cellStyle name="Normal 73 2 5 2 3 3" xfId="24450"/>
    <cellStyle name="Normal 73 2 5 2 4" xfId="34661"/>
    <cellStyle name="Normal 73 2 5 2 5" xfId="19437"/>
    <cellStyle name="Normal 73 2 5 3" xfId="5988"/>
    <cellStyle name="Normal 73 2 5 3 2" xfId="16040"/>
    <cellStyle name="Normal 73 2 5 3 2 2" xfId="46362"/>
    <cellStyle name="Normal 73 2 5 3 2 3" xfId="31138"/>
    <cellStyle name="Normal 73 2 5 3 3" xfId="11020"/>
    <cellStyle name="Normal 73 2 5 3 3 2" xfId="41345"/>
    <cellStyle name="Normal 73 2 5 3 3 3" xfId="26121"/>
    <cellStyle name="Normal 73 2 5 3 4" xfId="36332"/>
    <cellStyle name="Normal 73 2 5 3 5" xfId="21108"/>
    <cellStyle name="Normal 73 2 5 4" xfId="12698"/>
    <cellStyle name="Normal 73 2 5 4 2" xfId="43020"/>
    <cellStyle name="Normal 73 2 5 4 3" xfId="27796"/>
    <cellStyle name="Normal 73 2 5 5" xfId="7677"/>
    <cellStyle name="Normal 73 2 5 5 2" xfId="38003"/>
    <cellStyle name="Normal 73 2 5 5 3" xfId="22779"/>
    <cellStyle name="Normal 73 2 5 6" xfId="32991"/>
    <cellStyle name="Normal 73 2 5 7" xfId="17766"/>
    <cellStyle name="Normal 73 2 6" xfId="3459"/>
    <cellStyle name="Normal 73 2 6 2" xfId="13533"/>
    <cellStyle name="Normal 73 2 6 2 2" xfId="43855"/>
    <cellStyle name="Normal 73 2 6 2 3" xfId="28631"/>
    <cellStyle name="Normal 73 2 6 3" xfId="8513"/>
    <cellStyle name="Normal 73 2 6 3 2" xfId="38838"/>
    <cellStyle name="Normal 73 2 6 3 3" xfId="23614"/>
    <cellStyle name="Normal 73 2 6 4" xfId="33825"/>
    <cellStyle name="Normal 73 2 6 5" xfId="18601"/>
    <cellStyle name="Normal 73 2 7" xfId="5152"/>
    <cellStyle name="Normal 73 2 7 2" xfId="15204"/>
    <cellStyle name="Normal 73 2 7 2 2" xfId="45526"/>
    <cellStyle name="Normal 73 2 7 2 3" xfId="30302"/>
    <cellStyle name="Normal 73 2 7 3" xfId="10184"/>
    <cellStyle name="Normal 73 2 7 3 2" xfId="40509"/>
    <cellStyle name="Normal 73 2 7 3 3" xfId="25285"/>
    <cellStyle name="Normal 73 2 7 4" xfId="35496"/>
    <cellStyle name="Normal 73 2 7 5" xfId="20272"/>
    <cellStyle name="Normal 73 2 8" xfId="11862"/>
    <cellStyle name="Normal 73 2 8 2" xfId="42184"/>
    <cellStyle name="Normal 73 2 8 3" xfId="26960"/>
    <cellStyle name="Normal 73 2 9" xfId="6841"/>
    <cellStyle name="Normal 73 2 9 2" xfId="37167"/>
    <cellStyle name="Normal 73 2 9 3" xfId="21943"/>
    <cellStyle name="Normal 73 3" xfId="1805"/>
    <cellStyle name="Normal 73 3 10" xfId="16982"/>
    <cellStyle name="Normal 73 3 2" xfId="2024"/>
    <cellStyle name="Normal 73 3 2 2" xfId="2445"/>
    <cellStyle name="Normal 73 3 2 2 2" xfId="3284"/>
    <cellStyle name="Normal 73 3 2 2 2 2" xfId="4974"/>
    <cellStyle name="Normal 73 3 2 2 2 2 2" xfId="15047"/>
    <cellStyle name="Normal 73 3 2 2 2 2 2 2" xfId="45369"/>
    <cellStyle name="Normal 73 3 2 2 2 2 2 3" xfId="30145"/>
    <cellStyle name="Normal 73 3 2 2 2 2 3" xfId="10027"/>
    <cellStyle name="Normal 73 3 2 2 2 2 3 2" xfId="40352"/>
    <cellStyle name="Normal 73 3 2 2 2 2 3 3" xfId="25128"/>
    <cellStyle name="Normal 73 3 2 2 2 2 4" xfId="35339"/>
    <cellStyle name="Normal 73 3 2 2 2 2 5" xfId="20115"/>
    <cellStyle name="Normal 73 3 2 2 2 3" xfId="6666"/>
    <cellStyle name="Normal 73 3 2 2 2 3 2" xfId="16718"/>
    <cellStyle name="Normal 73 3 2 2 2 3 2 2" xfId="47040"/>
    <cellStyle name="Normal 73 3 2 2 2 3 2 3" xfId="31816"/>
    <cellStyle name="Normal 73 3 2 2 2 3 3" xfId="11698"/>
    <cellStyle name="Normal 73 3 2 2 2 3 3 2" xfId="42023"/>
    <cellStyle name="Normal 73 3 2 2 2 3 3 3" xfId="26799"/>
    <cellStyle name="Normal 73 3 2 2 2 3 4" xfId="37010"/>
    <cellStyle name="Normal 73 3 2 2 2 3 5" xfId="21786"/>
    <cellStyle name="Normal 73 3 2 2 2 4" xfId="13376"/>
    <cellStyle name="Normal 73 3 2 2 2 4 2" xfId="43698"/>
    <cellStyle name="Normal 73 3 2 2 2 4 3" xfId="28474"/>
    <cellStyle name="Normal 73 3 2 2 2 5" xfId="8355"/>
    <cellStyle name="Normal 73 3 2 2 2 5 2" xfId="38681"/>
    <cellStyle name="Normal 73 3 2 2 2 5 3" xfId="23457"/>
    <cellStyle name="Normal 73 3 2 2 2 6" xfId="33669"/>
    <cellStyle name="Normal 73 3 2 2 2 7" xfId="18444"/>
    <cellStyle name="Normal 73 3 2 2 3" xfId="4137"/>
    <cellStyle name="Normal 73 3 2 2 3 2" xfId="14211"/>
    <cellStyle name="Normal 73 3 2 2 3 2 2" xfId="44533"/>
    <cellStyle name="Normal 73 3 2 2 3 2 3" xfId="29309"/>
    <cellStyle name="Normal 73 3 2 2 3 3" xfId="9191"/>
    <cellStyle name="Normal 73 3 2 2 3 3 2" xfId="39516"/>
    <cellStyle name="Normal 73 3 2 2 3 3 3" xfId="24292"/>
    <cellStyle name="Normal 73 3 2 2 3 4" xfId="34503"/>
    <cellStyle name="Normal 73 3 2 2 3 5" xfId="19279"/>
    <cellStyle name="Normal 73 3 2 2 4" xfId="5830"/>
    <cellStyle name="Normal 73 3 2 2 4 2" xfId="15882"/>
    <cellStyle name="Normal 73 3 2 2 4 2 2" xfId="46204"/>
    <cellStyle name="Normal 73 3 2 2 4 2 3" xfId="30980"/>
    <cellStyle name="Normal 73 3 2 2 4 3" xfId="10862"/>
    <cellStyle name="Normal 73 3 2 2 4 3 2" xfId="41187"/>
    <cellStyle name="Normal 73 3 2 2 4 3 3" xfId="25963"/>
    <cellStyle name="Normal 73 3 2 2 4 4" xfId="36174"/>
    <cellStyle name="Normal 73 3 2 2 4 5" xfId="20950"/>
    <cellStyle name="Normal 73 3 2 2 5" xfId="12540"/>
    <cellStyle name="Normal 73 3 2 2 5 2" xfId="42862"/>
    <cellStyle name="Normal 73 3 2 2 5 3" xfId="27638"/>
    <cellStyle name="Normal 73 3 2 2 6" xfId="7519"/>
    <cellStyle name="Normal 73 3 2 2 6 2" xfId="37845"/>
    <cellStyle name="Normal 73 3 2 2 6 3" xfId="22621"/>
    <cellStyle name="Normal 73 3 2 2 7" xfId="32833"/>
    <cellStyle name="Normal 73 3 2 2 8" xfId="17608"/>
    <cellStyle name="Normal 73 3 2 3" xfId="2866"/>
    <cellStyle name="Normal 73 3 2 3 2" xfId="4556"/>
    <cellStyle name="Normal 73 3 2 3 2 2" xfId="14629"/>
    <cellStyle name="Normal 73 3 2 3 2 2 2" xfId="44951"/>
    <cellStyle name="Normal 73 3 2 3 2 2 3" xfId="29727"/>
    <cellStyle name="Normal 73 3 2 3 2 3" xfId="9609"/>
    <cellStyle name="Normal 73 3 2 3 2 3 2" xfId="39934"/>
    <cellStyle name="Normal 73 3 2 3 2 3 3" xfId="24710"/>
    <cellStyle name="Normal 73 3 2 3 2 4" xfId="34921"/>
    <cellStyle name="Normal 73 3 2 3 2 5" xfId="19697"/>
    <cellStyle name="Normal 73 3 2 3 3" xfId="6248"/>
    <cellStyle name="Normal 73 3 2 3 3 2" xfId="16300"/>
    <cellStyle name="Normal 73 3 2 3 3 2 2" xfId="46622"/>
    <cellStyle name="Normal 73 3 2 3 3 2 3" xfId="31398"/>
    <cellStyle name="Normal 73 3 2 3 3 3" xfId="11280"/>
    <cellStyle name="Normal 73 3 2 3 3 3 2" xfId="41605"/>
    <cellStyle name="Normal 73 3 2 3 3 3 3" xfId="26381"/>
    <cellStyle name="Normal 73 3 2 3 3 4" xfId="36592"/>
    <cellStyle name="Normal 73 3 2 3 3 5" xfId="21368"/>
    <cellStyle name="Normal 73 3 2 3 4" xfId="12958"/>
    <cellStyle name="Normal 73 3 2 3 4 2" xfId="43280"/>
    <cellStyle name="Normal 73 3 2 3 4 3" xfId="28056"/>
    <cellStyle name="Normal 73 3 2 3 5" xfId="7937"/>
    <cellStyle name="Normal 73 3 2 3 5 2" xfId="38263"/>
    <cellStyle name="Normal 73 3 2 3 5 3" xfId="23039"/>
    <cellStyle name="Normal 73 3 2 3 6" xfId="33251"/>
    <cellStyle name="Normal 73 3 2 3 7" xfId="18026"/>
    <cellStyle name="Normal 73 3 2 4" xfId="3719"/>
    <cellStyle name="Normal 73 3 2 4 2" xfId="13793"/>
    <cellStyle name="Normal 73 3 2 4 2 2" xfId="44115"/>
    <cellStyle name="Normal 73 3 2 4 2 3" xfId="28891"/>
    <cellStyle name="Normal 73 3 2 4 3" xfId="8773"/>
    <cellStyle name="Normal 73 3 2 4 3 2" xfId="39098"/>
    <cellStyle name="Normal 73 3 2 4 3 3" xfId="23874"/>
    <cellStyle name="Normal 73 3 2 4 4" xfId="34085"/>
    <cellStyle name="Normal 73 3 2 4 5" xfId="18861"/>
    <cellStyle name="Normal 73 3 2 5" xfId="5412"/>
    <cellStyle name="Normal 73 3 2 5 2" xfId="15464"/>
    <cellStyle name="Normal 73 3 2 5 2 2" xfId="45786"/>
    <cellStyle name="Normal 73 3 2 5 2 3" xfId="30562"/>
    <cellStyle name="Normal 73 3 2 5 3" xfId="10444"/>
    <cellStyle name="Normal 73 3 2 5 3 2" xfId="40769"/>
    <cellStyle name="Normal 73 3 2 5 3 3" xfId="25545"/>
    <cellStyle name="Normal 73 3 2 5 4" xfId="35756"/>
    <cellStyle name="Normal 73 3 2 5 5" xfId="20532"/>
    <cellStyle name="Normal 73 3 2 6" xfId="12122"/>
    <cellStyle name="Normal 73 3 2 6 2" xfId="42444"/>
    <cellStyle name="Normal 73 3 2 6 3" xfId="27220"/>
    <cellStyle name="Normal 73 3 2 7" xfId="7101"/>
    <cellStyle name="Normal 73 3 2 7 2" xfId="37427"/>
    <cellStyle name="Normal 73 3 2 7 3" xfId="22203"/>
    <cellStyle name="Normal 73 3 2 8" xfId="32415"/>
    <cellStyle name="Normal 73 3 2 9" xfId="17190"/>
    <cellStyle name="Normal 73 3 3" xfId="2237"/>
    <cellStyle name="Normal 73 3 3 2" xfId="3076"/>
    <cellStyle name="Normal 73 3 3 2 2" xfId="4766"/>
    <cellStyle name="Normal 73 3 3 2 2 2" xfId="14839"/>
    <cellStyle name="Normal 73 3 3 2 2 2 2" xfId="45161"/>
    <cellStyle name="Normal 73 3 3 2 2 2 3" xfId="29937"/>
    <cellStyle name="Normal 73 3 3 2 2 3" xfId="9819"/>
    <cellStyle name="Normal 73 3 3 2 2 3 2" xfId="40144"/>
    <cellStyle name="Normal 73 3 3 2 2 3 3" xfId="24920"/>
    <cellStyle name="Normal 73 3 3 2 2 4" xfId="35131"/>
    <cellStyle name="Normal 73 3 3 2 2 5" xfId="19907"/>
    <cellStyle name="Normal 73 3 3 2 3" xfId="6458"/>
    <cellStyle name="Normal 73 3 3 2 3 2" xfId="16510"/>
    <cellStyle name="Normal 73 3 3 2 3 2 2" xfId="46832"/>
    <cellStyle name="Normal 73 3 3 2 3 2 3" xfId="31608"/>
    <cellStyle name="Normal 73 3 3 2 3 3" xfId="11490"/>
    <cellStyle name="Normal 73 3 3 2 3 3 2" xfId="41815"/>
    <cellStyle name="Normal 73 3 3 2 3 3 3" xfId="26591"/>
    <cellStyle name="Normal 73 3 3 2 3 4" xfId="36802"/>
    <cellStyle name="Normal 73 3 3 2 3 5" xfId="21578"/>
    <cellStyle name="Normal 73 3 3 2 4" xfId="13168"/>
    <cellStyle name="Normal 73 3 3 2 4 2" xfId="43490"/>
    <cellStyle name="Normal 73 3 3 2 4 3" xfId="28266"/>
    <cellStyle name="Normal 73 3 3 2 5" xfId="8147"/>
    <cellStyle name="Normal 73 3 3 2 5 2" xfId="38473"/>
    <cellStyle name="Normal 73 3 3 2 5 3" xfId="23249"/>
    <cellStyle name="Normal 73 3 3 2 6" xfId="33461"/>
    <cellStyle name="Normal 73 3 3 2 7" xfId="18236"/>
    <cellStyle name="Normal 73 3 3 3" xfId="3929"/>
    <cellStyle name="Normal 73 3 3 3 2" xfId="14003"/>
    <cellStyle name="Normal 73 3 3 3 2 2" xfId="44325"/>
    <cellStyle name="Normal 73 3 3 3 2 3" xfId="29101"/>
    <cellStyle name="Normal 73 3 3 3 3" xfId="8983"/>
    <cellStyle name="Normal 73 3 3 3 3 2" xfId="39308"/>
    <cellStyle name="Normal 73 3 3 3 3 3" xfId="24084"/>
    <cellStyle name="Normal 73 3 3 3 4" xfId="34295"/>
    <cellStyle name="Normal 73 3 3 3 5" xfId="19071"/>
    <cellStyle name="Normal 73 3 3 4" xfId="5622"/>
    <cellStyle name="Normal 73 3 3 4 2" xfId="15674"/>
    <cellStyle name="Normal 73 3 3 4 2 2" xfId="45996"/>
    <cellStyle name="Normal 73 3 3 4 2 3" xfId="30772"/>
    <cellStyle name="Normal 73 3 3 4 3" xfId="10654"/>
    <cellStyle name="Normal 73 3 3 4 3 2" xfId="40979"/>
    <cellStyle name="Normal 73 3 3 4 3 3" xfId="25755"/>
    <cellStyle name="Normal 73 3 3 4 4" xfId="35966"/>
    <cellStyle name="Normal 73 3 3 4 5" xfId="20742"/>
    <cellStyle name="Normal 73 3 3 5" xfId="12332"/>
    <cellStyle name="Normal 73 3 3 5 2" xfId="42654"/>
    <cellStyle name="Normal 73 3 3 5 3" xfId="27430"/>
    <cellStyle name="Normal 73 3 3 6" xfId="7311"/>
    <cellStyle name="Normal 73 3 3 6 2" xfId="37637"/>
    <cellStyle name="Normal 73 3 3 6 3" xfId="22413"/>
    <cellStyle name="Normal 73 3 3 7" xfId="32625"/>
    <cellStyle name="Normal 73 3 3 8" xfId="17400"/>
    <cellStyle name="Normal 73 3 4" xfId="2658"/>
    <cellStyle name="Normal 73 3 4 2" xfId="4348"/>
    <cellStyle name="Normal 73 3 4 2 2" xfId="14421"/>
    <cellStyle name="Normal 73 3 4 2 2 2" xfId="44743"/>
    <cellStyle name="Normal 73 3 4 2 2 3" xfId="29519"/>
    <cellStyle name="Normal 73 3 4 2 3" xfId="9401"/>
    <cellStyle name="Normal 73 3 4 2 3 2" xfId="39726"/>
    <cellStyle name="Normal 73 3 4 2 3 3" xfId="24502"/>
    <cellStyle name="Normal 73 3 4 2 4" xfId="34713"/>
    <cellStyle name="Normal 73 3 4 2 5" xfId="19489"/>
    <cellStyle name="Normal 73 3 4 3" xfId="6040"/>
    <cellStyle name="Normal 73 3 4 3 2" xfId="16092"/>
    <cellStyle name="Normal 73 3 4 3 2 2" xfId="46414"/>
    <cellStyle name="Normal 73 3 4 3 2 3" xfId="31190"/>
    <cellStyle name="Normal 73 3 4 3 3" xfId="11072"/>
    <cellStyle name="Normal 73 3 4 3 3 2" xfId="41397"/>
    <cellStyle name="Normal 73 3 4 3 3 3" xfId="26173"/>
    <cellStyle name="Normal 73 3 4 3 4" xfId="36384"/>
    <cellStyle name="Normal 73 3 4 3 5" xfId="21160"/>
    <cellStyle name="Normal 73 3 4 4" xfId="12750"/>
    <cellStyle name="Normal 73 3 4 4 2" xfId="43072"/>
    <cellStyle name="Normal 73 3 4 4 3" xfId="27848"/>
    <cellStyle name="Normal 73 3 4 5" xfId="7729"/>
    <cellStyle name="Normal 73 3 4 5 2" xfId="38055"/>
    <cellStyle name="Normal 73 3 4 5 3" xfId="22831"/>
    <cellStyle name="Normal 73 3 4 6" xfId="33043"/>
    <cellStyle name="Normal 73 3 4 7" xfId="17818"/>
    <cellStyle name="Normal 73 3 5" xfId="3511"/>
    <cellStyle name="Normal 73 3 5 2" xfId="13585"/>
    <cellStyle name="Normal 73 3 5 2 2" xfId="43907"/>
    <cellStyle name="Normal 73 3 5 2 3" xfId="28683"/>
    <cellStyle name="Normal 73 3 5 3" xfId="8565"/>
    <cellStyle name="Normal 73 3 5 3 2" xfId="38890"/>
    <cellStyle name="Normal 73 3 5 3 3" xfId="23666"/>
    <cellStyle name="Normal 73 3 5 4" xfId="33877"/>
    <cellStyle name="Normal 73 3 5 5" xfId="18653"/>
    <cellStyle name="Normal 73 3 6" xfId="5204"/>
    <cellStyle name="Normal 73 3 6 2" xfId="15256"/>
    <cellStyle name="Normal 73 3 6 2 2" xfId="45578"/>
    <cellStyle name="Normal 73 3 6 2 3" xfId="30354"/>
    <cellStyle name="Normal 73 3 6 3" xfId="10236"/>
    <cellStyle name="Normal 73 3 6 3 2" xfId="40561"/>
    <cellStyle name="Normal 73 3 6 3 3" xfId="25337"/>
    <cellStyle name="Normal 73 3 6 4" xfId="35548"/>
    <cellStyle name="Normal 73 3 6 5" xfId="20324"/>
    <cellStyle name="Normal 73 3 7" xfId="11914"/>
    <cellStyle name="Normal 73 3 7 2" xfId="42236"/>
    <cellStyle name="Normal 73 3 7 3" xfId="27012"/>
    <cellStyle name="Normal 73 3 8" xfId="6893"/>
    <cellStyle name="Normal 73 3 8 2" xfId="37219"/>
    <cellStyle name="Normal 73 3 8 3" xfId="21995"/>
    <cellStyle name="Normal 73 3 9" xfId="32208"/>
    <cellStyle name="Normal 73 4" xfId="1918"/>
    <cellStyle name="Normal 73 4 2" xfId="2341"/>
    <cellStyle name="Normal 73 4 2 2" xfId="3180"/>
    <cellStyle name="Normal 73 4 2 2 2" xfId="4870"/>
    <cellStyle name="Normal 73 4 2 2 2 2" xfId="14943"/>
    <cellStyle name="Normal 73 4 2 2 2 2 2" xfId="45265"/>
    <cellStyle name="Normal 73 4 2 2 2 2 3" xfId="30041"/>
    <cellStyle name="Normal 73 4 2 2 2 3" xfId="9923"/>
    <cellStyle name="Normal 73 4 2 2 2 3 2" xfId="40248"/>
    <cellStyle name="Normal 73 4 2 2 2 3 3" xfId="25024"/>
    <cellStyle name="Normal 73 4 2 2 2 4" xfId="35235"/>
    <cellStyle name="Normal 73 4 2 2 2 5" xfId="20011"/>
    <cellStyle name="Normal 73 4 2 2 3" xfId="6562"/>
    <cellStyle name="Normal 73 4 2 2 3 2" xfId="16614"/>
    <cellStyle name="Normal 73 4 2 2 3 2 2" xfId="46936"/>
    <cellStyle name="Normal 73 4 2 2 3 2 3" xfId="31712"/>
    <cellStyle name="Normal 73 4 2 2 3 3" xfId="11594"/>
    <cellStyle name="Normal 73 4 2 2 3 3 2" xfId="41919"/>
    <cellStyle name="Normal 73 4 2 2 3 3 3" xfId="26695"/>
    <cellStyle name="Normal 73 4 2 2 3 4" xfId="36906"/>
    <cellStyle name="Normal 73 4 2 2 3 5" xfId="21682"/>
    <cellStyle name="Normal 73 4 2 2 4" xfId="13272"/>
    <cellStyle name="Normal 73 4 2 2 4 2" xfId="43594"/>
    <cellStyle name="Normal 73 4 2 2 4 3" xfId="28370"/>
    <cellStyle name="Normal 73 4 2 2 5" xfId="8251"/>
    <cellStyle name="Normal 73 4 2 2 5 2" xfId="38577"/>
    <cellStyle name="Normal 73 4 2 2 5 3" xfId="23353"/>
    <cellStyle name="Normal 73 4 2 2 6" xfId="33565"/>
    <cellStyle name="Normal 73 4 2 2 7" xfId="18340"/>
    <cellStyle name="Normal 73 4 2 3" xfId="4033"/>
    <cellStyle name="Normal 73 4 2 3 2" xfId="14107"/>
    <cellStyle name="Normal 73 4 2 3 2 2" xfId="44429"/>
    <cellStyle name="Normal 73 4 2 3 2 3" xfId="29205"/>
    <cellStyle name="Normal 73 4 2 3 3" xfId="9087"/>
    <cellStyle name="Normal 73 4 2 3 3 2" xfId="39412"/>
    <cellStyle name="Normal 73 4 2 3 3 3" xfId="24188"/>
    <cellStyle name="Normal 73 4 2 3 4" xfId="34399"/>
    <cellStyle name="Normal 73 4 2 3 5" xfId="19175"/>
    <cellStyle name="Normal 73 4 2 4" xfId="5726"/>
    <cellStyle name="Normal 73 4 2 4 2" xfId="15778"/>
    <cellStyle name="Normal 73 4 2 4 2 2" xfId="46100"/>
    <cellStyle name="Normal 73 4 2 4 2 3" xfId="30876"/>
    <cellStyle name="Normal 73 4 2 4 3" xfId="10758"/>
    <cellStyle name="Normal 73 4 2 4 3 2" xfId="41083"/>
    <cellStyle name="Normal 73 4 2 4 3 3" xfId="25859"/>
    <cellStyle name="Normal 73 4 2 4 4" xfId="36070"/>
    <cellStyle name="Normal 73 4 2 4 5" xfId="20846"/>
    <cellStyle name="Normal 73 4 2 5" xfId="12436"/>
    <cellStyle name="Normal 73 4 2 5 2" xfId="42758"/>
    <cellStyle name="Normal 73 4 2 5 3" xfId="27534"/>
    <cellStyle name="Normal 73 4 2 6" xfId="7415"/>
    <cellStyle name="Normal 73 4 2 6 2" xfId="37741"/>
    <cellStyle name="Normal 73 4 2 6 3" xfId="22517"/>
    <cellStyle name="Normal 73 4 2 7" xfId="32729"/>
    <cellStyle name="Normal 73 4 2 8" xfId="17504"/>
    <cellStyle name="Normal 73 4 3" xfId="2762"/>
    <cellStyle name="Normal 73 4 3 2" xfId="4452"/>
    <cellStyle name="Normal 73 4 3 2 2" xfId="14525"/>
    <cellStyle name="Normal 73 4 3 2 2 2" xfId="44847"/>
    <cellStyle name="Normal 73 4 3 2 2 3" xfId="29623"/>
    <cellStyle name="Normal 73 4 3 2 3" xfId="9505"/>
    <cellStyle name="Normal 73 4 3 2 3 2" xfId="39830"/>
    <cellStyle name="Normal 73 4 3 2 3 3" xfId="24606"/>
    <cellStyle name="Normal 73 4 3 2 4" xfId="34817"/>
    <cellStyle name="Normal 73 4 3 2 5" xfId="19593"/>
    <cellStyle name="Normal 73 4 3 3" xfId="6144"/>
    <cellStyle name="Normal 73 4 3 3 2" xfId="16196"/>
    <cellStyle name="Normal 73 4 3 3 2 2" xfId="46518"/>
    <cellStyle name="Normal 73 4 3 3 2 3" xfId="31294"/>
    <cellStyle name="Normal 73 4 3 3 3" xfId="11176"/>
    <cellStyle name="Normal 73 4 3 3 3 2" xfId="41501"/>
    <cellStyle name="Normal 73 4 3 3 3 3" xfId="26277"/>
    <cellStyle name="Normal 73 4 3 3 4" xfId="36488"/>
    <cellStyle name="Normal 73 4 3 3 5" xfId="21264"/>
    <cellStyle name="Normal 73 4 3 4" xfId="12854"/>
    <cellStyle name="Normal 73 4 3 4 2" xfId="43176"/>
    <cellStyle name="Normal 73 4 3 4 3" xfId="27952"/>
    <cellStyle name="Normal 73 4 3 5" xfId="7833"/>
    <cellStyle name="Normal 73 4 3 5 2" xfId="38159"/>
    <cellStyle name="Normal 73 4 3 5 3" xfId="22935"/>
    <cellStyle name="Normal 73 4 3 6" xfId="33147"/>
    <cellStyle name="Normal 73 4 3 7" xfId="17922"/>
    <cellStyle name="Normal 73 4 4" xfId="3615"/>
    <cellStyle name="Normal 73 4 4 2" xfId="13689"/>
    <cellStyle name="Normal 73 4 4 2 2" xfId="44011"/>
    <cellStyle name="Normal 73 4 4 2 3" xfId="28787"/>
    <cellStyle name="Normal 73 4 4 3" xfId="8669"/>
    <cellStyle name="Normal 73 4 4 3 2" xfId="38994"/>
    <cellStyle name="Normal 73 4 4 3 3" xfId="23770"/>
    <cellStyle name="Normal 73 4 4 4" xfId="33981"/>
    <cellStyle name="Normal 73 4 4 5" xfId="18757"/>
    <cellStyle name="Normal 73 4 5" xfId="5308"/>
    <cellStyle name="Normal 73 4 5 2" xfId="15360"/>
    <cellStyle name="Normal 73 4 5 2 2" xfId="45682"/>
    <cellStyle name="Normal 73 4 5 2 3" xfId="30458"/>
    <cellStyle name="Normal 73 4 5 3" xfId="10340"/>
    <cellStyle name="Normal 73 4 5 3 2" xfId="40665"/>
    <cellStyle name="Normal 73 4 5 3 3" xfId="25441"/>
    <cellStyle name="Normal 73 4 5 4" xfId="35652"/>
    <cellStyle name="Normal 73 4 5 5" xfId="20428"/>
    <cellStyle name="Normal 73 4 6" xfId="12018"/>
    <cellStyle name="Normal 73 4 6 2" xfId="42340"/>
    <cellStyle name="Normal 73 4 6 3" xfId="27116"/>
    <cellStyle name="Normal 73 4 7" xfId="6997"/>
    <cellStyle name="Normal 73 4 7 2" xfId="37323"/>
    <cellStyle name="Normal 73 4 7 3" xfId="22099"/>
    <cellStyle name="Normal 73 4 8" xfId="32311"/>
    <cellStyle name="Normal 73 4 9" xfId="17086"/>
    <cellStyle name="Normal 73 5" xfId="2131"/>
    <cellStyle name="Normal 73 5 2" xfId="2972"/>
    <cellStyle name="Normal 73 5 2 2" xfId="4662"/>
    <cellStyle name="Normal 73 5 2 2 2" xfId="14735"/>
    <cellStyle name="Normal 73 5 2 2 2 2" xfId="45057"/>
    <cellStyle name="Normal 73 5 2 2 2 3" xfId="29833"/>
    <cellStyle name="Normal 73 5 2 2 3" xfId="9715"/>
    <cellStyle name="Normal 73 5 2 2 3 2" xfId="40040"/>
    <cellStyle name="Normal 73 5 2 2 3 3" xfId="24816"/>
    <cellStyle name="Normal 73 5 2 2 4" xfId="35027"/>
    <cellStyle name="Normal 73 5 2 2 5" xfId="19803"/>
    <cellStyle name="Normal 73 5 2 3" xfId="6354"/>
    <cellStyle name="Normal 73 5 2 3 2" xfId="16406"/>
    <cellStyle name="Normal 73 5 2 3 2 2" xfId="46728"/>
    <cellStyle name="Normal 73 5 2 3 2 3" xfId="31504"/>
    <cellStyle name="Normal 73 5 2 3 3" xfId="11386"/>
    <cellStyle name="Normal 73 5 2 3 3 2" xfId="41711"/>
    <cellStyle name="Normal 73 5 2 3 3 3" xfId="26487"/>
    <cellStyle name="Normal 73 5 2 3 4" xfId="36698"/>
    <cellStyle name="Normal 73 5 2 3 5" xfId="21474"/>
    <cellStyle name="Normal 73 5 2 4" xfId="13064"/>
    <cellStyle name="Normal 73 5 2 4 2" xfId="43386"/>
    <cellStyle name="Normal 73 5 2 4 3" xfId="28162"/>
    <cellStyle name="Normal 73 5 2 5" xfId="8043"/>
    <cellStyle name="Normal 73 5 2 5 2" xfId="38369"/>
    <cellStyle name="Normal 73 5 2 5 3" xfId="23145"/>
    <cellStyle name="Normal 73 5 2 6" xfId="33357"/>
    <cellStyle name="Normal 73 5 2 7" xfId="18132"/>
    <cellStyle name="Normal 73 5 3" xfId="3825"/>
    <cellStyle name="Normal 73 5 3 2" xfId="13899"/>
    <cellStyle name="Normal 73 5 3 2 2" xfId="44221"/>
    <cellStyle name="Normal 73 5 3 2 3" xfId="28997"/>
    <cellStyle name="Normal 73 5 3 3" xfId="8879"/>
    <cellStyle name="Normal 73 5 3 3 2" xfId="39204"/>
    <cellStyle name="Normal 73 5 3 3 3" xfId="23980"/>
    <cellStyle name="Normal 73 5 3 4" xfId="34191"/>
    <cellStyle name="Normal 73 5 3 5" xfId="18967"/>
    <cellStyle name="Normal 73 5 4" xfId="5518"/>
    <cellStyle name="Normal 73 5 4 2" xfId="15570"/>
    <cellStyle name="Normal 73 5 4 2 2" xfId="45892"/>
    <cellStyle name="Normal 73 5 4 2 3" xfId="30668"/>
    <cellStyle name="Normal 73 5 4 3" xfId="10550"/>
    <cellStyle name="Normal 73 5 4 3 2" xfId="40875"/>
    <cellStyle name="Normal 73 5 4 3 3" xfId="25651"/>
    <cellStyle name="Normal 73 5 4 4" xfId="35862"/>
    <cellStyle name="Normal 73 5 4 5" xfId="20638"/>
    <cellStyle name="Normal 73 5 5" xfId="12228"/>
    <cellStyle name="Normal 73 5 5 2" xfId="42550"/>
    <cellStyle name="Normal 73 5 5 3" xfId="27326"/>
    <cellStyle name="Normal 73 5 6" xfId="7207"/>
    <cellStyle name="Normal 73 5 6 2" xfId="37533"/>
    <cellStyle name="Normal 73 5 6 3" xfId="22309"/>
    <cellStyle name="Normal 73 5 7" xfId="32521"/>
    <cellStyle name="Normal 73 5 8" xfId="17296"/>
    <cellStyle name="Normal 73 6" xfId="2552"/>
    <cellStyle name="Normal 73 6 2" xfId="4244"/>
    <cellStyle name="Normal 73 6 2 2" xfId="14317"/>
    <cellStyle name="Normal 73 6 2 2 2" xfId="44639"/>
    <cellStyle name="Normal 73 6 2 2 3" xfId="29415"/>
    <cellStyle name="Normal 73 6 2 3" xfId="9297"/>
    <cellStyle name="Normal 73 6 2 3 2" xfId="39622"/>
    <cellStyle name="Normal 73 6 2 3 3" xfId="24398"/>
    <cellStyle name="Normal 73 6 2 4" xfId="34609"/>
    <cellStyle name="Normal 73 6 2 5" xfId="19385"/>
    <cellStyle name="Normal 73 6 3" xfId="5936"/>
    <cellStyle name="Normal 73 6 3 2" xfId="15988"/>
    <cellStyle name="Normal 73 6 3 2 2" xfId="46310"/>
    <cellStyle name="Normal 73 6 3 2 3" xfId="31086"/>
    <cellStyle name="Normal 73 6 3 3" xfId="10968"/>
    <cellStyle name="Normal 73 6 3 3 2" xfId="41293"/>
    <cellStyle name="Normal 73 6 3 3 3" xfId="26069"/>
    <cellStyle name="Normal 73 6 3 4" xfId="36280"/>
    <cellStyle name="Normal 73 6 3 5" xfId="21056"/>
    <cellStyle name="Normal 73 6 4" xfId="12646"/>
    <cellStyle name="Normal 73 6 4 2" xfId="42968"/>
    <cellStyle name="Normal 73 6 4 3" xfId="27744"/>
    <cellStyle name="Normal 73 6 5" xfId="7625"/>
    <cellStyle name="Normal 73 6 5 2" xfId="37951"/>
    <cellStyle name="Normal 73 6 5 3" xfId="22727"/>
    <cellStyle name="Normal 73 6 6" xfId="32939"/>
    <cellStyle name="Normal 73 6 7" xfId="17714"/>
    <cellStyle name="Normal 73 7" xfId="3404"/>
    <cellStyle name="Normal 73 7 2" xfId="13481"/>
    <cellStyle name="Normal 73 7 2 2" xfId="43803"/>
    <cellStyle name="Normal 73 7 2 3" xfId="28579"/>
    <cellStyle name="Normal 73 7 3" xfId="8461"/>
    <cellStyle name="Normal 73 7 3 2" xfId="38786"/>
    <cellStyle name="Normal 73 7 3 3" xfId="23562"/>
    <cellStyle name="Normal 73 7 4" xfId="33773"/>
    <cellStyle name="Normal 73 7 5" xfId="18549"/>
    <cellStyle name="Normal 73 8" xfId="5098"/>
    <cellStyle name="Normal 73 8 2" xfId="15152"/>
    <cellStyle name="Normal 73 8 2 2" xfId="45474"/>
    <cellStyle name="Normal 73 8 2 3" xfId="30250"/>
    <cellStyle name="Normal 73 8 3" xfId="10132"/>
    <cellStyle name="Normal 73 8 3 2" xfId="40457"/>
    <cellStyle name="Normal 73 8 3 3" xfId="25233"/>
    <cellStyle name="Normal 73 8 4" xfId="35444"/>
    <cellStyle name="Normal 73 8 5" xfId="20220"/>
    <cellStyle name="Normal 73 9" xfId="11808"/>
    <cellStyle name="Normal 73 9 2" xfId="42132"/>
    <cellStyle name="Normal 73 9 3" xfId="26908"/>
    <cellStyle name="Normal 74" xfId="1491"/>
    <cellStyle name="Normal 74 10" xfId="6788"/>
    <cellStyle name="Normal 74 10 2" xfId="37116"/>
    <cellStyle name="Normal 74 10 3" xfId="21892"/>
    <cellStyle name="Normal 74 11" xfId="32107"/>
    <cellStyle name="Normal 74 12" xfId="16877"/>
    <cellStyle name="Normal 74 13" xfId="47318"/>
    <cellStyle name="Normal 74 2" xfId="1752"/>
    <cellStyle name="Normal 74 2 10" xfId="32158"/>
    <cellStyle name="Normal 74 2 11" xfId="16931"/>
    <cellStyle name="Normal 74 2 2" xfId="1860"/>
    <cellStyle name="Normal 74 2 2 10" xfId="17035"/>
    <cellStyle name="Normal 74 2 2 2" xfId="2077"/>
    <cellStyle name="Normal 74 2 2 2 2" xfId="2498"/>
    <cellStyle name="Normal 74 2 2 2 2 2" xfId="3337"/>
    <cellStyle name="Normal 74 2 2 2 2 2 2" xfId="5027"/>
    <cellStyle name="Normal 74 2 2 2 2 2 2 2" xfId="15100"/>
    <cellStyle name="Normal 74 2 2 2 2 2 2 2 2" xfId="45422"/>
    <cellStyle name="Normal 74 2 2 2 2 2 2 2 3" xfId="30198"/>
    <cellStyle name="Normal 74 2 2 2 2 2 2 3" xfId="10080"/>
    <cellStyle name="Normal 74 2 2 2 2 2 2 3 2" xfId="40405"/>
    <cellStyle name="Normal 74 2 2 2 2 2 2 3 3" xfId="25181"/>
    <cellStyle name="Normal 74 2 2 2 2 2 2 4" xfId="35392"/>
    <cellStyle name="Normal 74 2 2 2 2 2 2 5" xfId="20168"/>
    <cellStyle name="Normal 74 2 2 2 2 2 3" xfId="6719"/>
    <cellStyle name="Normal 74 2 2 2 2 2 3 2" xfId="16771"/>
    <cellStyle name="Normal 74 2 2 2 2 2 3 2 2" xfId="47093"/>
    <cellStyle name="Normal 74 2 2 2 2 2 3 2 3" xfId="31869"/>
    <cellStyle name="Normal 74 2 2 2 2 2 3 3" xfId="11751"/>
    <cellStyle name="Normal 74 2 2 2 2 2 3 3 2" xfId="42076"/>
    <cellStyle name="Normal 74 2 2 2 2 2 3 3 3" xfId="26852"/>
    <cellStyle name="Normal 74 2 2 2 2 2 3 4" xfId="37063"/>
    <cellStyle name="Normal 74 2 2 2 2 2 3 5" xfId="21839"/>
    <cellStyle name="Normal 74 2 2 2 2 2 4" xfId="13429"/>
    <cellStyle name="Normal 74 2 2 2 2 2 4 2" xfId="43751"/>
    <cellStyle name="Normal 74 2 2 2 2 2 4 3" xfId="28527"/>
    <cellStyle name="Normal 74 2 2 2 2 2 5" xfId="8408"/>
    <cellStyle name="Normal 74 2 2 2 2 2 5 2" xfId="38734"/>
    <cellStyle name="Normal 74 2 2 2 2 2 5 3" xfId="23510"/>
    <cellStyle name="Normal 74 2 2 2 2 2 6" xfId="33722"/>
    <cellStyle name="Normal 74 2 2 2 2 2 7" xfId="18497"/>
    <cellStyle name="Normal 74 2 2 2 2 3" xfId="4190"/>
    <cellStyle name="Normal 74 2 2 2 2 3 2" xfId="14264"/>
    <cellStyle name="Normal 74 2 2 2 2 3 2 2" xfId="44586"/>
    <cellStyle name="Normal 74 2 2 2 2 3 2 3" xfId="29362"/>
    <cellStyle name="Normal 74 2 2 2 2 3 3" xfId="9244"/>
    <cellStyle name="Normal 74 2 2 2 2 3 3 2" xfId="39569"/>
    <cellStyle name="Normal 74 2 2 2 2 3 3 3" xfId="24345"/>
    <cellStyle name="Normal 74 2 2 2 2 3 4" xfId="34556"/>
    <cellStyle name="Normal 74 2 2 2 2 3 5" xfId="19332"/>
    <cellStyle name="Normal 74 2 2 2 2 4" xfId="5883"/>
    <cellStyle name="Normal 74 2 2 2 2 4 2" xfId="15935"/>
    <cellStyle name="Normal 74 2 2 2 2 4 2 2" xfId="46257"/>
    <cellStyle name="Normal 74 2 2 2 2 4 2 3" xfId="31033"/>
    <cellStyle name="Normal 74 2 2 2 2 4 3" xfId="10915"/>
    <cellStyle name="Normal 74 2 2 2 2 4 3 2" xfId="41240"/>
    <cellStyle name="Normal 74 2 2 2 2 4 3 3" xfId="26016"/>
    <cellStyle name="Normal 74 2 2 2 2 4 4" xfId="36227"/>
    <cellStyle name="Normal 74 2 2 2 2 4 5" xfId="21003"/>
    <cellStyle name="Normal 74 2 2 2 2 5" xfId="12593"/>
    <cellStyle name="Normal 74 2 2 2 2 5 2" xfId="42915"/>
    <cellStyle name="Normal 74 2 2 2 2 5 3" xfId="27691"/>
    <cellStyle name="Normal 74 2 2 2 2 6" xfId="7572"/>
    <cellStyle name="Normal 74 2 2 2 2 6 2" xfId="37898"/>
    <cellStyle name="Normal 74 2 2 2 2 6 3" xfId="22674"/>
    <cellStyle name="Normal 74 2 2 2 2 7" xfId="32886"/>
    <cellStyle name="Normal 74 2 2 2 2 8" xfId="17661"/>
    <cellStyle name="Normal 74 2 2 2 3" xfId="2919"/>
    <cellStyle name="Normal 74 2 2 2 3 2" xfId="4609"/>
    <cellStyle name="Normal 74 2 2 2 3 2 2" xfId="14682"/>
    <cellStyle name="Normal 74 2 2 2 3 2 2 2" xfId="45004"/>
    <cellStyle name="Normal 74 2 2 2 3 2 2 3" xfId="29780"/>
    <cellStyle name="Normal 74 2 2 2 3 2 3" xfId="9662"/>
    <cellStyle name="Normal 74 2 2 2 3 2 3 2" xfId="39987"/>
    <cellStyle name="Normal 74 2 2 2 3 2 3 3" xfId="24763"/>
    <cellStyle name="Normal 74 2 2 2 3 2 4" xfId="34974"/>
    <cellStyle name="Normal 74 2 2 2 3 2 5" xfId="19750"/>
    <cellStyle name="Normal 74 2 2 2 3 3" xfId="6301"/>
    <cellStyle name="Normal 74 2 2 2 3 3 2" xfId="16353"/>
    <cellStyle name="Normal 74 2 2 2 3 3 2 2" xfId="46675"/>
    <cellStyle name="Normal 74 2 2 2 3 3 2 3" xfId="31451"/>
    <cellStyle name="Normal 74 2 2 2 3 3 3" xfId="11333"/>
    <cellStyle name="Normal 74 2 2 2 3 3 3 2" xfId="41658"/>
    <cellStyle name="Normal 74 2 2 2 3 3 3 3" xfId="26434"/>
    <cellStyle name="Normal 74 2 2 2 3 3 4" xfId="36645"/>
    <cellStyle name="Normal 74 2 2 2 3 3 5" xfId="21421"/>
    <cellStyle name="Normal 74 2 2 2 3 4" xfId="13011"/>
    <cellStyle name="Normal 74 2 2 2 3 4 2" xfId="43333"/>
    <cellStyle name="Normal 74 2 2 2 3 4 3" xfId="28109"/>
    <cellStyle name="Normal 74 2 2 2 3 5" xfId="7990"/>
    <cellStyle name="Normal 74 2 2 2 3 5 2" xfId="38316"/>
    <cellStyle name="Normal 74 2 2 2 3 5 3" xfId="23092"/>
    <cellStyle name="Normal 74 2 2 2 3 6" xfId="33304"/>
    <cellStyle name="Normal 74 2 2 2 3 7" xfId="18079"/>
    <cellStyle name="Normal 74 2 2 2 4" xfId="3772"/>
    <cellStyle name="Normal 74 2 2 2 4 2" xfId="13846"/>
    <cellStyle name="Normal 74 2 2 2 4 2 2" xfId="44168"/>
    <cellStyle name="Normal 74 2 2 2 4 2 3" xfId="28944"/>
    <cellStyle name="Normal 74 2 2 2 4 3" xfId="8826"/>
    <cellStyle name="Normal 74 2 2 2 4 3 2" xfId="39151"/>
    <cellStyle name="Normal 74 2 2 2 4 3 3" xfId="23927"/>
    <cellStyle name="Normal 74 2 2 2 4 4" xfId="34138"/>
    <cellStyle name="Normal 74 2 2 2 4 5" xfId="18914"/>
    <cellStyle name="Normal 74 2 2 2 5" xfId="5465"/>
    <cellStyle name="Normal 74 2 2 2 5 2" xfId="15517"/>
    <cellStyle name="Normal 74 2 2 2 5 2 2" xfId="45839"/>
    <cellStyle name="Normal 74 2 2 2 5 2 3" xfId="30615"/>
    <cellStyle name="Normal 74 2 2 2 5 3" xfId="10497"/>
    <cellStyle name="Normal 74 2 2 2 5 3 2" xfId="40822"/>
    <cellStyle name="Normal 74 2 2 2 5 3 3" xfId="25598"/>
    <cellStyle name="Normal 74 2 2 2 5 4" xfId="35809"/>
    <cellStyle name="Normal 74 2 2 2 5 5" xfId="20585"/>
    <cellStyle name="Normal 74 2 2 2 6" xfId="12175"/>
    <cellStyle name="Normal 74 2 2 2 6 2" xfId="42497"/>
    <cellStyle name="Normal 74 2 2 2 6 3" xfId="27273"/>
    <cellStyle name="Normal 74 2 2 2 7" xfId="7154"/>
    <cellStyle name="Normal 74 2 2 2 7 2" xfId="37480"/>
    <cellStyle name="Normal 74 2 2 2 7 3" xfId="22256"/>
    <cellStyle name="Normal 74 2 2 2 8" xfId="32468"/>
    <cellStyle name="Normal 74 2 2 2 9" xfId="17243"/>
    <cellStyle name="Normal 74 2 2 3" xfId="2290"/>
    <cellStyle name="Normal 74 2 2 3 2" xfId="3129"/>
    <cellStyle name="Normal 74 2 2 3 2 2" xfId="4819"/>
    <cellStyle name="Normal 74 2 2 3 2 2 2" xfId="14892"/>
    <cellStyle name="Normal 74 2 2 3 2 2 2 2" xfId="45214"/>
    <cellStyle name="Normal 74 2 2 3 2 2 2 3" xfId="29990"/>
    <cellStyle name="Normal 74 2 2 3 2 2 3" xfId="9872"/>
    <cellStyle name="Normal 74 2 2 3 2 2 3 2" xfId="40197"/>
    <cellStyle name="Normal 74 2 2 3 2 2 3 3" xfId="24973"/>
    <cellStyle name="Normal 74 2 2 3 2 2 4" xfId="35184"/>
    <cellStyle name="Normal 74 2 2 3 2 2 5" xfId="19960"/>
    <cellStyle name="Normal 74 2 2 3 2 3" xfId="6511"/>
    <cellStyle name="Normal 74 2 2 3 2 3 2" xfId="16563"/>
    <cellStyle name="Normal 74 2 2 3 2 3 2 2" xfId="46885"/>
    <cellStyle name="Normal 74 2 2 3 2 3 2 3" xfId="31661"/>
    <cellStyle name="Normal 74 2 2 3 2 3 3" xfId="11543"/>
    <cellStyle name="Normal 74 2 2 3 2 3 3 2" xfId="41868"/>
    <cellStyle name="Normal 74 2 2 3 2 3 3 3" xfId="26644"/>
    <cellStyle name="Normal 74 2 2 3 2 3 4" xfId="36855"/>
    <cellStyle name="Normal 74 2 2 3 2 3 5" xfId="21631"/>
    <cellStyle name="Normal 74 2 2 3 2 4" xfId="13221"/>
    <cellStyle name="Normal 74 2 2 3 2 4 2" xfId="43543"/>
    <cellStyle name="Normal 74 2 2 3 2 4 3" xfId="28319"/>
    <cellStyle name="Normal 74 2 2 3 2 5" xfId="8200"/>
    <cellStyle name="Normal 74 2 2 3 2 5 2" xfId="38526"/>
    <cellStyle name="Normal 74 2 2 3 2 5 3" xfId="23302"/>
    <cellStyle name="Normal 74 2 2 3 2 6" xfId="33514"/>
    <cellStyle name="Normal 74 2 2 3 2 7" xfId="18289"/>
    <cellStyle name="Normal 74 2 2 3 3" xfId="3982"/>
    <cellStyle name="Normal 74 2 2 3 3 2" xfId="14056"/>
    <cellStyle name="Normal 74 2 2 3 3 2 2" xfId="44378"/>
    <cellStyle name="Normal 74 2 2 3 3 2 3" xfId="29154"/>
    <cellStyle name="Normal 74 2 2 3 3 3" xfId="9036"/>
    <cellStyle name="Normal 74 2 2 3 3 3 2" xfId="39361"/>
    <cellStyle name="Normal 74 2 2 3 3 3 3" xfId="24137"/>
    <cellStyle name="Normal 74 2 2 3 3 4" xfId="34348"/>
    <cellStyle name="Normal 74 2 2 3 3 5" xfId="19124"/>
    <cellStyle name="Normal 74 2 2 3 4" xfId="5675"/>
    <cellStyle name="Normal 74 2 2 3 4 2" xfId="15727"/>
    <cellStyle name="Normal 74 2 2 3 4 2 2" xfId="46049"/>
    <cellStyle name="Normal 74 2 2 3 4 2 3" xfId="30825"/>
    <cellStyle name="Normal 74 2 2 3 4 3" xfId="10707"/>
    <cellStyle name="Normal 74 2 2 3 4 3 2" xfId="41032"/>
    <cellStyle name="Normal 74 2 2 3 4 3 3" xfId="25808"/>
    <cellStyle name="Normal 74 2 2 3 4 4" xfId="36019"/>
    <cellStyle name="Normal 74 2 2 3 4 5" xfId="20795"/>
    <cellStyle name="Normal 74 2 2 3 5" xfId="12385"/>
    <cellStyle name="Normal 74 2 2 3 5 2" xfId="42707"/>
    <cellStyle name="Normal 74 2 2 3 5 3" xfId="27483"/>
    <cellStyle name="Normal 74 2 2 3 6" xfId="7364"/>
    <cellStyle name="Normal 74 2 2 3 6 2" xfId="37690"/>
    <cellStyle name="Normal 74 2 2 3 6 3" xfId="22466"/>
    <cellStyle name="Normal 74 2 2 3 7" xfId="32678"/>
    <cellStyle name="Normal 74 2 2 3 8" xfId="17453"/>
    <cellStyle name="Normal 74 2 2 4" xfId="2711"/>
    <cellStyle name="Normal 74 2 2 4 2" xfId="4401"/>
    <cellStyle name="Normal 74 2 2 4 2 2" xfId="14474"/>
    <cellStyle name="Normal 74 2 2 4 2 2 2" xfId="44796"/>
    <cellStyle name="Normal 74 2 2 4 2 2 3" xfId="29572"/>
    <cellStyle name="Normal 74 2 2 4 2 3" xfId="9454"/>
    <cellStyle name="Normal 74 2 2 4 2 3 2" xfId="39779"/>
    <cellStyle name="Normal 74 2 2 4 2 3 3" xfId="24555"/>
    <cellStyle name="Normal 74 2 2 4 2 4" xfId="34766"/>
    <cellStyle name="Normal 74 2 2 4 2 5" xfId="19542"/>
    <cellStyle name="Normal 74 2 2 4 3" xfId="6093"/>
    <cellStyle name="Normal 74 2 2 4 3 2" xfId="16145"/>
    <cellStyle name="Normal 74 2 2 4 3 2 2" xfId="46467"/>
    <cellStyle name="Normal 74 2 2 4 3 2 3" xfId="31243"/>
    <cellStyle name="Normal 74 2 2 4 3 3" xfId="11125"/>
    <cellStyle name="Normal 74 2 2 4 3 3 2" xfId="41450"/>
    <cellStyle name="Normal 74 2 2 4 3 3 3" xfId="26226"/>
    <cellStyle name="Normal 74 2 2 4 3 4" xfId="36437"/>
    <cellStyle name="Normal 74 2 2 4 3 5" xfId="21213"/>
    <cellStyle name="Normal 74 2 2 4 4" xfId="12803"/>
    <cellStyle name="Normal 74 2 2 4 4 2" xfId="43125"/>
    <cellStyle name="Normal 74 2 2 4 4 3" xfId="27901"/>
    <cellStyle name="Normal 74 2 2 4 5" xfId="7782"/>
    <cellStyle name="Normal 74 2 2 4 5 2" xfId="38108"/>
    <cellStyle name="Normal 74 2 2 4 5 3" xfId="22884"/>
    <cellStyle name="Normal 74 2 2 4 6" xfId="33096"/>
    <cellStyle name="Normal 74 2 2 4 7" xfId="17871"/>
    <cellStyle name="Normal 74 2 2 5" xfId="3564"/>
    <cellStyle name="Normal 74 2 2 5 2" xfId="13638"/>
    <cellStyle name="Normal 74 2 2 5 2 2" xfId="43960"/>
    <cellStyle name="Normal 74 2 2 5 2 3" xfId="28736"/>
    <cellStyle name="Normal 74 2 2 5 3" xfId="8618"/>
    <cellStyle name="Normal 74 2 2 5 3 2" xfId="38943"/>
    <cellStyle name="Normal 74 2 2 5 3 3" xfId="23719"/>
    <cellStyle name="Normal 74 2 2 5 4" xfId="33930"/>
    <cellStyle name="Normal 74 2 2 5 5" xfId="18706"/>
    <cellStyle name="Normal 74 2 2 6" xfId="5257"/>
    <cellStyle name="Normal 74 2 2 6 2" xfId="15309"/>
    <cellStyle name="Normal 74 2 2 6 2 2" xfId="45631"/>
    <cellStyle name="Normal 74 2 2 6 2 3" xfId="30407"/>
    <cellStyle name="Normal 74 2 2 6 3" xfId="10289"/>
    <cellStyle name="Normal 74 2 2 6 3 2" xfId="40614"/>
    <cellStyle name="Normal 74 2 2 6 3 3" xfId="25390"/>
    <cellStyle name="Normal 74 2 2 6 4" xfId="35601"/>
    <cellStyle name="Normal 74 2 2 6 5" xfId="20377"/>
    <cellStyle name="Normal 74 2 2 7" xfId="11967"/>
    <cellStyle name="Normal 74 2 2 7 2" xfId="42289"/>
    <cellStyle name="Normal 74 2 2 7 3" xfId="27065"/>
    <cellStyle name="Normal 74 2 2 8" xfId="6946"/>
    <cellStyle name="Normal 74 2 2 8 2" xfId="37272"/>
    <cellStyle name="Normal 74 2 2 8 3" xfId="22048"/>
    <cellStyle name="Normal 74 2 2 9" xfId="32260"/>
    <cellStyle name="Normal 74 2 3" xfId="1973"/>
    <cellStyle name="Normal 74 2 3 2" xfId="2394"/>
    <cellStyle name="Normal 74 2 3 2 2" xfId="3233"/>
    <cellStyle name="Normal 74 2 3 2 2 2" xfId="4923"/>
    <cellStyle name="Normal 74 2 3 2 2 2 2" xfId="14996"/>
    <cellStyle name="Normal 74 2 3 2 2 2 2 2" xfId="45318"/>
    <cellStyle name="Normal 74 2 3 2 2 2 2 3" xfId="30094"/>
    <cellStyle name="Normal 74 2 3 2 2 2 3" xfId="9976"/>
    <cellStyle name="Normal 74 2 3 2 2 2 3 2" xfId="40301"/>
    <cellStyle name="Normal 74 2 3 2 2 2 3 3" xfId="25077"/>
    <cellStyle name="Normal 74 2 3 2 2 2 4" xfId="35288"/>
    <cellStyle name="Normal 74 2 3 2 2 2 5" xfId="20064"/>
    <cellStyle name="Normal 74 2 3 2 2 3" xfId="6615"/>
    <cellStyle name="Normal 74 2 3 2 2 3 2" xfId="16667"/>
    <cellStyle name="Normal 74 2 3 2 2 3 2 2" xfId="46989"/>
    <cellStyle name="Normal 74 2 3 2 2 3 2 3" xfId="31765"/>
    <cellStyle name="Normal 74 2 3 2 2 3 3" xfId="11647"/>
    <cellStyle name="Normal 74 2 3 2 2 3 3 2" xfId="41972"/>
    <cellStyle name="Normal 74 2 3 2 2 3 3 3" xfId="26748"/>
    <cellStyle name="Normal 74 2 3 2 2 3 4" xfId="36959"/>
    <cellStyle name="Normal 74 2 3 2 2 3 5" xfId="21735"/>
    <cellStyle name="Normal 74 2 3 2 2 4" xfId="13325"/>
    <cellStyle name="Normal 74 2 3 2 2 4 2" xfId="43647"/>
    <cellStyle name="Normal 74 2 3 2 2 4 3" xfId="28423"/>
    <cellStyle name="Normal 74 2 3 2 2 5" xfId="8304"/>
    <cellStyle name="Normal 74 2 3 2 2 5 2" xfId="38630"/>
    <cellStyle name="Normal 74 2 3 2 2 5 3" xfId="23406"/>
    <cellStyle name="Normal 74 2 3 2 2 6" xfId="33618"/>
    <cellStyle name="Normal 74 2 3 2 2 7" xfId="18393"/>
    <cellStyle name="Normal 74 2 3 2 3" xfId="4086"/>
    <cellStyle name="Normal 74 2 3 2 3 2" xfId="14160"/>
    <cellStyle name="Normal 74 2 3 2 3 2 2" xfId="44482"/>
    <cellStyle name="Normal 74 2 3 2 3 2 3" xfId="29258"/>
    <cellStyle name="Normal 74 2 3 2 3 3" xfId="9140"/>
    <cellStyle name="Normal 74 2 3 2 3 3 2" xfId="39465"/>
    <cellStyle name="Normal 74 2 3 2 3 3 3" xfId="24241"/>
    <cellStyle name="Normal 74 2 3 2 3 4" xfId="34452"/>
    <cellStyle name="Normal 74 2 3 2 3 5" xfId="19228"/>
    <cellStyle name="Normal 74 2 3 2 4" xfId="5779"/>
    <cellStyle name="Normal 74 2 3 2 4 2" xfId="15831"/>
    <cellStyle name="Normal 74 2 3 2 4 2 2" xfId="46153"/>
    <cellStyle name="Normal 74 2 3 2 4 2 3" xfId="30929"/>
    <cellStyle name="Normal 74 2 3 2 4 3" xfId="10811"/>
    <cellStyle name="Normal 74 2 3 2 4 3 2" xfId="41136"/>
    <cellStyle name="Normal 74 2 3 2 4 3 3" xfId="25912"/>
    <cellStyle name="Normal 74 2 3 2 4 4" xfId="36123"/>
    <cellStyle name="Normal 74 2 3 2 4 5" xfId="20899"/>
    <cellStyle name="Normal 74 2 3 2 5" xfId="12489"/>
    <cellStyle name="Normal 74 2 3 2 5 2" xfId="42811"/>
    <cellStyle name="Normal 74 2 3 2 5 3" xfId="27587"/>
    <cellStyle name="Normal 74 2 3 2 6" xfId="7468"/>
    <cellStyle name="Normal 74 2 3 2 6 2" xfId="37794"/>
    <cellStyle name="Normal 74 2 3 2 6 3" xfId="22570"/>
    <cellStyle name="Normal 74 2 3 2 7" xfId="32782"/>
    <cellStyle name="Normal 74 2 3 2 8" xfId="17557"/>
    <cellStyle name="Normal 74 2 3 3" xfId="2815"/>
    <cellStyle name="Normal 74 2 3 3 2" xfId="4505"/>
    <cellStyle name="Normal 74 2 3 3 2 2" xfId="14578"/>
    <cellStyle name="Normal 74 2 3 3 2 2 2" xfId="44900"/>
    <cellStyle name="Normal 74 2 3 3 2 2 3" xfId="29676"/>
    <cellStyle name="Normal 74 2 3 3 2 3" xfId="9558"/>
    <cellStyle name="Normal 74 2 3 3 2 3 2" xfId="39883"/>
    <cellStyle name="Normal 74 2 3 3 2 3 3" xfId="24659"/>
    <cellStyle name="Normal 74 2 3 3 2 4" xfId="34870"/>
    <cellStyle name="Normal 74 2 3 3 2 5" xfId="19646"/>
    <cellStyle name="Normal 74 2 3 3 3" xfId="6197"/>
    <cellStyle name="Normal 74 2 3 3 3 2" xfId="16249"/>
    <cellStyle name="Normal 74 2 3 3 3 2 2" xfId="46571"/>
    <cellStyle name="Normal 74 2 3 3 3 2 3" xfId="31347"/>
    <cellStyle name="Normal 74 2 3 3 3 3" xfId="11229"/>
    <cellStyle name="Normal 74 2 3 3 3 3 2" xfId="41554"/>
    <cellStyle name="Normal 74 2 3 3 3 3 3" xfId="26330"/>
    <cellStyle name="Normal 74 2 3 3 3 4" xfId="36541"/>
    <cellStyle name="Normal 74 2 3 3 3 5" xfId="21317"/>
    <cellStyle name="Normal 74 2 3 3 4" xfId="12907"/>
    <cellStyle name="Normal 74 2 3 3 4 2" xfId="43229"/>
    <cellStyle name="Normal 74 2 3 3 4 3" xfId="28005"/>
    <cellStyle name="Normal 74 2 3 3 5" xfId="7886"/>
    <cellStyle name="Normal 74 2 3 3 5 2" xfId="38212"/>
    <cellStyle name="Normal 74 2 3 3 5 3" xfId="22988"/>
    <cellStyle name="Normal 74 2 3 3 6" xfId="33200"/>
    <cellStyle name="Normal 74 2 3 3 7" xfId="17975"/>
    <cellStyle name="Normal 74 2 3 4" xfId="3668"/>
    <cellStyle name="Normal 74 2 3 4 2" xfId="13742"/>
    <cellStyle name="Normal 74 2 3 4 2 2" xfId="44064"/>
    <cellStyle name="Normal 74 2 3 4 2 3" xfId="28840"/>
    <cellStyle name="Normal 74 2 3 4 3" xfId="8722"/>
    <cellStyle name="Normal 74 2 3 4 3 2" xfId="39047"/>
    <cellStyle name="Normal 74 2 3 4 3 3" xfId="23823"/>
    <cellStyle name="Normal 74 2 3 4 4" xfId="34034"/>
    <cellStyle name="Normal 74 2 3 4 5" xfId="18810"/>
    <cellStyle name="Normal 74 2 3 5" xfId="5361"/>
    <cellStyle name="Normal 74 2 3 5 2" xfId="15413"/>
    <cellStyle name="Normal 74 2 3 5 2 2" xfId="45735"/>
    <cellStyle name="Normal 74 2 3 5 2 3" xfId="30511"/>
    <cellStyle name="Normal 74 2 3 5 3" xfId="10393"/>
    <cellStyle name="Normal 74 2 3 5 3 2" xfId="40718"/>
    <cellStyle name="Normal 74 2 3 5 3 3" xfId="25494"/>
    <cellStyle name="Normal 74 2 3 5 4" xfId="35705"/>
    <cellStyle name="Normal 74 2 3 5 5" xfId="20481"/>
    <cellStyle name="Normal 74 2 3 6" xfId="12071"/>
    <cellStyle name="Normal 74 2 3 6 2" xfId="42393"/>
    <cellStyle name="Normal 74 2 3 6 3" xfId="27169"/>
    <cellStyle name="Normal 74 2 3 7" xfId="7050"/>
    <cellStyle name="Normal 74 2 3 7 2" xfId="37376"/>
    <cellStyle name="Normal 74 2 3 7 3" xfId="22152"/>
    <cellStyle name="Normal 74 2 3 8" xfId="32364"/>
    <cellStyle name="Normal 74 2 3 9" xfId="17139"/>
    <cellStyle name="Normal 74 2 4" xfId="2186"/>
    <cellStyle name="Normal 74 2 4 2" xfId="3025"/>
    <cellStyle name="Normal 74 2 4 2 2" xfId="4715"/>
    <cellStyle name="Normal 74 2 4 2 2 2" xfId="14788"/>
    <cellStyle name="Normal 74 2 4 2 2 2 2" xfId="45110"/>
    <cellStyle name="Normal 74 2 4 2 2 2 3" xfId="29886"/>
    <cellStyle name="Normal 74 2 4 2 2 3" xfId="9768"/>
    <cellStyle name="Normal 74 2 4 2 2 3 2" xfId="40093"/>
    <cellStyle name="Normal 74 2 4 2 2 3 3" xfId="24869"/>
    <cellStyle name="Normal 74 2 4 2 2 4" xfId="35080"/>
    <cellStyle name="Normal 74 2 4 2 2 5" xfId="19856"/>
    <cellStyle name="Normal 74 2 4 2 3" xfId="6407"/>
    <cellStyle name="Normal 74 2 4 2 3 2" xfId="16459"/>
    <cellStyle name="Normal 74 2 4 2 3 2 2" xfId="46781"/>
    <cellStyle name="Normal 74 2 4 2 3 2 3" xfId="31557"/>
    <cellStyle name="Normal 74 2 4 2 3 3" xfId="11439"/>
    <cellStyle name="Normal 74 2 4 2 3 3 2" xfId="41764"/>
    <cellStyle name="Normal 74 2 4 2 3 3 3" xfId="26540"/>
    <cellStyle name="Normal 74 2 4 2 3 4" xfId="36751"/>
    <cellStyle name="Normal 74 2 4 2 3 5" xfId="21527"/>
    <cellStyle name="Normal 74 2 4 2 4" xfId="13117"/>
    <cellStyle name="Normal 74 2 4 2 4 2" xfId="43439"/>
    <cellStyle name="Normal 74 2 4 2 4 3" xfId="28215"/>
    <cellStyle name="Normal 74 2 4 2 5" xfId="8096"/>
    <cellStyle name="Normal 74 2 4 2 5 2" xfId="38422"/>
    <cellStyle name="Normal 74 2 4 2 5 3" xfId="23198"/>
    <cellStyle name="Normal 74 2 4 2 6" xfId="33410"/>
    <cellStyle name="Normal 74 2 4 2 7" xfId="18185"/>
    <cellStyle name="Normal 74 2 4 3" xfId="3878"/>
    <cellStyle name="Normal 74 2 4 3 2" xfId="13952"/>
    <cellStyle name="Normal 74 2 4 3 2 2" xfId="44274"/>
    <cellStyle name="Normal 74 2 4 3 2 3" xfId="29050"/>
    <cellStyle name="Normal 74 2 4 3 3" xfId="8932"/>
    <cellStyle name="Normal 74 2 4 3 3 2" xfId="39257"/>
    <cellStyle name="Normal 74 2 4 3 3 3" xfId="24033"/>
    <cellStyle name="Normal 74 2 4 3 4" xfId="34244"/>
    <cellStyle name="Normal 74 2 4 3 5" xfId="19020"/>
    <cellStyle name="Normal 74 2 4 4" xfId="5571"/>
    <cellStyle name="Normal 74 2 4 4 2" xfId="15623"/>
    <cellStyle name="Normal 74 2 4 4 2 2" xfId="45945"/>
    <cellStyle name="Normal 74 2 4 4 2 3" xfId="30721"/>
    <cellStyle name="Normal 74 2 4 4 3" xfId="10603"/>
    <cellStyle name="Normal 74 2 4 4 3 2" xfId="40928"/>
    <cellStyle name="Normal 74 2 4 4 3 3" xfId="25704"/>
    <cellStyle name="Normal 74 2 4 4 4" xfId="35915"/>
    <cellStyle name="Normal 74 2 4 4 5" xfId="20691"/>
    <cellStyle name="Normal 74 2 4 5" xfId="12281"/>
    <cellStyle name="Normal 74 2 4 5 2" xfId="42603"/>
    <cellStyle name="Normal 74 2 4 5 3" xfId="27379"/>
    <cellStyle name="Normal 74 2 4 6" xfId="7260"/>
    <cellStyle name="Normal 74 2 4 6 2" xfId="37586"/>
    <cellStyle name="Normal 74 2 4 6 3" xfId="22362"/>
    <cellStyle name="Normal 74 2 4 7" xfId="32574"/>
    <cellStyle name="Normal 74 2 4 8" xfId="17349"/>
    <cellStyle name="Normal 74 2 5" xfId="2607"/>
    <cellStyle name="Normal 74 2 5 2" xfId="4297"/>
    <cellStyle name="Normal 74 2 5 2 2" xfId="14370"/>
    <cellStyle name="Normal 74 2 5 2 2 2" xfId="44692"/>
    <cellStyle name="Normal 74 2 5 2 2 3" xfId="29468"/>
    <cellStyle name="Normal 74 2 5 2 3" xfId="9350"/>
    <cellStyle name="Normal 74 2 5 2 3 2" xfId="39675"/>
    <cellStyle name="Normal 74 2 5 2 3 3" xfId="24451"/>
    <cellStyle name="Normal 74 2 5 2 4" xfId="34662"/>
    <cellStyle name="Normal 74 2 5 2 5" xfId="19438"/>
    <cellStyle name="Normal 74 2 5 3" xfId="5989"/>
    <cellStyle name="Normal 74 2 5 3 2" xfId="16041"/>
    <cellStyle name="Normal 74 2 5 3 2 2" xfId="46363"/>
    <cellStyle name="Normal 74 2 5 3 2 3" xfId="31139"/>
    <cellStyle name="Normal 74 2 5 3 3" xfId="11021"/>
    <cellStyle name="Normal 74 2 5 3 3 2" xfId="41346"/>
    <cellStyle name="Normal 74 2 5 3 3 3" xfId="26122"/>
    <cellStyle name="Normal 74 2 5 3 4" xfId="36333"/>
    <cellStyle name="Normal 74 2 5 3 5" xfId="21109"/>
    <cellStyle name="Normal 74 2 5 4" xfId="12699"/>
    <cellStyle name="Normal 74 2 5 4 2" xfId="43021"/>
    <cellStyle name="Normal 74 2 5 4 3" xfId="27797"/>
    <cellStyle name="Normal 74 2 5 5" xfId="7678"/>
    <cellStyle name="Normal 74 2 5 5 2" xfId="38004"/>
    <cellStyle name="Normal 74 2 5 5 3" xfId="22780"/>
    <cellStyle name="Normal 74 2 5 6" xfId="32992"/>
    <cellStyle name="Normal 74 2 5 7" xfId="17767"/>
    <cellStyle name="Normal 74 2 6" xfId="3460"/>
    <cellStyle name="Normal 74 2 6 2" xfId="13534"/>
    <cellStyle name="Normal 74 2 6 2 2" xfId="43856"/>
    <cellStyle name="Normal 74 2 6 2 3" xfId="28632"/>
    <cellStyle name="Normal 74 2 6 3" xfId="8514"/>
    <cellStyle name="Normal 74 2 6 3 2" xfId="38839"/>
    <cellStyle name="Normal 74 2 6 3 3" xfId="23615"/>
    <cellStyle name="Normal 74 2 6 4" xfId="33826"/>
    <cellStyle name="Normal 74 2 6 5" xfId="18602"/>
    <cellStyle name="Normal 74 2 7" xfId="5153"/>
    <cellStyle name="Normal 74 2 7 2" xfId="15205"/>
    <cellStyle name="Normal 74 2 7 2 2" xfId="45527"/>
    <cellStyle name="Normal 74 2 7 2 3" xfId="30303"/>
    <cellStyle name="Normal 74 2 7 3" xfId="10185"/>
    <cellStyle name="Normal 74 2 7 3 2" xfId="40510"/>
    <cellStyle name="Normal 74 2 7 3 3" xfId="25286"/>
    <cellStyle name="Normal 74 2 7 4" xfId="35497"/>
    <cellStyle name="Normal 74 2 7 5" xfId="20273"/>
    <cellStyle name="Normal 74 2 8" xfId="11863"/>
    <cellStyle name="Normal 74 2 8 2" xfId="42185"/>
    <cellStyle name="Normal 74 2 8 3" xfId="26961"/>
    <cellStyle name="Normal 74 2 9" xfId="6842"/>
    <cellStyle name="Normal 74 2 9 2" xfId="37168"/>
    <cellStyle name="Normal 74 2 9 3" xfId="21944"/>
    <cellStyle name="Normal 74 3" xfId="1806"/>
    <cellStyle name="Normal 74 3 10" xfId="16983"/>
    <cellStyle name="Normal 74 3 2" xfId="2025"/>
    <cellStyle name="Normal 74 3 2 2" xfId="2446"/>
    <cellStyle name="Normal 74 3 2 2 2" xfId="3285"/>
    <cellStyle name="Normal 74 3 2 2 2 2" xfId="4975"/>
    <cellStyle name="Normal 74 3 2 2 2 2 2" xfId="15048"/>
    <cellStyle name="Normal 74 3 2 2 2 2 2 2" xfId="45370"/>
    <cellStyle name="Normal 74 3 2 2 2 2 2 3" xfId="30146"/>
    <cellStyle name="Normal 74 3 2 2 2 2 3" xfId="10028"/>
    <cellStyle name="Normal 74 3 2 2 2 2 3 2" xfId="40353"/>
    <cellStyle name="Normal 74 3 2 2 2 2 3 3" xfId="25129"/>
    <cellStyle name="Normal 74 3 2 2 2 2 4" xfId="35340"/>
    <cellStyle name="Normal 74 3 2 2 2 2 5" xfId="20116"/>
    <cellStyle name="Normal 74 3 2 2 2 3" xfId="6667"/>
    <cellStyle name="Normal 74 3 2 2 2 3 2" xfId="16719"/>
    <cellStyle name="Normal 74 3 2 2 2 3 2 2" xfId="47041"/>
    <cellStyle name="Normal 74 3 2 2 2 3 2 3" xfId="31817"/>
    <cellStyle name="Normal 74 3 2 2 2 3 3" xfId="11699"/>
    <cellStyle name="Normal 74 3 2 2 2 3 3 2" xfId="42024"/>
    <cellStyle name="Normal 74 3 2 2 2 3 3 3" xfId="26800"/>
    <cellStyle name="Normal 74 3 2 2 2 3 4" xfId="37011"/>
    <cellStyle name="Normal 74 3 2 2 2 3 5" xfId="21787"/>
    <cellStyle name="Normal 74 3 2 2 2 4" xfId="13377"/>
    <cellStyle name="Normal 74 3 2 2 2 4 2" xfId="43699"/>
    <cellStyle name="Normal 74 3 2 2 2 4 3" xfId="28475"/>
    <cellStyle name="Normal 74 3 2 2 2 5" xfId="8356"/>
    <cellStyle name="Normal 74 3 2 2 2 5 2" xfId="38682"/>
    <cellStyle name="Normal 74 3 2 2 2 5 3" xfId="23458"/>
    <cellStyle name="Normal 74 3 2 2 2 6" xfId="33670"/>
    <cellStyle name="Normal 74 3 2 2 2 7" xfId="18445"/>
    <cellStyle name="Normal 74 3 2 2 3" xfId="4138"/>
    <cellStyle name="Normal 74 3 2 2 3 2" xfId="14212"/>
    <cellStyle name="Normal 74 3 2 2 3 2 2" xfId="44534"/>
    <cellStyle name="Normal 74 3 2 2 3 2 3" xfId="29310"/>
    <cellStyle name="Normal 74 3 2 2 3 3" xfId="9192"/>
    <cellStyle name="Normal 74 3 2 2 3 3 2" xfId="39517"/>
    <cellStyle name="Normal 74 3 2 2 3 3 3" xfId="24293"/>
    <cellStyle name="Normal 74 3 2 2 3 4" xfId="34504"/>
    <cellStyle name="Normal 74 3 2 2 3 5" xfId="19280"/>
    <cellStyle name="Normal 74 3 2 2 4" xfId="5831"/>
    <cellStyle name="Normal 74 3 2 2 4 2" xfId="15883"/>
    <cellStyle name="Normal 74 3 2 2 4 2 2" xfId="46205"/>
    <cellStyle name="Normal 74 3 2 2 4 2 3" xfId="30981"/>
    <cellStyle name="Normal 74 3 2 2 4 3" xfId="10863"/>
    <cellStyle name="Normal 74 3 2 2 4 3 2" xfId="41188"/>
    <cellStyle name="Normal 74 3 2 2 4 3 3" xfId="25964"/>
    <cellStyle name="Normal 74 3 2 2 4 4" xfId="36175"/>
    <cellStyle name="Normal 74 3 2 2 4 5" xfId="20951"/>
    <cellStyle name="Normal 74 3 2 2 5" xfId="12541"/>
    <cellStyle name="Normal 74 3 2 2 5 2" xfId="42863"/>
    <cellStyle name="Normal 74 3 2 2 5 3" xfId="27639"/>
    <cellStyle name="Normal 74 3 2 2 6" xfId="7520"/>
    <cellStyle name="Normal 74 3 2 2 6 2" xfId="37846"/>
    <cellStyle name="Normal 74 3 2 2 6 3" xfId="22622"/>
    <cellStyle name="Normal 74 3 2 2 7" xfId="32834"/>
    <cellStyle name="Normal 74 3 2 2 8" xfId="17609"/>
    <cellStyle name="Normal 74 3 2 3" xfId="2867"/>
    <cellStyle name="Normal 74 3 2 3 2" xfId="4557"/>
    <cellStyle name="Normal 74 3 2 3 2 2" xfId="14630"/>
    <cellStyle name="Normal 74 3 2 3 2 2 2" xfId="44952"/>
    <cellStyle name="Normal 74 3 2 3 2 2 3" xfId="29728"/>
    <cellStyle name="Normal 74 3 2 3 2 3" xfId="9610"/>
    <cellStyle name="Normal 74 3 2 3 2 3 2" xfId="39935"/>
    <cellStyle name="Normal 74 3 2 3 2 3 3" xfId="24711"/>
    <cellStyle name="Normal 74 3 2 3 2 4" xfId="34922"/>
    <cellStyle name="Normal 74 3 2 3 2 5" xfId="19698"/>
    <cellStyle name="Normal 74 3 2 3 3" xfId="6249"/>
    <cellStyle name="Normal 74 3 2 3 3 2" xfId="16301"/>
    <cellStyle name="Normal 74 3 2 3 3 2 2" xfId="46623"/>
    <cellStyle name="Normal 74 3 2 3 3 2 3" xfId="31399"/>
    <cellStyle name="Normal 74 3 2 3 3 3" xfId="11281"/>
    <cellStyle name="Normal 74 3 2 3 3 3 2" xfId="41606"/>
    <cellStyle name="Normal 74 3 2 3 3 3 3" xfId="26382"/>
    <cellStyle name="Normal 74 3 2 3 3 4" xfId="36593"/>
    <cellStyle name="Normal 74 3 2 3 3 5" xfId="21369"/>
    <cellStyle name="Normal 74 3 2 3 4" xfId="12959"/>
    <cellStyle name="Normal 74 3 2 3 4 2" xfId="43281"/>
    <cellStyle name="Normal 74 3 2 3 4 3" xfId="28057"/>
    <cellStyle name="Normal 74 3 2 3 5" xfId="7938"/>
    <cellStyle name="Normal 74 3 2 3 5 2" xfId="38264"/>
    <cellStyle name="Normal 74 3 2 3 5 3" xfId="23040"/>
    <cellStyle name="Normal 74 3 2 3 6" xfId="33252"/>
    <cellStyle name="Normal 74 3 2 3 7" xfId="18027"/>
    <cellStyle name="Normal 74 3 2 4" xfId="3720"/>
    <cellStyle name="Normal 74 3 2 4 2" xfId="13794"/>
    <cellStyle name="Normal 74 3 2 4 2 2" xfId="44116"/>
    <cellStyle name="Normal 74 3 2 4 2 3" xfId="28892"/>
    <cellStyle name="Normal 74 3 2 4 3" xfId="8774"/>
    <cellStyle name="Normal 74 3 2 4 3 2" xfId="39099"/>
    <cellStyle name="Normal 74 3 2 4 3 3" xfId="23875"/>
    <cellStyle name="Normal 74 3 2 4 4" xfId="34086"/>
    <cellStyle name="Normal 74 3 2 4 5" xfId="18862"/>
    <cellStyle name="Normal 74 3 2 5" xfId="5413"/>
    <cellStyle name="Normal 74 3 2 5 2" xfId="15465"/>
    <cellStyle name="Normal 74 3 2 5 2 2" xfId="45787"/>
    <cellStyle name="Normal 74 3 2 5 2 3" xfId="30563"/>
    <cellStyle name="Normal 74 3 2 5 3" xfId="10445"/>
    <cellStyle name="Normal 74 3 2 5 3 2" xfId="40770"/>
    <cellStyle name="Normal 74 3 2 5 3 3" xfId="25546"/>
    <cellStyle name="Normal 74 3 2 5 4" xfId="35757"/>
    <cellStyle name="Normal 74 3 2 5 5" xfId="20533"/>
    <cellStyle name="Normal 74 3 2 6" xfId="12123"/>
    <cellStyle name="Normal 74 3 2 6 2" xfId="42445"/>
    <cellStyle name="Normal 74 3 2 6 3" xfId="27221"/>
    <cellStyle name="Normal 74 3 2 7" xfId="7102"/>
    <cellStyle name="Normal 74 3 2 7 2" xfId="37428"/>
    <cellStyle name="Normal 74 3 2 7 3" xfId="22204"/>
    <cellStyle name="Normal 74 3 2 8" xfId="32416"/>
    <cellStyle name="Normal 74 3 2 9" xfId="17191"/>
    <cellStyle name="Normal 74 3 3" xfId="2238"/>
    <cellStyle name="Normal 74 3 3 2" xfId="3077"/>
    <cellStyle name="Normal 74 3 3 2 2" xfId="4767"/>
    <cellStyle name="Normal 74 3 3 2 2 2" xfId="14840"/>
    <cellStyle name="Normal 74 3 3 2 2 2 2" xfId="45162"/>
    <cellStyle name="Normal 74 3 3 2 2 2 3" xfId="29938"/>
    <cellStyle name="Normal 74 3 3 2 2 3" xfId="9820"/>
    <cellStyle name="Normal 74 3 3 2 2 3 2" xfId="40145"/>
    <cellStyle name="Normal 74 3 3 2 2 3 3" xfId="24921"/>
    <cellStyle name="Normal 74 3 3 2 2 4" xfId="35132"/>
    <cellStyle name="Normal 74 3 3 2 2 5" xfId="19908"/>
    <cellStyle name="Normal 74 3 3 2 3" xfId="6459"/>
    <cellStyle name="Normal 74 3 3 2 3 2" xfId="16511"/>
    <cellStyle name="Normal 74 3 3 2 3 2 2" xfId="46833"/>
    <cellStyle name="Normal 74 3 3 2 3 2 3" xfId="31609"/>
    <cellStyle name="Normal 74 3 3 2 3 3" xfId="11491"/>
    <cellStyle name="Normal 74 3 3 2 3 3 2" xfId="41816"/>
    <cellStyle name="Normal 74 3 3 2 3 3 3" xfId="26592"/>
    <cellStyle name="Normal 74 3 3 2 3 4" xfId="36803"/>
    <cellStyle name="Normal 74 3 3 2 3 5" xfId="21579"/>
    <cellStyle name="Normal 74 3 3 2 4" xfId="13169"/>
    <cellStyle name="Normal 74 3 3 2 4 2" xfId="43491"/>
    <cellStyle name="Normal 74 3 3 2 4 3" xfId="28267"/>
    <cellStyle name="Normal 74 3 3 2 5" xfId="8148"/>
    <cellStyle name="Normal 74 3 3 2 5 2" xfId="38474"/>
    <cellStyle name="Normal 74 3 3 2 5 3" xfId="23250"/>
    <cellStyle name="Normal 74 3 3 2 6" xfId="33462"/>
    <cellStyle name="Normal 74 3 3 2 7" xfId="18237"/>
    <cellStyle name="Normal 74 3 3 3" xfId="3930"/>
    <cellStyle name="Normal 74 3 3 3 2" xfId="14004"/>
    <cellStyle name="Normal 74 3 3 3 2 2" xfId="44326"/>
    <cellStyle name="Normal 74 3 3 3 2 3" xfId="29102"/>
    <cellStyle name="Normal 74 3 3 3 3" xfId="8984"/>
    <cellStyle name="Normal 74 3 3 3 3 2" xfId="39309"/>
    <cellStyle name="Normal 74 3 3 3 3 3" xfId="24085"/>
    <cellStyle name="Normal 74 3 3 3 4" xfId="34296"/>
    <cellStyle name="Normal 74 3 3 3 5" xfId="19072"/>
    <cellStyle name="Normal 74 3 3 4" xfId="5623"/>
    <cellStyle name="Normal 74 3 3 4 2" xfId="15675"/>
    <cellStyle name="Normal 74 3 3 4 2 2" xfId="45997"/>
    <cellStyle name="Normal 74 3 3 4 2 3" xfId="30773"/>
    <cellStyle name="Normal 74 3 3 4 3" xfId="10655"/>
    <cellStyle name="Normal 74 3 3 4 3 2" xfId="40980"/>
    <cellStyle name="Normal 74 3 3 4 3 3" xfId="25756"/>
    <cellStyle name="Normal 74 3 3 4 4" xfId="35967"/>
    <cellStyle name="Normal 74 3 3 4 5" xfId="20743"/>
    <cellStyle name="Normal 74 3 3 5" xfId="12333"/>
    <cellStyle name="Normal 74 3 3 5 2" xfId="42655"/>
    <cellStyle name="Normal 74 3 3 5 3" xfId="27431"/>
    <cellStyle name="Normal 74 3 3 6" xfId="7312"/>
    <cellStyle name="Normal 74 3 3 6 2" xfId="37638"/>
    <cellStyle name="Normal 74 3 3 6 3" xfId="22414"/>
    <cellStyle name="Normal 74 3 3 7" xfId="32626"/>
    <cellStyle name="Normal 74 3 3 8" xfId="17401"/>
    <cellStyle name="Normal 74 3 4" xfId="2659"/>
    <cellStyle name="Normal 74 3 4 2" xfId="4349"/>
    <cellStyle name="Normal 74 3 4 2 2" xfId="14422"/>
    <cellStyle name="Normal 74 3 4 2 2 2" xfId="44744"/>
    <cellStyle name="Normal 74 3 4 2 2 3" xfId="29520"/>
    <cellStyle name="Normal 74 3 4 2 3" xfId="9402"/>
    <cellStyle name="Normal 74 3 4 2 3 2" xfId="39727"/>
    <cellStyle name="Normal 74 3 4 2 3 3" xfId="24503"/>
    <cellStyle name="Normal 74 3 4 2 4" xfId="34714"/>
    <cellStyle name="Normal 74 3 4 2 5" xfId="19490"/>
    <cellStyle name="Normal 74 3 4 3" xfId="6041"/>
    <cellStyle name="Normal 74 3 4 3 2" xfId="16093"/>
    <cellStyle name="Normal 74 3 4 3 2 2" xfId="46415"/>
    <cellStyle name="Normal 74 3 4 3 2 3" xfId="31191"/>
    <cellStyle name="Normal 74 3 4 3 3" xfId="11073"/>
    <cellStyle name="Normal 74 3 4 3 3 2" xfId="41398"/>
    <cellStyle name="Normal 74 3 4 3 3 3" xfId="26174"/>
    <cellStyle name="Normal 74 3 4 3 4" xfId="36385"/>
    <cellStyle name="Normal 74 3 4 3 5" xfId="21161"/>
    <cellStyle name="Normal 74 3 4 4" xfId="12751"/>
    <cellStyle name="Normal 74 3 4 4 2" xfId="43073"/>
    <cellStyle name="Normal 74 3 4 4 3" xfId="27849"/>
    <cellStyle name="Normal 74 3 4 5" xfId="7730"/>
    <cellStyle name="Normal 74 3 4 5 2" xfId="38056"/>
    <cellStyle name="Normal 74 3 4 5 3" xfId="22832"/>
    <cellStyle name="Normal 74 3 4 6" xfId="33044"/>
    <cellStyle name="Normal 74 3 4 7" xfId="17819"/>
    <cellStyle name="Normal 74 3 5" xfId="3512"/>
    <cellStyle name="Normal 74 3 5 2" xfId="13586"/>
    <cellStyle name="Normal 74 3 5 2 2" xfId="43908"/>
    <cellStyle name="Normal 74 3 5 2 3" xfId="28684"/>
    <cellStyle name="Normal 74 3 5 3" xfId="8566"/>
    <cellStyle name="Normal 74 3 5 3 2" xfId="38891"/>
    <cellStyle name="Normal 74 3 5 3 3" xfId="23667"/>
    <cellStyle name="Normal 74 3 5 4" xfId="33878"/>
    <cellStyle name="Normal 74 3 5 5" xfId="18654"/>
    <cellStyle name="Normal 74 3 6" xfId="5205"/>
    <cellStyle name="Normal 74 3 6 2" xfId="15257"/>
    <cellStyle name="Normal 74 3 6 2 2" xfId="45579"/>
    <cellStyle name="Normal 74 3 6 2 3" xfId="30355"/>
    <cellStyle name="Normal 74 3 6 3" xfId="10237"/>
    <cellStyle name="Normal 74 3 6 3 2" xfId="40562"/>
    <cellStyle name="Normal 74 3 6 3 3" xfId="25338"/>
    <cellStyle name="Normal 74 3 6 4" xfId="35549"/>
    <cellStyle name="Normal 74 3 6 5" xfId="20325"/>
    <cellStyle name="Normal 74 3 7" xfId="11915"/>
    <cellStyle name="Normal 74 3 7 2" xfId="42237"/>
    <cellStyle name="Normal 74 3 7 3" xfId="27013"/>
    <cellStyle name="Normal 74 3 8" xfId="6894"/>
    <cellStyle name="Normal 74 3 8 2" xfId="37220"/>
    <cellStyle name="Normal 74 3 8 3" xfId="21996"/>
    <cellStyle name="Normal 74 3 9" xfId="32209"/>
    <cellStyle name="Normal 74 4" xfId="1919"/>
    <cellStyle name="Normal 74 4 2" xfId="2342"/>
    <cellStyle name="Normal 74 4 2 2" xfId="3181"/>
    <cellStyle name="Normal 74 4 2 2 2" xfId="4871"/>
    <cellStyle name="Normal 74 4 2 2 2 2" xfId="14944"/>
    <cellStyle name="Normal 74 4 2 2 2 2 2" xfId="45266"/>
    <cellStyle name="Normal 74 4 2 2 2 2 3" xfId="30042"/>
    <cellStyle name="Normal 74 4 2 2 2 3" xfId="9924"/>
    <cellStyle name="Normal 74 4 2 2 2 3 2" xfId="40249"/>
    <cellStyle name="Normal 74 4 2 2 2 3 3" xfId="25025"/>
    <cellStyle name="Normal 74 4 2 2 2 4" xfId="35236"/>
    <cellStyle name="Normal 74 4 2 2 2 5" xfId="20012"/>
    <cellStyle name="Normal 74 4 2 2 3" xfId="6563"/>
    <cellStyle name="Normal 74 4 2 2 3 2" xfId="16615"/>
    <cellStyle name="Normal 74 4 2 2 3 2 2" xfId="46937"/>
    <cellStyle name="Normal 74 4 2 2 3 2 3" xfId="31713"/>
    <cellStyle name="Normal 74 4 2 2 3 3" xfId="11595"/>
    <cellStyle name="Normal 74 4 2 2 3 3 2" xfId="41920"/>
    <cellStyle name="Normal 74 4 2 2 3 3 3" xfId="26696"/>
    <cellStyle name="Normal 74 4 2 2 3 4" xfId="36907"/>
    <cellStyle name="Normal 74 4 2 2 3 5" xfId="21683"/>
    <cellStyle name="Normal 74 4 2 2 4" xfId="13273"/>
    <cellStyle name="Normal 74 4 2 2 4 2" xfId="43595"/>
    <cellStyle name="Normal 74 4 2 2 4 3" xfId="28371"/>
    <cellStyle name="Normal 74 4 2 2 5" xfId="8252"/>
    <cellStyle name="Normal 74 4 2 2 5 2" xfId="38578"/>
    <cellStyle name="Normal 74 4 2 2 5 3" xfId="23354"/>
    <cellStyle name="Normal 74 4 2 2 6" xfId="33566"/>
    <cellStyle name="Normal 74 4 2 2 7" xfId="18341"/>
    <cellStyle name="Normal 74 4 2 3" xfId="4034"/>
    <cellStyle name="Normal 74 4 2 3 2" xfId="14108"/>
    <cellStyle name="Normal 74 4 2 3 2 2" xfId="44430"/>
    <cellStyle name="Normal 74 4 2 3 2 3" xfId="29206"/>
    <cellStyle name="Normal 74 4 2 3 3" xfId="9088"/>
    <cellStyle name="Normal 74 4 2 3 3 2" xfId="39413"/>
    <cellStyle name="Normal 74 4 2 3 3 3" xfId="24189"/>
    <cellStyle name="Normal 74 4 2 3 4" xfId="34400"/>
    <cellStyle name="Normal 74 4 2 3 5" xfId="19176"/>
    <cellStyle name="Normal 74 4 2 4" xfId="5727"/>
    <cellStyle name="Normal 74 4 2 4 2" xfId="15779"/>
    <cellStyle name="Normal 74 4 2 4 2 2" xfId="46101"/>
    <cellStyle name="Normal 74 4 2 4 2 3" xfId="30877"/>
    <cellStyle name="Normal 74 4 2 4 3" xfId="10759"/>
    <cellStyle name="Normal 74 4 2 4 3 2" xfId="41084"/>
    <cellStyle name="Normal 74 4 2 4 3 3" xfId="25860"/>
    <cellStyle name="Normal 74 4 2 4 4" xfId="36071"/>
    <cellStyle name="Normal 74 4 2 4 5" xfId="20847"/>
    <cellStyle name="Normal 74 4 2 5" xfId="12437"/>
    <cellStyle name="Normal 74 4 2 5 2" xfId="42759"/>
    <cellStyle name="Normal 74 4 2 5 3" xfId="27535"/>
    <cellStyle name="Normal 74 4 2 6" xfId="7416"/>
    <cellStyle name="Normal 74 4 2 6 2" xfId="37742"/>
    <cellStyle name="Normal 74 4 2 6 3" xfId="22518"/>
    <cellStyle name="Normal 74 4 2 7" xfId="32730"/>
    <cellStyle name="Normal 74 4 2 8" xfId="17505"/>
    <cellStyle name="Normal 74 4 3" xfId="2763"/>
    <cellStyle name="Normal 74 4 3 2" xfId="4453"/>
    <cellStyle name="Normal 74 4 3 2 2" xfId="14526"/>
    <cellStyle name="Normal 74 4 3 2 2 2" xfId="44848"/>
    <cellStyle name="Normal 74 4 3 2 2 3" xfId="29624"/>
    <cellStyle name="Normal 74 4 3 2 3" xfId="9506"/>
    <cellStyle name="Normal 74 4 3 2 3 2" xfId="39831"/>
    <cellStyle name="Normal 74 4 3 2 3 3" xfId="24607"/>
    <cellStyle name="Normal 74 4 3 2 4" xfId="34818"/>
    <cellStyle name="Normal 74 4 3 2 5" xfId="19594"/>
    <cellStyle name="Normal 74 4 3 3" xfId="6145"/>
    <cellStyle name="Normal 74 4 3 3 2" xfId="16197"/>
    <cellStyle name="Normal 74 4 3 3 2 2" xfId="46519"/>
    <cellStyle name="Normal 74 4 3 3 2 3" xfId="31295"/>
    <cellStyle name="Normal 74 4 3 3 3" xfId="11177"/>
    <cellStyle name="Normal 74 4 3 3 3 2" xfId="41502"/>
    <cellStyle name="Normal 74 4 3 3 3 3" xfId="26278"/>
    <cellStyle name="Normal 74 4 3 3 4" xfId="36489"/>
    <cellStyle name="Normal 74 4 3 3 5" xfId="21265"/>
    <cellStyle name="Normal 74 4 3 4" xfId="12855"/>
    <cellStyle name="Normal 74 4 3 4 2" xfId="43177"/>
    <cellStyle name="Normal 74 4 3 4 3" xfId="27953"/>
    <cellStyle name="Normal 74 4 3 5" xfId="7834"/>
    <cellStyle name="Normal 74 4 3 5 2" xfId="38160"/>
    <cellStyle name="Normal 74 4 3 5 3" xfId="22936"/>
    <cellStyle name="Normal 74 4 3 6" xfId="33148"/>
    <cellStyle name="Normal 74 4 3 7" xfId="17923"/>
    <cellStyle name="Normal 74 4 4" xfId="3616"/>
    <cellStyle name="Normal 74 4 4 2" xfId="13690"/>
    <cellStyle name="Normal 74 4 4 2 2" xfId="44012"/>
    <cellStyle name="Normal 74 4 4 2 3" xfId="28788"/>
    <cellStyle name="Normal 74 4 4 3" xfId="8670"/>
    <cellStyle name="Normal 74 4 4 3 2" xfId="38995"/>
    <cellStyle name="Normal 74 4 4 3 3" xfId="23771"/>
    <cellStyle name="Normal 74 4 4 4" xfId="33982"/>
    <cellStyle name="Normal 74 4 4 5" xfId="18758"/>
    <cellStyle name="Normal 74 4 5" xfId="5309"/>
    <cellStyle name="Normal 74 4 5 2" xfId="15361"/>
    <cellStyle name="Normal 74 4 5 2 2" xfId="45683"/>
    <cellStyle name="Normal 74 4 5 2 3" xfId="30459"/>
    <cellStyle name="Normal 74 4 5 3" xfId="10341"/>
    <cellStyle name="Normal 74 4 5 3 2" xfId="40666"/>
    <cellStyle name="Normal 74 4 5 3 3" xfId="25442"/>
    <cellStyle name="Normal 74 4 5 4" xfId="35653"/>
    <cellStyle name="Normal 74 4 5 5" xfId="20429"/>
    <cellStyle name="Normal 74 4 6" xfId="12019"/>
    <cellStyle name="Normal 74 4 6 2" xfId="42341"/>
    <cellStyle name="Normal 74 4 6 3" xfId="27117"/>
    <cellStyle name="Normal 74 4 7" xfId="6998"/>
    <cellStyle name="Normal 74 4 7 2" xfId="37324"/>
    <cellStyle name="Normal 74 4 7 3" xfId="22100"/>
    <cellStyle name="Normal 74 4 8" xfId="32312"/>
    <cellStyle name="Normal 74 4 9" xfId="17087"/>
    <cellStyle name="Normal 74 5" xfId="2132"/>
    <cellStyle name="Normal 74 5 2" xfId="2973"/>
    <cellStyle name="Normal 74 5 2 2" xfId="4663"/>
    <cellStyle name="Normal 74 5 2 2 2" xfId="14736"/>
    <cellStyle name="Normal 74 5 2 2 2 2" xfId="45058"/>
    <cellStyle name="Normal 74 5 2 2 2 3" xfId="29834"/>
    <cellStyle name="Normal 74 5 2 2 3" xfId="9716"/>
    <cellStyle name="Normal 74 5 2 2 3 2" xfId="40041"/>
    <cellStyle name="Normal 74 5 2 2 3 3" xfId="24817"/>
    <cellStyle name="Normal 74 5 2 2 4" xfId="35028"/>
    <cellStyle name="Normal 74 5 2 2 5" xfId="19804"/>
    <cellStyle name="Normal 74 5 2 3" xfId="6355"/>
    <cellStyle name="Normal 74 5 2 3 2" xfId="16407"/>
    <cellStyle name="Normal 74 5 2 3 2 2" xfId="46729"/>
    <cellStyle name="Normal 74 5 2 3 2 3" xfId="31505"/>
    <cellStyle name="Normal 74 5 2 3 3" xfId="11387"/>
    <cellStyle name="Normal 74 5 2 3 3 2" xfId="41712"/>
    <cellStyle name="Normal 74 5 2 3 3 3" xfId="26488"/>
    <cellStyle name="Normal 74 5 2 3 4" xfId="36699"/>
    <cellStyle name="Normal 74 5 2 3 5" xfId="21475"/>
    <cellStyle name="Normal 74 5 2 4" xfId="13065"/>
    <cellStyle name="Normal 74 5 2 4 2" xfId="43387"/>
    <cellStyle name="Normal 74 5 2 4 3" xfId="28163"/>
    <cellStyle name="Normal 74 5 2 5" xfId="8044"/>
    <cellStyle name="Normal 74 5 2 5 2" xfId="38370"/>
    <cellStyle name="Normal 74 5 2 5 3" xfId="23146"/>
    <cellStyle name="Normal 74 5 2 6" xfId="33358"/>
    <cellStyle name="Normal 74 5 2 7" xfId="18133"/>
    <cellStyle name="Normal 74 5 3" xfId="3826"/>
    <cellStyle name="Normal 74 5 3 2" xfId="13900"/>
    <cellStyle name="Normal 74 5 3 2 2" xfId="44222"/>
    <cellStyle name="Normal 74 5 3 2 3" xfId="28998"/>
    <cellStyle name="Normal 74 5 3 3" xfId="8880"/>
    <cellStyle name="Normal 74 5 3 3 2" xfId="39205"/>
    <cellStyle name="Normal 74 5 3 3 3" xfId="23981"/>
    <cellStyle name="Normal 74 5 3 4" xfId="34192"/>
    <cellStyle name="Normal 74 5 3 5" xfId="18968"/>
    <cellStyle name="Normal 74 5 4" xfId="5519"/>
    <cellStyle name="Normal 74 5 4 2" xfId="15571"/>
    <cellStyle name="Normal 74 5 4 2 2" xfId="45893"/>
    <cellStyle name="Normal 74 5 4 2 3" xfId="30669"/>
    <cellStyle name="Normal 74 5 4 3" xfId="10551"/>
    <cellStyle name="Normal 74 5 4 3 2" xfId="40876"/>
    <cellStyle name="Normal 74 5 4 3 3" xfId="25652"/>
    <cellStyle name="Normal 74 5 4 4" xfId="35863"/>
    <cellStyle name="Normal 74 5 4 5" xfId="20639"/>
    <cellStyle name="Normal 74 5 5" xfId="12229"/>
    <cellStyle name="Normal 74 5 5 2" xfId="42551"/>
    <cellStyle name="Normal 74 5 5 3" xfId="27327"/>
    <cellStyle name="Normal 74 5 6" xfId="7208"/>
    <cellStyle name="Normal 74 5 6 2" xfId="37534"/>
    <cellStyle name="Normal 74 5 6 3" xfId="22310"/>
    <cellStyle name="Normal 74 5 7" xfId="32522"/>
    <cellStyle name="Normal 74 5 8" xfId="17297"/>
    <cellStyle name="Normal 74 6" xfId="2553"/>
    <cellStyle name="Normal 74 6 2" xfId="4245"/>
    <cellStyle name="Normal 74 6 2 2" xfId="14318"/>
    <cellStyle name="Normal 74 6 2 2 2" xfId="44640"/>
    <cellStyle name="Normal 74 6 2 2 3" xfId="29416"/>
    <cellStyle name="Normal 74 6 2 3" xfId="9298"/>
    <cellStyle name="Normal 74 6 2 3 2" xfId="39623"/>
    <cellStyle name="Normal 74 6 2 3 3" xfId="24399"/>
    <cellStyle name="Normal 74 6 2 4" xfId="34610"/>
    <cellStyle name="Normal 74 6 2 5" xfId="19386"/>
    <cellStyle name="Normal 74 6 3" xfId="5937"/>
    <cellStyle name="Normal 74 6 3 2" xfId="15989"/>
    <cellStyle name="Normal 74 6 3 2 2" xfId="46311"/>
    <cellStyle name="Normal 74 6 3 2 3" xfId="31087"/>
    <cellStyle name="Normal 74 6 3 3" xfId="10969"/>
    <cellStyle name="Normal 74 6 3 3 2" xfId="41294"/>
    <cellStyle name="Normal 74 6 3 3 3" xfId="26070"/>
    <cellStyle name="Normal 74 6 3 4" xfId="36281"/>
    <cellStyle name="Normal 74 6 3 5" xfId="21057"/>
    <cellStyle name="Normal 74 6 4" xfId="12647"/>
    <cellStyle name="Normal 74 6 4 2" xfId="42969"/>
    <cellStyle name="Normal 74 6 4 3" xfId="27745"/>
    <cellStyle name="Normal 74 6 5" xfId="7626"/>
    <cellStyle name="Normal 74 6 5 2" xfId="37952"/>
    <cellStyle name="Normal 74 6 5 3" xfId="22728"/>
    <cellStyle name="Normal 74 6 6" xfId="32940"/>
    <cellStyle name="Normal 74 6 7" xfId="17715"/>
    <cellStyle name="Normal 74 7" xfId="3405"/>
    <cellStyle name="Normal 74 7 2" xfId="13482"/>
    <cellStyle name="Normal 74 7 2 2" xfId="43804"/>
    <cellStyle name="Normal 74 7 2 3" xfId="28580"/>
    <cellStyle name="Normal 74 7 3" xfId="8462"/>
    <cellStyle name="Normal 74 7 3 2" xfId="38787"/>
    <cellStyle name="Normal 74 7 3 3" xfId="23563"/>
    <cellStyle name="Normal 74 7 4" xfId="33774"/>
    <cellStyle name="Normal 74 7 5" xfId="18550"/>
    <cellStyle name="Normal 74 8" xfId="5099"/>
    <cellStyle name="Normal 74 8 2" xfId="15153"/>
    <cellStyle name="Normal 74 8 2 2" xfId="45475"/>
    <cellStyle name="Normal 74 8 2 3" xfId="30251"/>
    <cellStyle name="Normal 74 8 3" xfId="10133"/>
    <cellStyle name="Normal 74 8 3 2" xfId="40458"/>
    <cellStyle name="Normal 74 8 3 3" xfId="25234"/>
    <cellStyle name="Normal 74 8 4" xfId="35445"/>
    <cellStyle name="Normal 74 8 5" xfId="20221"/>
    <cellStyle name="Normal 74 9" xfId="11809"/>
    <cellStyle name="Normal 74 9 2" xfId="42133"/>
    <cellStyle name="Normal 74 9 3" xfId="26909"/>
    <cellStyle name="Normal 75" xfId="1492"/>
    <cellStyle name="Normal 76" xfId="1493"/>
    <cellStyle name="Normal 76 10" xfId="6789"/>
    <cellStyle name="Normal 76 10 2" xfId="37117"/>
    <cellStyle name="Normal 76 10 3" xfId="21893"/>
    <cellStyle name="Normal 76 11" xfId="32108"/>
    <cellStyle name="Normal 76 12" xfId="16878"/>
    <cellStyle name="Normal 76 13" xfId="47319"/>
    <cellStyle name="Normal 76 2" xfId="1753"/>
    <cellStyle name="Normal 76 2 10" xfId="32159"/>
    <cellStyle name="Normal 76 2 11" xfId="16932"/>
    <cellStyle name="Normal 76 2 2" xfId="1861"/>
    <cellStyle name="Normal 76 2 2 10" xfId="17036"/>
    <cellStyle name="Normal 76 2 2 2" xfId="2078"/>
    <cellStyle name="Normal 76 2 2 2 2" xfId="2499"/>
    <cellStyle name="Normal 76 2 2 2 2 2" xfId="3338"/>
    <cellStyle name="Normal 76 2 2 2 2 2 2" xfId="5028"/>
    <cellStyle name="Normal 76 2 2 2 2 2 2 2" xfId="15101"/>
    <cellStyle name="Normal 76 2 2 2 2 2 2 2 2" xfId="45423"/>
    <cellStyle name="Normal 76 2 2 2 2 2 2 2 3" xfId="30199"/>
    <cellStyle name="Normal 76 2 2 2 2 2 2 3" xfId="10081"/>
    <cellStyle name="Normal 76 2 2 2 2 2 2 3 2" xfId="40406"/>
    <cellStyle name="Normal 76 2 2 2 2 2 2 3 3" xfId="25182"/>
    <cellStyle name="Normal 76 2 2 2 2 2 2 4" xfId="35393"/>
    <cellStyle name="Normal 76 2 2 2 2 2 2 5" xfId="20169"/>
    <cellStyle name="Normal 76 2 2 2 2 2 3" xfId="6720"/>
    <cellStyle name="Normal 76 2 2 2 2 2 3 2" xfId="16772"/>
    <cellStyle name="Normal 76 2 2 2 2 2 3 2 2" xfId="47094"/>
    <cellStyle name="Normal 76 2 2 2 2 2 3 2 3" xfId="31870"/>
    <cellStyle name="Normal 76 2 2 2 2 2 3 3" xfId="11752"/>
    <cellStyle name="Normal 76 2 2 2 2 2 3 3 2" xfId="42077"/>
    <cellStyle name="Normal 76 2 2 2 2 2 3 3 3" xfId="26853"/>
    <cellStyle name="Normal 76 2 2 2 2 2 3 4" xfId="37064"/>
    <cellStyle name="Normal 76 2 2 2 2 2 3 5" xfId="21840"/>
    <cellStyle name="Normal 76 2 2 2 2 2 4" xfId="13430"/>
    <cellStyle name="Normal 76 2 2 2 2 2 4 2" xfId="43752"/>
    <cellStyle name="Normal 76 2 2 2 2 2 4 3" xfId="28528"/>
    <cellStyle name="Normal 76 2 2 2 2 2 5" xfId="8409"/>
    <cellStyle name="Normal 76 2 2 2 2 2 5 2" xfId="38735"/>
    <cellStyle name="Normal 76 2 2 2 2 2 5 3" xfId="23511"/>
    <cellStyle name="Normal 76 2 2 2 2 2 6" xfId="33723"/>
    <cellStyle name="Normal 76 2 2 2 2 2 7" xfId="18498"/>
    <cellStyle name="Normal 76 2 2 2 2 3" xfId="4191"/>
    <cellStyle name="Normal 76 2 2 2 2 3 2" xfId="14265"/>
    <cellStyle name="Normal 76 2 2 2 2 3 2 2" xfId="44587"/>
    <cellStyle name="Normal 76 2 2 2 2 3 2 3" xfId="29363"/>
    <cellStyle name="Normal 76 2 2 2 2 3 3" xfId="9245"/>
    <cellStyle name="Normal 76 2 2 2 2 3 3 2" xfId="39570"/>
    <cellStyle name="Normal 76 2 2 2 2 3 3 3" xfId="24346"/>
    <cellStyle name="Normal 76 2 2 2 2 3 4" xfId="34557"/>
    <cellStyle name="Normal 76 2 2 2 2 3 5" xfId="19333"/>
    <cellStyle name="Normal 76 2 2 2 2 4" xfId="5884"/>
    <cellStyle name="Normal 76 2 2 2 2 4 2" xfId="15936"/>
    <cellStyle name="Normal 76 2 2 2 2 4 2 2" xfId="46258"/>
    <cellStyle name="Normal 76 2 2 2 2 4 2 3" xfId="31034"/>
    <cellStyle name="Normal 76 2 2 2 2 4 3" xfId="10916"/>
    <cellStyle name="Normal 76 2 2 2 2 4 3 2" xfId="41241"/>
    <cellStyle name="Normal 76 2 2 2 2 4 3 3" xfId="26017"/>
    <cellStyle name="Normal 76 2 2 2 2 4 4" xfId="36228"/>
    <cellStyle name="Normal 76 2 2 2 2 4 5" xfId="21004"/>
    <cellStyle name="Normal 76 2 2 2 2 5" xfId="12594"/>
    <cellStyle name="Normal 76 2 2 2 2 5 2" xfId="42916"/>
    <cellStyle name="Normal 76 2 2 2 2 5 3" xfId="27692"/>
    <cellStyle name="Normal 76 2 2 2 2 6" xfId="7573"/>
    <cellStyle name="Normal 76 2 2 2 2 6 2" xfId="37899"/>
    <cellStyle name="Normal 76 2 2 2 2 6 3" xfId="22675"/>
    <cellStyle name="Normal 76 2 2 2 2 7" xfId="32887"/>
    <cellStyle name="Normal 76 2 2 2 2 8" xfId="17662"/>
    <cellStyle name="Normal 76 2 2 2 3" xfId="2920"/>
    <cellStyle name="Normal 76 2 2 2 3 2" xfId="4610"/>
    <cellStyle name="Normal 76 2 2 2 3 2 2" xfId="14683"/>
    <cellStyle name="Normal 76 2 2 2 3 2 2 2" xfId="45005"/>
    <cellStyle name="Normal 76 2 2 2 3 2 2 3" xfId="29781"/>
    <cellStyle name="Normal 76 2 2 2 3 2 3" xfId="9663"/>
    <cellStyle name="Normal 76 2 2 2 3 2 3 2" xfId="39988"/>
    <cellStyle name="Normal 76 2 2 2 3 2 3 3" xfId="24764"/>
    <cellStyle name="Normal 76 2 2 2 3 2 4" xfId="34975"/>
    <cellStyle name="Normal 76 2 2 2 3 2 5" xfId="19751"/>
    <cellStyle name="Normal 76 2 2 2 3 3" xfId="6302"/>
    <cellStyle name="Normal 76 2 2 2 3 3 2" xfId="16354"/>
    <cellStyle name="Normal 76 2 2 2 3 3 2 2" xfId="46676"/>
    <cellStyle name="Normal 76 2 2 2 3 3 2 3" xfId="31452"/>
    <cellStyle name="Normal 76 2 2 2 3 3 3" xfId="11334"/>
    <cellStyle name="Normal 76 2 2 2 3 3 3 2" xfId="41659"/>
    <cellStyle name="Normal 76 2 2 2 3 3 3 3" xfId="26435"/>
    <cellStyle name="Normal 76 2 2 2 3 3 4" xfId="36646"/>
    <cellStyle name="Normal 76 2 2 2 3 3 5" xfId="21422"/>
    <cellStyle name="Normal 76 2 2 2 3 4" xfId="13012"/>
    <cellStyle name="Normal 76 2 2 2 3 4 2" xfId="43334"/>
    <cellStyle name="Normal 76 2 2 2 3 4 3" xfId="28110"/>
    <cellStyle name="Normal 76 2 2 2 3 5" xfId="7991"/>
    <cellStyle name="Normal 76 2 2 2 3 5 2" xfId="38317"/>
    <cellStyle name="Normal 76 2 2 2 3 5 3" xfId="23093"/>
    <cellStyle name="Normal 76 2 2 2 3 6" xfId="33305"/>
    <cellStyle name="Normal 76 2 2 2 3 7" xfId="18080"/>
    <cellStyle name="Normal 76 2 2 2 4" xfId="3773"/>
    <cellStyle name="Normal 76 2 2 2 4 2" xfId="13847"/>
    <cellStyle name="Normal 76 2 2 2 4 2 2" xfId="44169"/>
    <cellStyle name="Normal 76 2 2 2 4 2 3" xfId="28945"/>
    <cellStyle name="Normal 76 2 2 2 4 3" xfId="8827"/>
    <cellStyle name="Normal 76 2 2 2 4 3 2" xfId="39152"/>
    <cellStyle name="Normal 76 2 2 2 4 3 3" xfId="23928"/>
    <cellStyle name="Normal 76 2 2 2 4 4" xfId="34139"/>
    <cellStyle name="Normal 76 2 2 2 4 5" xfId="18915"/>
    <cellStyle name="Normal 76 2 2 2 5" xfId="5466"/>
    <cellStyle name="Normal 76 2 2 2 5 2" xfId="15518"/>
    <cellStyle name="Normal 76 2 2 2 5 2 2" xfId="45840"/>
    <cellStyle name="Normal 76 2 2 2 5 2 3" xfId="30616"/>
    <cellStyle name="Normal 76 2 2 2 5 3" xfId="10498"/>
    <cellStyle name="Normal 76 2 2 2 5 3 2" xfId="40823"/>
    <cellStyle name="Normal 76 2 2 2 5 3 3" xfId="25599"/>
    <cellStyle name="Normal 76 2 2 2 5 4" xfId="35810"/>
    <cellStyle name="Normal 76 2 2 2 5 5" xfId="20586"/>
    <cellStyle name="Normal 76 2 2 2 6" xfId="12176"/>
    <cellStyle name="Normal 76 2 2 2 6 2" xfId="42498"/>
    <cellStyle name="Normal 76 2 2 2 6 3" xfId="27274"/>
    <cellStyle name="Normal 76 2 2 2 7" xfId="7155"/>
    <cellStyle name="Normal 76 2 2 2 7 2" xfId="37481"/>
    <cellStyle name="Normal 76 2 2 2 7 3" xfId="22257"/>
    <cellStyle name="Normal 76 2 2 2 8" xfId="32469"/>
    <cellStyle name="Normal 76 2 2 2 9" xfId="17244"/>
    <cellStyle name="Normal 76 2 2 3" xfId="2291"/>
    <cellStyle name="Normal 76 2 2 3 2" xfId="3130"/>
    <cellStyle name="Normal 76 2 2 3 2 2" xfId="4820"/>
    <cellStyle name="Normal 76 2 2 3 2 2 2" xfId="14893"/>
    <cellStyle name="Normal 76 2 2 3 2 2 2 2" xfId="45215"/>
    <cellStyle name="Normal 76 2 2 3 2 2 2 3" xfId="29991"/>
    <cellStyle name="Normal 76 2 2 3 2 2 3" xfId="9873"/>
    <cellStyle name="Normal 76 2 2 3 2 2 3 2" xfId="40198"/>
    <cellStyle name="Normal 76 2 2 3 2 2 3 3" xfId="24974"/>
    <cellStyle name="Normal 76 2 2 3 2 2 4" xfId="35185"/>
    <cellStyle name="Normal 76 2 2 3 2 2 5" xfId="19961"/>
    <cellStyle name="Normal 76 2 2 3 2 3" xfId="6512"/>
    <cellStyle name="Normal 76 2 2 3 2 3 2" xfId="16564"/>
    <cellStyle name="Normal 76 2 2 3 2 3 2 2" xfId="46886"/>
    <cellStyle name="Normal 76 2 2 3 2 3 2 3" xfId="31662"/>
    <cellStyle name="Normal 76 2 2 3 2 3 3" xfId="11544"/>
    <cellStyle name="Normal 76 2 2 3 2 3 3 2" xfId="41869"/>
    <cellStyle name="Normal 76 2 2 3 2 3 3 3" xfId="26645"/>
    <cellStyle name="Normal 76 2 2 3 2 3 4" xfId="36856"/>
    <cellStyle name="Normal 76 2 2 3 2 3 5" xfId="21632"/>
    <cellStyle name="Normal 76 2 2 3 2 4" xfId="13222"/>
    <cellStyle name="Normal 76 2 2 3 2 4 2" xfId="43544"/>
    <cellStyle name="Normal 76 2 2 3 2 4 3" xfId="28320"/>
    <cellStyle name="Normal 76 2 2 3 2 5" xfId="8201"/>
    <cellStyle name="Normal 76 2 2 3 2 5 2" xfId="38527"/>
    <cellStyle name="Normal 76 2 2 3 2 5 3" xfId="23303"/>
    <cellStyle name="Normal 76 2 2 3 2 6" xfId="33515"/>
    <cellStyle name="Normal 76 2 2 3 2 7" xfId="18290"/>
    <cellStyle name="Normal 76 2 2 3 3" xfId="3983"/>
    <cellStyle name="Normal 76 2 2 3 3 2" xfId="14057"/>
    <cellStyle name="Normal 76 2 2 3 3 2 2" xfId="44379"/>
    <cellStyle name="Normal 76 2 2 3 3 2 3" xfId="29155"/>
    <cellStyle name="Normal 76 2 2 3 3 3" xfId="9037"/>
    <cellStyle name="Normal 76 2 2 3 3 3 2" xfId="39362"/>
    <cellStyle name="Normal 76 2 2 3 3 3 3" xfId="24138"/>
    <cellStyle name="Normal 76 2 2 3 3 4" xfId="34349"/>
    <cellStyle name="Normal 76 2 2 3 3 5" xfId="19125"/>
    <cellStyle name="Normal 76 2 2 3 4" xfId="5676"/>
    <cellStyle name="Normal 76 2 2 3 4 2" xfId="15728"/>
    <cellStyle name="Normal 76 2 2 3 4 2 2" xfId="46050"/>
    <cellStyle name="Normal 76 2 2 3 4 2 3" xfId="30826"/>
    <cellStyle name="Normal 76 2 2 3 4 3" xfId="10708"/>
    <cellStyle name="Normal 76 2 2 3 4 3 2" xfId="41033"/>
    <cellStyle name="Normal 76 2 2 3 4 3 3" xfId="25809"/>
    <cellStyle name="Normal 76 2 2 3 4 4" xfId="36020"/>
    <cellStyle name="Normal 76 2 2 3 4 5" xfId="20796"/>
    <cellStyle name="Normal 76 2 2 3 5" xfId="12386"/>
    <cellStyle name="Normal 76 2 2 3 5 2" xfId="42708"/>
    <cellStyle name="Normal 76 2 2 3 5 3" xfId="27484"/>
    <cellStyle name="Normal 76 2 2 3 6" xfId="7365"/>
    <cellStyle name="Normal 76 2 2 3 6 2" xfId="37691"/>
    <cellStyle name="Normal 76 2 2 3 6 3" xfId="22467"/>
    <cellStyle name="Normal 76 2 2 3 7" xfId="32679"/>
    <cellStyle name="Normal 76 2 2 3 8" xfId="17454"/>
    <cellStyle name="Normal 76 2 2 4" xfId="2712"/>
    <cellStyle name="Normal 76 2 2 4 2" xfId="4402"/>
    <cellStyle name="Normal 76 2 2 4 2 2" xfId="14475"/>
    <cellStyle name="Normal 76 2 2 4 2 2 2" xfId="44797"/>
    <cellStyle name="Normal 76 2 2 4 2 2 3" xfId="29573"/>
    <cellStyle name="Normal 76 2 2 4 2 3" xfId="9455"/>
    <cellStyle name="Normal 76 2 2 4 2 3 2" xfId="39780"/>
    <cellStyle name="Normal 76 2 2 4 2 3 3" xfId="24556"/>
    <cellStyle name="Normal 76 2 2 4 2 4" xfId="34767"/>
    <cellStyle name="Normal 76 2 2 4 2 5" xfId="19543"/>
    <cellStyle name="Normal 76 2 2 4 3" xfId="6094"/>
    <cellStyle name="Normal 76 2 2 4 3 2" xfId="16146"/>
    <cellStyle name="Normal 76 2 2 4 3 2 2" xfId="46468"/>
    <cellStyle name="Normal 76 2 2 4 3 2 3" xfId="31244"/>
    <cellStyle name="Normal 76 2 2 4 3 3" xfId="11126"/>
    <cellStyle name="Normal 76 2 2 4 3 3 2" xfId="41451"/>
    <cellStyle name="Normal 76 2 2 4 3 3 3" xfId="26227"/>
    <cellStyle name="Normal 76 2 2 4 3 4" xfId="36438"/>
    <cellStyle name="Normal 76 2 2 4 3 5" xfId="21214"/>
    <cellStyle name="Normal 76 2 2 4 4" xfId="12804"/>
    <cellStyle name="Normal 76 2 2 4 4 2" xfId="43126"/>
    <cellStyle name="Normal 76 2 2 4 4 3" xfId="27902"/>
    <cellStyle name="Normal 76 2 2 4 5" xfId="7783"/>
    <cellStyle name="Normal 76 2 2 4 5 2" xfId="38109"/>
    <cellStyle name="Normal 76 2 2 4 5 3" xfId="22885"/>
    <cellStyle name="Normal 76 2 2 4 6" xfId="33097"/>
    <cellStyle name="Normal 76 2 2 4 7" xfId="17872"/>
    <cellStyle name="Normal 76 2 2 5" xfId="3565"/>
    <cellStyle name="Normal 76 2 2 5 2" xfId="13639"/>
    <cellStyle name="Normal 76 2 2 5 2 2" xfId="43961"/>
    <cellStyle name="Normal 76 2 2 5 2 3" xfId="28737"/>
    <cellStyle name="Normal 76 2 2 5 3" xfId="8619"/>
    <cellStyle name="Normal 76 2 2 5 3 2" xfId="38944"/>
    <cellStyle name="Normal 76 2 2 5 3 3" xfId="23720"/>
    <cellStyle name="Normal 76 2 2 5 4" xfId="33931"/>
    <cellStyle name="Normal 76 2 2 5 5" xfId="18707"/>
    <cellStyle name="Normal 76 2 2 6" xfId="5258"/>
    <cellStyle name="Normal 76 2 2 6 2" xfId="15310"/>
    <cellStyle name="Normal 76 2 2 6 2 2" xfId="45632"/>
    <cellStyle name="Normal 76 2 2 6 2 3" xfId="30408"/>
    <cellStyle name="Normal 76 2 2 6 3" xfId="10290"/>
    <cellStyle name="Normal 76 2 2 6 3 2" xfId="40615"/>
    <cellStyle name="Normal 76 2 2 6 3 3" xfId="25391"/>
    <cellStyle name="Normal 76 2 2 6 4" xfId="35602"/>
    <cellStyle name="Normal 76 2 2 6 5" xfId="20378"/>
    <cellStyle name="Normal 76 2 2 7" xfId="11968"/>
    <cellStyle name="Normal 76 2 2 7 2" xfId="42290"/>
    <cellStyle name="Normal 76 2 2 7 3" xfId="27066"/>
    <cellStyle name="Normal 76 2 2 8" xfId="6947"/>
    <cellStyle name="Normal 76 2 2 8 2" xfId="37273"/>
    <cellStyle name="Normal 76 2 2 8 3" xfId="22049"/>
    <cellStyle name="Normal 76 2 2 9" xfId="32261"/>
    <cellStyle name="Normal 76 2 3" xfId="1974"/>
    <cellStyle name="Normal 76 2 3 2" xfId="2395"/>
    <cellStyle name="Normal 76 2 3 2 2" xfId="3234"/>
    <cellStyle name="Normal 76 2 3 2 2 2" xfId="4924"/>
    <cellStyle name="Normal 76 2 3 2 2 2 2" xfId="14997"/>
    <cellStyle name="Normal 76 2 3 2 2 2 2 2" xfId="45319"/>
    <cellStyle name="Normal 76 2 3 2 2 2 2 3" xfId="30095"/>
    <cellStyle name="Normal 76 2 3 2 2 2 3" xfId="9977"/>
    <cellStyle name="Normal 76 2 3 2 2 2 3 2" xfId="40302"/>
    <cellStyle name="Normal 76 2 3 2 2 2 3 3" xfId="25078"/>
    <cellStyle name="Normal 76 2 3 2 2 2 4" xfId="35289"/>
    <cellStyle name="Normal 76 2 3 2 2 2 5" xfId="20065"/>
    <cellStyle name="Normal 76 2 3 2 2 3" xfId="6616"/>
    <cellStyle name="Normal 76 2 3 2 2 3 2" xfId="16668"/>
    <cellStyle name="Normal 76 2 3 2 2 3 2 2" xfId="46990"/>
    <cellStyle name="Normal 76 2 3 2 2 3 2 3" xfId="31766"/>
    <cellStyle name="Normal 76 2 3 2 2 3 3" xfId="11648"/>
    <cellStyle name="Normal 76 2 3 2 2 3 3 2" xfId="41973"/>
    <cellStyle name="Normal 76 2 3 2 2 3 3 3" xfId="26749"/>
    <cellStyle name="Normal 76 2 3 2 2 3 4" xfId="36960"/>
    <cellStyle name="Normal 76 2 3 2 2 3 5" xfId="21736"/>
    <cellStyle name="Normal 76 2 3 2 2 4" xfId="13326"/>
    <cellStyle name="Normal 76 2 3 2 2 4 2" xfId="43648"/>
    <cellStyle name="Normal 76 2 3 2 2 4 3" xfId="28424"/>
    <cellStyle name="Normal 76 2 3 2 2 5" xfId="8305"/>
    <cellStyle name="Normal 76 2 3 2 2 5 2" xfId="38631"/>
    <cellStyle name="Normal 76 2 3 2 2 5 3" xfId="23407"/>
    <cellStyle name="Normal 76 2 3 2 2 6" xfId="33619"/>
    <cellStyle name="Normal 76 2 3 2 2 7" xfId="18394"/>
    <cellStyle name="Normal 76 2 3 2 3" xfId="4087"/>
    <cellStyle name="Normal 76 2 3 2 3 2" xfId="14161"/>
    <cellStyle name="Normal 76 2 3 2 3 2 2" xfId="44483"/>
    <cellStyle name="Normal 76 2 3 2 3 2 3" xfId="29259"/>
    <cellStyle name="Normal 76 2 3 2 3 3" xfId="9141"/>
    <cellStyle name="Normal 76 2 3 2 3 3 2" xfId="39466"/>
    <cellStyle name="Normal 76 2 3 2 3 3 3" xfId="24242"/>
    <cellStyle name="Normal 76 2 3 2 3 4" xfId="34453"/>
    <cellStyle name="Normal 76 2 3 2 3 5" xfId="19229"/>
    <cellStyle name="Normal 76 2 3 2 4" xfId="5780"/>
    <cellStyle name="Normal 76 2 3 2 4 2" xfId="15832"/>
    <cellStyle name="Normal 76 2 3 2 4 2 2" xfId="46154"/>
    <cellStyle name="Normal 76 2 3 2 4 2 3" xfId="30930"/>
    <cellStyle name="Normal 76 2 3 2 4 3" xfId="10812"/>
    <cellStyle name="Normal 76 2 3 2 4 3 2" xfId="41137"/>
    <cellStyle name="Normal 76 2 3 2 4 3 3" xfId="25913"/>
    <cellStyle name="Normal 76 2 3 2 4 4" xfId="36124"/>
    <cellStyle name="Normal 76 2 3 2 4 5" xfId="20900"/>
    <cellStyle name="Normal 76 2 3 2 5" xfId="12490"/>
    <cellStyle name="Normal 76 2 3 2 5 2" xfId="42812"/>
    <cellStyle name="Normal 76 2 3 2 5 3" xfId="27588"/>
    <cellStyle name="Normal 76 2 3 2 6" xfId="7469"/>
    <cellStyle name="Normal 76 2 3 2 6 2" xfId="37795"/>
    <cellStyle name="Normal 76 2 3 2 6 3" xfId="22571"/>
    <cellStyle name="Normal 76 2 3 2 7" xfId="32783"/>
    <cellStyle name="Normal 76 2 3 2 8" xfId="17558"/>
    <cellStyle name="Normal 76 2 3 3" xfId="2816"/>
    <cellStyle name="Normal 76 2 3 3 2" xfId="4506"/>
    <cellStyle name="Normal 76 2 3 3 2 2" xfId="14579"/>
    <cellStyle name="Normal 76 2 3 3 2 2 2" xfId="44901"/>
    <cellStyle name="Normal 76 2 3 3 2 2 3" xfId="29677"/>
    <cellStyle name="Normal 76 2 3 3 2 3" xfId="9559"/>
    <cellStyle name="Normal 76 2 3 3 2 3 2" xfId="39884"/>
    <cellStyle name="Normal 76 2 3 3 2 3 3" xfId="24660"/>
    <cellStyle name="Normal 76 2 3 3 2 4" xfId="34871"/>
    <cellStyle name="Normal 76 2 3 3 2 5" xfId="19647"/>
    <cellStyle name="Normal 76 2 3 3 3" xfId="6198"/>
    <cellStyle name="Normal 76 2 3 3 3 2" xfId="16250"/>
    <cellStyle name="Normal 76 2 3 3 3 2 2" xfId="46572"/>
    <cellStyle name="Normal 76 2 3 3 3 2 3" xfId="31348"/>
    <cellStyle name="Normal 76 2 3 3 3 3" xfId="11230"/>
    <cellStyle name="Normal 76 2 3 3 3 3 2" xfId="41555"/>
    <cellStyle name="Normal 76 2 3 3 3 3 3" xfId="26331"/>
    <cellStyle name="Normal 76 2 3 3 3 4" xfId="36542"/>
    <cellStyle name="Normal 76 2 3 3 3 5" xfId="21318"/>
    <cellStyle name="Normal 76 2 3 3 4" xfId="12908"/>
    <cellStyle name="Normal 76 2 3 3 4 2" xfId="43230"/>
    <cellStyle name="Normal 76 2 3 3 4 3" xfId="28006"/>
    <cellStyle name="Normal 76 2 3 3 5" xfId="7887"/>
    <cellStyle name="Normal 76 2 3 3 5 2" xfId="38213"/>
    <cellStyle name="Normal 76 2 3 3 5 3" xfId="22989"/>
    <cellStyle name="Normal 76 2 3 3 6" xfId="33201"/>
    <cellStyle name="Normal 76 2 3 3 7" xfId="17976"/>
    <cellStyle name="Normal 76 2 3 4" xfId="3669"/>
    <cellStyle name="Normal 76 2 3 4 2" xfId="13743"/>
    <cellStyle name="Normal 76 2 3 4 2 2" xfId="44065"/>
    <cellStyle name="Normal 76 2 3 4 2 3" xfId="28841"/>
    <cellStyle name="Normal 76 2 3 4 3" xfId="8723"/>
    <cellStyle name="Normal 76 2 3 4 3 2" xfId="39048"/>
    <cellStyle name="Normal 76 2 3 4 3 3" xfId="23824"/>
    <cellStyle name="Normal 76 2 3 4 4" xfId="34035"/>
    <cellStyle name="Normal 76 2 3 4 5" xfId="18811"/>
    <cellStyle name="Normal 76 2 3 5" xfId="5362"/>
    <cellStyle name="Normal 76 2 3 5 2" xfId="15414"/>
    <cellStyle name="Normal 76 2 3 5 2 2" xfId="45736"/>
    <cellStyle name="Normal 76 2 3 5 2 3" xfId="30512"/>
    <cellStyle name="Normal 76 2 3 5 3" xfId="10394"/>
    <cellStyle name="Normal 76 2 3 5 3 2" xfId="40719"/>
    <cellStyle name="Normal 76 2 3 5 3 3" xfId="25495"/>
    <cellStyle name="Normal 76 2 3 5 4" xfId="35706"/>
    <cellStyle name="Normal 76 2 3 5 5" xfId="20482"/>
    <cellStyle name="Normal 76 2 3 6" xfId="12072"/>
    <cellStyle name="Normal 76 2 3 6 2" xfId="42394"/>
    <cellStyle name="Normal 76 2 3 6 3" xfId="27170"/>
    <cellStyle name="Normal 76 2 3 7" xfId="7051"/>
    <cellStyle name="Normal 76 2 3 7 2" xfId="37377"/>
    <cellStyle name="Normal 76 2 3 7 3" xfId="22153"/>
    <cellStyle name="Normal 76 2 3 8" xfId="32365"/>
    <cellStyle name="Normal 76 2 3 9" xfId="17140"/>
    <cellStyle name="Normal 76 2 4" xfId="2187"/>
    <cellStyle name="Normal 76 2 4 2" xfId="3026"/>
    <cellStyle name="Normal 76 2 4 2 2" xfId="4716"/>
    <cellStyle name="Normal 76 2 4 2 2 2" xfId="14789"/>
    <cellStyle name="Normal 76 2 4 2 2 2 2" xfId="45111"/>
    <cellStyle name="Normal 76 2 4 2 2 2 3" xfId="29887"/>
    <cellStyle name="Normal 76 2 4 2 2 3" xfId="9769"/>
    <cellStyle name="Normal 76 2 4 2 2 3 2" xfId="40094"/>
    <cellStyle name="Normal 76 2 4 2 2 3 3" xfId="24870"/>
    <cellStyle name="Normal 76 2 4 2 2 4" xfId="35081"/>
    <cellStyle name="Normal 76 2 4 2 2 5" xfId="19857"/>
    <cellStyle name="Normal 76 2 4 2 3" xfId="6408"/>
    <cellStyle name="Normal 76 2 4 2 3 2" xfId="16460"/>
    <cellStyle name="Normal 76 2 4 2 3 2 2" xfId="46782"/>
    <cellStyle name="Normal 76 2 4 2 3 2 3" xfId="31558"/>
    <cellStyle name="Normal 76 2 4 2 3 3" xfId="11440"/>
    <cellStyle name="Normal 76 2 4 2 3 3 2" xfId="41765"/>
    <cellStyle name="Normal 76 2 4 2 3 3 3" xfId="26541"/>
    <cellStyle name="Normal 76 2 4 2 3 4" xfId="36752"/>
    <cellStyle name="Normal 76 2 4 2 3 5" xfId="21528"/>
    <cellStyle name="Normal 76 2 4 2 4" xfId="13118"/>
    <cellStyle name="Normal 76 2 4 2 4 2" xfId="43440"/>
    <cellStyle name="Normal 76 2 4 2 4 3" xfId="28216"/>
    <cellStyle name="Normal 76 2 4 2 5" xfId="8097"/>
    <cellStyle name="Normal 76 2 4 2 5 2" xfId="38423"/>
    <cellStyle name="Normal 76 2 4 2 5 3" xfId="23199"/>
    <cellStyle name="Normal 76 2 4 2 6" xfId="33411"/>
    <cellStyle name="Normal 76 2 4 2 7" xfId="18186"/>
    <cellStyle name="Normal 76 2 4 3" xfId="3879"/>
    <cellStyle name="Normal 76 2 4 3 2" xfId="13953"/>
    <cellStyle name="Normal 76 2 4 3 2 2" xfId="44275"/>
    <cellStyle name="Normal 76 2 4 3 2 3" xfId="29051"/>
    <cellStyle name="Normal 76 2 4 3 3" xfId="8933"/>
    <cellStyle name="Normal 76 2 4 3 3 2" xfId="39258"/>
    <cellStyle name="Normal 76 2 4 3 3 3" xfId="24034"/>
    <cellStyle name="Normal 76 2 4 3 4" xfId="34245"/>
    <cellStyle name="Normal 76 2 4 3 5" xfId="19021"/>
    <cellStyle name="Normal 76 2 4 4" xfId="5572"/>
    <cellStyle name="Normal 76 2 4 4 2" xfId="15624"/>
    <cellStyle name="Normal 76 2 4 4 2 2" xfId="45946"/>
    <cellStyle name="Normal 76 2 4 4 2 3" xfId="30722"/>
    <cellStyle name="Normal 76 2 4 4 3" xfId="10604"/>
    <cellStyle name="Normal 76 2 4 4 3 2" xfId="40929"/>
    <cellStyle name="Normal 76 2 4 4 3 3" xfId="25705"/>
    <cellStyle name="Normal 76 2 4 4 4" xfId="35916"/>
    <cellStyle name="Normal 76 2 4 4 5" xfId="20692"/>
    <cellStyle name="Normal 76 2 4 5" xfId="12282"/>
    <cellStyle name="Normal 76 2 4 5 2" xfId="42604"/>
    <cellStyle name="Normal 76 2 4 5 3" xfId="27380"/>
    <cellStyle name="Normal 76 2 4 6" xfId="7261"/>
    <cellStyle name="Normal 76 2 4 6 2" xfId="37587"/>
    <cellStyle name="Normal 76 2 4 6 3" xfId="22363"/>
    <cellStyle name="Normal 76 2 4 7" xfId="32575"/>
    <cellStyle name="Normal 76 2 4 8" xfId="17350"/>
    <cellStyle name="Normal 76 2 5" xfId="2608"/>
    <cellStyle name="Normal 76 2 5 2" xfId="4298"/>
    <cellStyle name="Normal 76 2 5 2 2" xfId="14371"/>
    <cellStyle name="Normal 76 2 5 2 2 2" xfId="44693"/>
    <cellStyle name="Normal 76 2 5 2 2 3" xfId="29469"/>
    <cellStyle name="Normal 76 2 5 2 3" xfId="9351"/>
    <cellStyle name="Normal 76 2 5 2 3 2" xfId="39676"/>
    <cellStyle name="Normal 76 2 5 2 3 3" xfId="24452"/>
    <cellStyle name="Normal 76 2 5 2 4" xfId="34663"/>
    <cellStyle name="Normal 76 2 5 2 5" xfId="19439"/>
    <cellStyle name="Normal 76 2 5 3" xfId="5990"/>
    <cellStyle name="Normal 76 2 5 3 2" xfId="16042"/>
    <cellStyle name="Normal 76 2 5 3 2 2" xfId="46364"/>
    <cellStyle name="Normal 76 2 5 3 2 3" xfId="31140"/>
    <cellStyle name="Normal 76 2 5 3 3" xfId="11022"/>
    <cellStyle name="Normal 76 2 5 3 3 2" xfId="41347"/>
    <cellStyle name="Normal 76 2 5 3 3 3" xfId="26123"/>
    <cellStyle name="Normal 76 2 5 3 4" xfId="36334"/>
    <cellStyle name="Normal 76 2 5 3 5" xfId="21110"/>
    <cellStyle name="Normal 76 2 5 4" xfId="12700"/>
    <cellStyle name="Normal 76 2 5 4 2" xfId="43022"/>
    <cellStyle name="Normal 76 2 5 4 3" xfId="27798"/>
    <cellStyle name="Normal 76 2 5 5" xfId="7679"/>
    <cellStyle name="Normal 76 2 5 5 2" xfId="38005"/>
    <cellStyle name="Normal 76 2 5 5 3" xfId="22781"/>
    <cellStyle name="Normal 76 2 5 6" xfId="32993"/>
    <cellStyle name="Normal 76 2 5 7" xfId="17768"/>
    <cellStyle name="Normal 76 2 6" xfId="3461"/>
    <cellStyle name="Normal 76 2 6 2" xfId="13535"/>
    <cellStyle name="Normal 76 2 6 2 2" xfId="43857"/>
    <cellStyle name="Normal 76 2 6 2 3" xfId="28633"/>
    <cellStyle name="Normal 76 2 6 3" xfId="8515"/>
    <cellStyle name="Normal 76 2 6 3 2" xfId="38840"/>
    <cellStyle name="Normal 76 2 6 3 3" xfId="23616"/>
    <cellStyle name="Normal 76 2 6 4" xfId="33827"/>
    <cellStyle name="Normal 76 2 6 5" xfId="18603"/>
    <cellStyle name="Normal 76 2 7" xfId="5154"/>
    <cellStyle name="Normal 76 2 7 2" xfId="15206"/>
    <cellStyle name="Normal 76 2 7 2 2" xfId="45528"/>
    <cellStyle name="Normal 76 2 7 2 3" xfId="30304"/>
    <cellStyle name="Normal 76 2 7 3" xfId="10186"/>
    <cellStyle name="Normal 76 2 7 3 2" xfId="40511"/>
    <cellStyle name="Normal 76 2 7 3 3" xfId="25287"/>
    <cellStyle name="Normal 76 2 7 4" xfId="35498"/>
    <cellStyle name="Normal 76 2 7 5" xfId="20274"/>
    <cellStyle name="Normal 76 2 8" xfId="11864"/>
    <cellStyle name="Normal 76 2 8 2" xfId="42186"/>
    <cellStyle name="Normal 76 2 8 3" xfId="26962"/>
    <cellStyle name="Normal 76 2 9" xfId="6843"/>
    <cellStyle name="Normal 76 2 9 2" xfId="37169"/>
    <cellStyle name="Normal 76 2 9 3" xfId="21945"/>
    <cellStyle name="Normal 76 3" xfId="1807"/>
    <cellStyle name="Normal 76 3 10" xfId="16984"/>
    <cellStyle name="Normal 76 3 2" xfId="2026"/>
    <cellStyle name="Normal 76 3 2 2" xfId="2447"/>
    <cellStyle name="Normal 76 3 2 2 2" xfId="3286"/>
    <cellStyle name="Normal 76 3 2 2 2 2" xfId="4976"/>
    <cellStyle name="Normal 76 3 2 2 2 2 2" xfId="15049"/>
    <cellStyle name="Normal 76 3 2 2 2 2 2 2" xfId="45371"/>
    <cellStyle name="Normal 76 3 2 2 2 2 2 3" xfId="30147"/>
    <cellStyle name="Normal 76 3 2 2 2 2 3" xfId="10029"/>
    <cellStyle name="Normal 76 3 2 2 2 2 3 2" xfId="40354"/>
    <cellStyle name="Normal 76 3 2 2 2 2 3 3" xfId="25130"/>
    <cellStyle name="Normal 76 3 2 2 2 2 4" xfId="35341"/>
    <cellStyle name="Normal 76 3 2 2 2 2 5" xfId="20117"/>
    <cellStyle name="Normal 76 3 2 2 2 3" xfId="6668"/>
    <cellStyle name="Normal 76 3 2 2 2 3 2" xfId="16720"/>
    <cellStyle name="Normal 76 3 2 2 2 3 2 2" xfId="47042"/>
    <cellStyle name="Normal 76 3 2 2 2 3 2 3" xfId="31818"/>
    <cellStyle name="Normal 76 3 2 2 2 3 3" xfId="11700"/>
    <cellStyle name="Normal 76 3 2 2 2 3 3 2" xfId="42025"/>
    <cellStyle name="Normal 76 3 2 2 2 3 3 3" xfId="26801"/>
    <cellStyle name="Normal 76 3 2 2 2 3 4" xfId="37012"/>
    <cellStyle name="Normal 76 3 2 2 2 3 5" xfId="21788"/>
    <cellStyle name="Normal 76 3 2 2 2 4" xfId="13378"/>
    <cellStyle name="Normal 76 3 2 2 2 4 2" xfId="43700"/>
    <cellStyle name="Normal 76 3 2 2 2 4 3" xfId="28476"/>
    <cellStyle name="Normal 76 3 2 2 2 5" xfId="8357"/>
    <cellStyle name="Normal 76 3 2 2 2 5 2" xfId="38683"/>
    <cellStyle name="Normal 76 3 2 2 2 5 3" xfId="23459"/>
    <cellStyle name="Normal 76 3 2 2 2 6" xfId="33671"/>
    <cellStyle name="Normal 76 3 2 2 2 7" xfId="18446"/>
    <cellStyle name="Normal 76 3 2 2 3" xfId="4139"/>
    <cellStyle name="Normal 76 3 2 2 3 2" xfId="14213"/>
    <cellStyle name="Normal 76 3 2 2 3 2 2" xfId="44535"/>
    <cellStyle name="Normal 76 3 2 2 3 2 3" xfId="29311"/>
    <cellStyle name="Normal 76 3 2 2 3 3" xfId="9193"/>
    <cellStyle name="Normal 76 3 2 2 3 3 2" xfId="39518"/>
    <cellStyle name="Normal 76 3 2 2 3 3 3" xfId="24294"/>
    <cellStyle name="Normal 76 3 2 2 3 4" xfId="34505"/>
    <cellStyle name="Normal 76 3 2 2 3 5" xfId="19281"/>
    <cellStyle name="Normal 76 3 2 2 4" xfId="5832"/>
    <cellStyle name="Normal 76 3 2 2 4 2" xfId="15884"/>
    <cellStyle name="Normal 76 3 2 2 4 2 2" xfId="46206"/>
    <cellStyle name="Normal 76 3 2 2 4 2 3" xfId="30982"/>
    <cellStyle name="Normal 76 3 2 2 4 3" xfId="10864"/>
    <cellStyle name="Normal 76 3 2 2 4 3 2" xfId="41189"/>
    <cellStyle name="Normal 76 3 2 2 4 3 3" xfId="25965"/>
    <cellStyle name="Normal 76 3 2 2 4 4" xfId="36176"/>
    <cellStyle name="Normal 76 3 2 2 4 5" xfId="20952"/>
    <cellStyle name="Normal 76 3 2 2 5" xfId="12542"/>
    <cellStyle name="Normal 76 3 2 2 5 2" xfId="42864"/>
    <cellStyle name="Normal 76 3 2 2 5 3" xfId="27640"/>
    <cellStyle name="Normal 76 3 2 2 6" xfId="7521"/>
    <cellStyle name="Normal 76 3 2 2 6 2" xfId="37847"/>
    <cellStyle name="Normal 76 3 2 2 6 3" xfId="22623"/>
    <cellStyle name="Normal 76 3 2 2 7" xfId="32835"/>
    <cellStyle name="Normal 76 3 2 2 8" xfId="17610"/>
    <cellStyle name="Normal 76 3 2 3" xfId="2868"/>
    <cellStyle name="Normal 76 3 2 3 2" xfId="4558"/>
    <cellStyle name="Normal 76 3 2 3 2 2" xfId="14631"/>
    <cellStyle name="Normal 76 3 2 3 2 2 2" xfId="44953"/>
    <cellStyle name="Normal 76 3 2 3 2 2 3" xfId="29729"/>
    <cellStyle name="Normal 76 3 2 3 2 3" xfId="9611"/>
    <cellStyle name="Normal 76 3 2 3 2 3 2" xfId="39936"/>
    <cellStyle name="Normal 76 3 2 3 2 3 3" xfId="24712"/>
    <cellStyle name="Normal 76 3 2 3 2 4" xfId="34923"/>
    <cellStyle name="Normal 76 3 2 3 2 5" xfId="19699"/>
    <cellStyle name="Normal 76 3 2 3 3" xfId="6250"/>
    <cellStyle name="Normal 76 3 2 3 3 2" xfId="16302"/>
    <cellStyle name="Normal 76 3 2 3 3 2 2" xfId="46624"/>
    <cellStyle name="Normal 76 3 2 3 3 2 3" xfId="31400"/>
    <cellStyle name="Normal 76 3 2 3 3 3" xfId="11282"/>
    <cellStyle name="Normal 76 3 2 3 3 3 2" xfId="41607"/>
    <cellStyle name="Normal 76 3 2 3 3 3 3" xfId="26383"/>
    <cellStyle name="Normal 76 3 2 3 3 4" xfId="36594"/>
    <cellStyle name="Normal 76 3 2 3 3 5" xfId="21370"/>
    <cellStyle name="Normal 76 3 2 3 4" xfId="12960"/>
    <cellStyle name="Normal 76 3 2 3 4 2" xfId="43282"/>
    <cellStyle name="Normal 76 3 2 3 4 3" xfId="28058"/>
    <cellStyle name="Normal 76 3 2 3 5" xfId="7939"/>
    <cellStyle name="Normal 76 3 2 3 5 2" xfId="38265"/>
    <cellStyle name="Normal 76 3 2 3 5 3" xfId="23041"/>
    <cellStyle name="Normal 76 3 2 3 6" xfId="33253"/>
    <cellStyle name="Normal 76 3 2 3 7" xfId="18028"/>
    <cellStyle name="Normal 76 3 2 4" xfId="3721"/>
    <cellStyle name="Normal 76 3 2 4 2" xfId="13795"/>
    <cellStyle name="Normal 76 3 2 4 2 2" xfId="44117"/>
    <cellStyle name="Normal 76 3 2 4 2 3" xfId="28893"/>
    <cellStyle name="Normal 76 3 2 4 3" xfId="8775"/>
    <cellStyle name="Normal 76 3 2 4 3 2" xfId="39100"/>
    <cellStyle name="Normal 76 3 2 4 3 3" xfId="23876"/>
    <cellStyle name="Normal 76 3 2 4 4" xfId="34087"/>
    <cellStyle name="Normal 76 3 2 4 5" xfId="18863"/>
    <cellStyle name="Normal 76 3 2 5" xfId="5414"/>
    <cellStyle name="Normal 76 3 2 5 2" xfId="15466"/>
    <cellStyle name="Normal 76 3 2 5 2 2" xfId="45788"/>
    <cellStyle name="Normal 76 3 2 5 2 3" xfId="30564"/>
    <cellStyle name="Normal 76 3 2 5 3" xfId="10446"/>
    <cellStyle name="Normal 76 3 2 5 3 2" xfId="40771"/>
    <cellStyle name="Normal 76 3 2 5 3 3" xfId="25547"/>
    <cellStyle name="Normal 76 3 2 5 4" xfId="35758"/>
    <cellStyle name="Normal 76 3 2 5 5" xfId="20534"/>
    <cellStyle name="Normal 76 3 2 6" xfId="12124"/>
    <cellStyle name="Normal 76 3 2 6 2" xfId="42446"/>
    <cellStyle name="Normal 76 3 2 6 3" xfId="27222"/>
    <cellStyle name="Normal 76 3 2 7" xfId="7103"/>
    <cellStyle name="Normal 76 3 2 7 2" xfId="37429"/>
    <cellStyle name="Normal 76 3 2 7 3" xfId="22205"/>
    <cellStyle name="Normal 76 3 2 8" xfId="32417"/>
    <cellStyle name="Normal 76 3 2 9" xfId="17192"/>
    <cellStyle name="Normal 76 3 3" xfId="2239"/>
    <cellStyle name="Normal 76 3 3 2" xfId="3078"/>
    <cellStyle name="Normal 76 3 3 2 2" xfId="4768"/>
    <cellStyle name="Normal 76 3 3 2 2 2" xfId="14841"/>
    <cellStyle name="Normal 76 3 3 2 2 2 2" xfId="45163"/>
    <cellStyle name="Normal 76 3 3 2 2 2 3" xfId="29939"/>
    <cellStyle name="Normal 76 3 3 2 2 3" xfId="9821"/>
    <cellStyle name="Normal 76 3 3 2 2 3 2" xfId="40146"/>
    <cellStyle name="Normal 76 3 3 2 2 3 3" xfId="24922"/>
    <cellStyle name="Normal 76 3 3 2 2 4" xfId="35133"/>
    <cellStyle name="Normal 76 3 3 2 2 5" xfId="19909"/>
    <cellStyle name="Normal 76 3 3 2 3" xfId="6460"/>
    <cellStyle name="Normal 76 3 3 2 3 2" xfId="16512"/>
    <cellStyle name="Normal 76 3 3 2 3 2 2" xfId="46834"/>
    <cellStyle name="Normal 76 3 3 2 3 2 3" xfId="31610"/>
    <cellStyle name="Normal 76 3 3 2 3 3" xfId="11492"/>
    <cellStyle name="Normal 76 3 3 2 3 3 2" xfId="41817"/>
    <cellStyle name="Normal 76 3 3 2 3 3 3" xfId="26593"/>
    <cellStyle name="Normal 76 3 3 2 3 4" xfId="36804"/>
    <cellStyle name="Normal 76 3 3 2 3 5" xfId="21580"/>
    <cellStyle name="Normal 76 3 3 2 4" xfId="13170"/>
    <cellStyle name="Normal 76 3 3 2 4 2" xfId="43492"/>
    <cellStyle name="Normal 76 3 3 2 4 3" xfId="28268"/>
    <cellStyle name="Normal 76 3 3 2 5" xfId="8149"/>
    <cellStyle name="Normal 76 3 3 2 5 2" xfId="38475"/>
    <cellStyle name="Normal 76 3 3 2 5 3" xfId="23251"/>
    <cellStyle name="Normal 76 3 3 2 6" xfId="33463"/>
    <cellStyle name="Normal 76 3 3 2 7" xfId="18238"/>
    <cellStyle name="Normal 76 3 3 3" xfId="3931"/>
    <cellStyle name="Normal 76 3 3 3 2" xfId="14005"/>
    <cellStyle name="Normal 76 3 3 3 2 2" xfId="44327"/>
    <cellStyle name="Normal 76 3 3 3 2 3" xfId="29103"/>
    <cellStyle name="Normal 76 3 3 3 3" xfId="8985"/>
    <cellStyle name="Normal 76 3 3 3 3 2" xfId="39310"/>
    <cellStyle name="Normal 76 3 3 3 3 3" xfId="24086"/>
    <cellStyle name="Normal 76 3 3 3 4" xfId="34297"/>
    <cellStyle name="Normal 76 3 3 3 5" xfId="19073"/>
    <cellStyle name="Normal 76 3 3 4" xfId="5624"/>
    <cellStyle name="Normal 76 3 3 4 2" xfId="15676"/>
    <cellStyle name="Normal 76 3 3 4 2 2" xfId="45998"/>
    <cellStyle name="Normal 76 3 3 4 2 3" xfId="30774"/>
    <cellStyle name="Normal 76 3 3 4 3" xfId="10656"/>
    <cellStyle name="Normal 76 3 3 4 3 2" xfId="40981"/>
    <cellStyle name="Normal 76 3 3 4 3 3" xfId="25757"/>
    <cellStyle name="Normal 76 3 3 4 4" xfId="35968"/>
    <cellStyle name="Normal 76 3 3 4 5" xfId="20744"/>
    <cellStyle name="Normal 76 3 3 5" xfId="12334"/>
    <cellStyle name="Normal 76 3 3 5 2" xfId="42656"/>
    <cellStyle name="Normal 76 3 3 5 3" xfId="27432"/>
    <cellStyle name="Normal 76 3 3 6" xfId="7313"/>
    <cellStyle name="Normal 76 3 3 6 2" xfId="37639"/>
    <cellStyle name="Normal 76 3 3 6 3" xfId="22415"/>
    <cellStyle name="Normal 76 3 3 7" xfId="32627"/>
    <cellStyle name="Normal 76 3 3 8" xfId="17402"/>
    <cellStyle name="Normal 76 3 4" xfId="2660"/>
    <cellStyle name="Normal 76 3 4 2" xfId="4350"/>
    <cellStyle name="Normal 76 3 4 2 2" xfId="14423"/>
    <cellStyle name="Normal 76 3 4 2 2 2" xfId="44745"/>
    <cellStyle name="Normal 76 3 4 2 2 3" xfId="29521"/>
    <cellStyle name="Normal 76 3 4 2 3" xfId="9403"/>
    <cellStyle name="Normal 76 3 4 2 3 2" xfId="39728"/>
    <cellStyle name="Normal 76 3 4 2 3 3" xfId="24504"/>
    <cellStyle name="Normal 76 3 4 2 4" xfId="34715"/>
    <cellStyle name="Normal 76 3 4 2 5" xfId="19491"/>
    <cellStyle name="Normal 76 3 4 3" xfId="6042"/>
    <cellStyle name="Normal 76 3 4 3 2" xfId="16094"/>
    <cellStyle name="Normal 76 3 4 3 2 2" xfId="46416"/>
    <cellStyle name="Normal 76 3 4 3 2 3" xfId="31192"/>
    <cellStyle name="Normal 76 3 4 3 3" xfId="11074"/>
    <cellStyle name="Normal 76 3 4 3 3 2" xfId="41399"/>
    <cellStyle name="Normal 76 3 4 3 3 3" xfId="26175"/>
    <cellStyle name="Normal 76 3 4 3 4" xfId="36386"/>
    <cellStyle name="Normal 76 3 4 3 5" xfId="21162"/>
    <cellStyle name="Normal 76 3 4 4" xfId="12752"/>
    <cellStyle name="Normal 76 3 4 4 2" xfId="43074"/>
    <cellStyle name="Normal 76 3 4 4 3" xfId="27850"/>
    <cellStyle name="Normal 76 3 4 5" xfId="7731"/>
    <cellStyle name="Normal 76 3 4 5 2" xfId="38057"/>
    <cellStyle name="Normal 76 3 4 5 3" xfId="22833"/>
    <cellStyle name="Normal 76 3 4 6" xfId="33045"/>
    <cellStyle name="Normal 76 3 4 7" xfId="17820"/>
    <cellStyle name="Normal 76 3 5" xfId="3513"/>
    <cellStyle name="Normal 76 3 5 2" xfId="13587"/>
    <cellStyle name="Normal 76 3 5 2 2" xfId="43909"/>
    <cellStyle name="Normal 76 3 5 2 3" xfId="28685"/>
    <cellStyle name="Normal 76 3 5 3" xfId="8567"/>
    <cellStyle name="Normal 76 3 5 3 2" xfId="38892"/>
    <cellStyle name="Normal 76 3 5 3 3" xfId="23668"/>
    <cellStyle name="Normal 76 3 5 4" xfId="33879"/>
    <cellStyle name="Normal 76 3 5 5" xfId="18655"/>
    <cellStyle name="Normal 76 3 6" xfId="5206"/>
    <cellStyle name="Normal 76 3 6 2" xfId="15258"/>
    <cellStyle name="Normal 76 3 6 2 2" xfId="45580"/>
    <cellStyle name="Normal 76 3 6 2 3" xfId="30356"/>
    <cellStyle name="Normal 76 3 6 3" xfId="10238"/>
    <cellStyle name="Normal 76 3 6 3 2" xfId="40563"/>
    <cellStyle name="Normal 76 3 6 3 3" xfId="25339"/>
    <cellStyle name="Normal 76 3 6 4" xfId="35550"/>
    <cellStyle name="Normal 76 3 6 5" xfId="20326"/>
    <cellStyle name="Normal 76 3 7" xfId="11916"/>
    <cellStyle name="Normal 76 3 7 2" xfId="42238"/>
    <cellStyle name="Normal 76 3 7 3" xfId="27014"/>
    <cellStyle name="Normal 76 3 8" xfId="6895"/>
    <cellStyle name="Normal 76 3 8 2" xfId="37221"/>
    <cellStyle name="Normal 76 3 8 3" xfId="21997"/>
    <cellStyle name="Normal 76 3 9" xfId="32210"/>
    <cellStyle name="Normal 76 4" xfId="1920"/>
    <cellStyle name="Normal 76 4 2" xfId="2343"/>
    <cellStyle name="Normal 76 4 2 2" xfId="3182"/>
    <cellStyle name="Normal 76 4 2 2 2" xfId="4872"/>
    <cellStyle name="Normal 76 4 2 2 2 2" xfId="14945"/>
    <cellStyle name="Normal 76 4 2 2 2 2 2" xfId="45267"/>
    <cellStyle name="Normal 76 4 2 2 2 2 3" xfId="30043"/>
    <cellStyle name="Normal 76 4 2 2 2 3" xfId="9925"/>
    <cellStyle name="Normal 76 4 2 2 2 3 2" xfId="40250"/>
    <cellStyle name="Normal 76 4 2 2 2 3 3" xfId="25026"/>
    <cellStyle name="Normal 76 4 2 2 2 4" xfId="35237"/>
    <cellStyle name="Normal 76 4 2 2 2 5" xfId="20013"/>
    <cellStyle name="Normal 76 4 2 2 3" xfId="6564"/>
    <cellStyle name="Normal 76 4 2 2 3 2" xfId="16616"/>
    <cellStyle name="Normal 76 4 2 2 3 2 2" xfId="46938"/>
    <cellStyle name="Normal 76 4 2 2 3 2 3" xfId="31714"/>
    <cellStyle name="Normal 76 4 2 2 3 3" xfId="11596"/>
    <cellStyle name="Normal 76 4 2 2 3 3 2" xfId="41921"/>
    <cellStyle name="Normal 76 4 2 2 3 3 3" xfId="26697"/>
    <cellStyle name="Normal 76 4 2 2 3 4" xfId="36908"/>
    <cellStyle name="Normal 76 4 2 2 3 5" xfId="21684"/>
    <cellStyle name="Normal 76 4 2 2 4" xfId="13274"/>
    <cellStyle name="Normal 76 4 2 2 4 2" xfId="43596"/>
    <cellStyle name="Normal 76 4 2 2 4 3" xfId="28372"/>
    <cellStyle name="Normal 76 4 2 2 5" xfId="8253"/>
    <cellStyle name="Normal 76 4 2 2 5 2" xfId="38579"/>
    <cellStyle name="Normal 76 4 2 2 5 3" xfId="23355"/>
    <cellStyle name="Normal 76 4 2 2 6" xfId="33567"/>
    <cellStyle name="Normal 76 4 2 2 7" xfId="18342"/>
    <cellStyle name="Normal 76 4 2 3" xfId="4035"/>
    <cellStyle name="Normal 76 4 2 3 2" xfId="14109"/>
    <cellStyle name="Normal 76 4 2 3 2 2" xfId="44431"/>
    <cellStyle name="Normal 76 4 2 3 2 3" xfId="29207"/>
    <cellStyle name="Normal 76 4 2 3 3" xfId="9089"/>
    <cellStyle name="Normal 76 4 2 3 3 2" xfId="39414"/>
    <cellStyle name="Normal 76 4 2 3 3 3" xfId="24190"/>
    <cellStyle name="Normal 76 4 2 3 4" xfId="34401"/>
    <cellStyle name="Normal 76 4 2 3 5" xfId="19177"/>
    <cellStyle name="Normal 76 4 2 4" xfId="5728"/>
    <cellStyle name="Normal 76 4 2 4 2" xfId="15780"/>
    <cellStyle name="Normal 76 4 2 4 2 2" xfId="46102"/>
    <cellStyle name="Normal 76 4 2 4 2 3" xfId="30878"/>
    <cellStyle name="Normal 76 4 2 4 3" xfId="10760"/>
    <cellStyle name="Normal 76 4 2 4 3 2" xfId="41085"/>
    <cellStyle name="Normal 76 4 2 4 3 3" xfId="25861"/>
    <cellStyle name="Normal 76 4 2 4 4" xfId="36072"/>
    <cellStyle name="Normal 76 4 2 4 5" xfId="20848"/>
    <cellStyle name="Normal 76 4 2 5" xfId="12438"/>
    <cellStyle name="Normal 76 4 2 5 2" xfId="42760"/>
    <cellStyle name="Normal 76 4 2 5 3" xfId="27536"/>
    <cellStyle name="Normal 76 4 2 6" xfId="7417"/>
    <cellStyle name="Normal 76 4 2 6 2" xfId="37743"/>
    <cellStyle name="Normal 76 4 2 6 3" xfId="22519"/>
    <cellStyle name="Normal 76 4 2 7" xfId="32731"/>
    <cellStyle name="Normal 76 4 2 8" xfId="17506"/>
    <cellStyle name="Normal 76 4 3" xfId="2764"/>
    <cellStyle name="Normal 76 4 3 2" xfId="4454"/>
    <cellStyle name="Normal 76 4 3 2 2" xfId="14527"/>
    <cellStyle name="Normal 76 4 3 2 2 2" xfId="44849"/>
    <cellStyle name="Normal 76 4 3 2 2 3" xfId="29625"/>
    <cellStyle name="Normal 76 4 3 2 3" xfId="9507"/>
    <cellStyle name="Normal 76 4 3 2 3 2" xfId="39832"/>
    <cellStyle name="Normal 76 4 3 2 3 3" xfId="24608"/>
    <cellStyle name="Normal 76 4 3 2 4" xfId="34819"/>
    <cellStyle name="Normal 76 4 3 2 5" xfId="19595"/>
    <cellStyle name="Normal 76 4 3 3" xfId="6146"/>
    <cellStyle name="Normal 76 4 3 3 2" xfId="16198"/>
    <cellStyle name="Normal 76 4 3 3 2 2" xfId="46520"/>
    <cellStyle name="Normal 76 4 3 3 2 3" xfId="31296"/>
    <cellStyle name="Normal 76 4 3 3 3" xfId="11178"/>
    <cellStyle name="Normal 76 4 3 3 3 2" xfId="41503"/>
    <cellStyle name="Normal 76 4 3 3 3 3" xfId="26279"/>
    <cellStyle name="Normal 76 4 3 3 4" xfId="36490"/>
    <cellStyle name="Normal 76 4 3 3 5" xfId="21266"/>
    <cellStyle name="Normal 76 4 3 4" xfId="12856"/>
    <cellStyle name="Normal 76 4 3 4 2" xfId="43178"/>
    <cellStyle name="Normal 76 4 3 4 3" xfId="27954"/>
    <cellStyle name="Normal 76 4 3 5" xfId="7835"/>
    <cellStyle name="Normal 76 4 3 5 2" xfId="38161"/>
    <cellStyle name="Normal 76 4 3 5 3" xfId="22937"/>
    <cellStyle name="Normal 76 4 3 6" xfId="33149"/>
    <cellStyle name="Normal 76 4 3 7" xfId="17924"/>
    <cellStyle name="Normal 76 4 4" xfId="3617"/>
    <cellStyle name="Normal 76 4 4 2" xfId="13691"/>
    <cellStyle name="Normal 76 4 4 2 2" xfId="44013"/>
    <cellStyle name="Normal 76 4 4 2 3" xfId="28789"/>
    <cellStyle name="Normal 76 4 4 3" xfId="8671"/>
    <cellStyle name="Normal 76 4 4 3 2" xfId="38996"/>
    <cellStyle name="Normal 76 4 4 3 3" xfId="23772"/>
    <cellStyle name="Normal 76 4 4 4" xfId="33983"/>
    <cellStyle name="Normal 76 4 4 5" xfId="18759"/>
    <cellStyle name="Normal 76 4 5" xfId="5310"/>
    <cellStyle name="Normal 76 4 5 2" xfId="15362"/>
    <cellStyle name="Normal 76 4 5 2 2" xfId="45684"/>
    <cellStyle name="Normal 76 4 5 2 3" xfId="30460"/>
    <cellStyle name="Normal 76 4 5 3" xfId="10342"/>
    <cellStyle name="Normal 76 4 5 3 2" xfId="40667"/>
    <cellStyle name="Normal 76 4 5 3 3" xfId="25443"/>
    <cellStyle name="Normal 76 4 5 4" xfId="35654"/>
    <cellStyle name="Normal 76 4 5 5" xfId="20430"/>
    <cellStyle name="Normal 76 4 6" xfId="12020"/>
    <cellStyle name="Normal 76 4 6 2" xfId="42342"/>
    <cellStyle name="Normal 76 4 6 3" xfId="27118"/>
    <cellStyle name="Normal 76 4 7" xfId="6999"/>
    <cellStyle name="Normal 76 4 7 2" xfId="37325"/>
    <cellStyle name="Normal 76 4 7 3" xfId="22101"/>
    <cellStyle name="Normal 76 4 8" xfId="32313"/>
    <cellStyle name="Normal 76 4 9" xfId="17088"/>
    <cellStyle name="Normal 76 5" xfId="2133"/>
    <cellStyle name="Normal 76 5 2" xfId="2974"/>
    <cellStyle name="Normal 76 5 2 2" xfId="4664"/>
    <cellStyle name="Normal 76 5 2 2 2" xfId="14737"/>
    <cellStyle name="Normal 76 5 2 2 2 2" xfId="45059"/>
    <cellStyle name="Normal 76 5 2 2 2 3" xfId="29835"/>
    <cellStyle name="Normal 76 5 2 2 3" xfId="9717"/>
    <cellStyle name="Normal 76 5 2 2 3 2" xfId="40042"/>
    <cellStyle name="Normal 76 5 2 2 3 3" xfId="24818"/>
    <cellStyle name="Normal 76 5 2 2 4" xfId="35029"/>
    <cellStyle name="Normal 76 5 2 2 5" xfId="19805"/>
    <cellStyle name="Normal 76 5 2 3" xfId="6356"/>
    <cellStyle name="Normal 76 5 2 3 2" xfId="16408"/>
    <cellStyle name="Normal 76 5 2 3 2 2" xfId="46730"/>
    <cellStyle name="Normal 76 5 2 3 2 3" xfId="31506"/>
    <cellStyle name="Normal 76 5 2 3 3" xfId="11388"/>
    <cellStyle name="Normal 76 5 2 3 3 2" xfId="41713"/>
    <cellStyle name="Normal 76 5 2 3 3 3" xfId="26489"/>
    <cellStyle name="Normal 76 5 2 3 4" xfId="36700"/>
    <cellStyle name="Normal 76 5 2 3 5" xfId="21476"/>
    <cellStyle name="Normal 76 5 2 4" xfId="13066"/>
    <cellStyle name="Normal 76 5 2 4 2" xfId="43388"/>
    <cellStyle name="Normal 76 5 2 4 3" xfId="28164"/>
    <cellStyle name="Normal 76 5 2 5" xfId="8045"/>
    <cellStyle name="Normal 76 5 2 5 2" xfId="38371"/>
    <cellStyle name="Normal 76 5 2 5 3" xfId="23147"/>
    <cellStyle name="Normal 76 5 2 6" xfId="33359"/>
    <cellStyle name="Normal 76 5 2 7" xfId="18134"/>
    <cellStyle name="Normal 76 5 3" xfId="3827"/>
    <cellStyle name="Normal 76 5 3 2" xfId="13901"/>
    <cellStyle name="Normal 76 5 3 2 2" xfId="44223"/>
    <cellStyle name="Normal 76 5 3 2 3" xfId="28999"/>
    <cellStyle name="Normal 76 5 3 3" xfId="8881"/>
    <cellStyle name="Normal 76 5 3 3 2" xfId="39206"/>
    <cellStyle name="Normal 76 5 3 3 3" xfId="23982"/>
    <cellStyle name="Normal 76 5 3 4" xfId="34193"/>
    <cellStyle name="Normal 76 5 3 5" xfId="18969"/>
    <cellStyle name="Normal 76 5 4" xfId="5520"/>
    <cellStyle name="Normal 76 5 4 2" xfId="15572"/>
    <cellStyle name="Normal 76 5 4 2 2" xfId="45894"/>
    <cellStyle name="Normal 76 5 4 2 3" xfId="30670"/>
    <cellStyle name="Normal 76 5 4 3" xfId="10552"/>
    <cellStyle name="Normal 76 5 4 3 2" xfId="40877"/>
    <cellStyle name="Normal 76 5 4 3 3" xfId="25653"/>
    <cellStyle name="Normal 76 5 4 4" xfId="35864"/>
    <cellStyle name="Normal 76 5 4 5" xfId="20640"/>
    <cellStyle name="Normal 76 5 5" xfId="12230"/>
    <cellStyle name="Normal 76 5 5 2" xfId="42552"/>
    <cellStyle name="Normal 76 5 5 3" xfId="27328"/>
    <cellStyle name="Normal 76 5 6" xfId="7209"/>
    <cellStyle name="Normal 76 5 6 2" xfId="37535"/>
    <cellStyle name="Normal 76 5 6 3" xfId="22311"/>
    <cellStyle name="Normal 76 5 7" xfId="32523"/>
    <cellStyle name="Normal 76 5 8" xfId="17298"/>
    <cellStyle name="Normal 76 6" xfId="2554"/>
    <cellStyle name="Normal 76 6 2" xfId="4246"/>
    <cellStyle name="Normal 76 6 2 2" xfId="14319"/>
    <cellStyle name="Normal 76 6 2 2 2" xfId="44641"/>
    <cellStyle name="Normal 76 6 2 2 3" xfId="29417"/>
    <cellStyle name="Normal 76 6 2 3" xfId="9299"/>
    <cellStyle name="Normal 76 6 2 3 2" xfId="39624"/>
    <cellStyle name="Normal 76 6 2 3 3" xfId="24400"/>
    <cellStyle name="Normal 76 6 2 4" xfId="34611"/>
    <cellStyle name="Normal 76 6 2 5" xfId="19387"/>
    <cellStyle name="Normal 76 6 3" xfId="5938"/>
    <cellStyle name="Normal 76 6 3 2" xfId="15990"/>
    <cellStyle name="Normal 76 6 3 2 2" xfId="46312"/>
    <cellStyle name="Normal 76 6 3 2 3" xfId="31088"/>
    <cellStyle name="Normal 76 6 3 3" xfId="10970"/>
    <cellStyle name="Normal 76 6 3 3 2" xfId="41295"/>
    <cellStyle name="Normal 76 6 3 3 3" xfId="26071"/>
    <cellStyle name="Normal 76 6 3 4" xfId="36282"/>
    <cellStyle name="Normal 76 6 3 5" xfId="21058"/>
    <cellStyle name="Normal 76 6 4" xfId="12648"/>
    <cellStyle name="Normal 76 6 4 2" xfId="42970"/>
    <cellStyle name="Normal 76 6 4 3" xfId="27746"/>
    <cellStyle name="Normal 76 6 5" xfId="7627"/>
    <cellStyle name="Normal 76 6 5 2" xfId="37953"/>
    <cellStyle name="Normal 76 6 5 3" xfId="22729"/>
    <cellStyle name="Normal 76 6 6" xfId="32941"/>
    <cellStyle name="Normal 76 6 7" xfId="17716"/>
    <cellStyle name="Normal 76 7" xfId="3406"/>
    <cellStyle name="Normal 76 7 2" xfId="13483"/>
    <cellStyle name="Normal 76 7 2 2" xfId="43805"/>
    <cellStyle name="Normal 76 7 2 3" xfId="28581"/>
    <cellStyle name="Normal 76 7 3" xfId="8463"/>
    <cellStyle name="Normal 76 7 3 2" xfId="38788"/>
    <cellStyle name="Normal 76 7 3 3" xfId="23564"/>
    <cellStyle name="Normal 76 7 4" xfId="33775"/>
    <cellStyle name="Normal 76 7 5" xfId="18551"/>
    <cellStyle name="Normal 76 8" xfId="5100"/>
    <cellStyle name="Normal 76 8 2" xfId="15154"/>
    <cellStyle name="Normal 76 8 2 2" xfId="45476"/>
    <cellStyle name="Normal 76 8 2 3" xfId="30252"/>
    <cellStyle name="Normal 76 8 3" xfId="10134"/>
    <cellStyle name="Normal 76 8 3 2" xfId="40459"/>
    <cellStyle name="Normal 76 8 3 3" xfId="25235"/>
    <cellStyle name="Normal 76 8 4" xfId="35446"/>
    <cellStyle name="Normal 76 8 5" xfId="20222"/>
    <cellStyle name="Normal 76 9" xfId="11810"/>
    <cellStyle name="Normal 76 9 2" xfId="42134"/>
    <cellStyle name="Normal 76 9 3" xfId="26910"/>
    <cellStyle name="Normal 77" xfId="1162"/>
    <cellStyle name="Normal 77 2" xfId="47320"/>
    <cellStyle name="Normal 78" xfId="1053"/>
    <cellStyle name="Normal 78 10" xfId="6738"/>
    <cellStyle name="Normal 78 10 2" xfId="37068"/>
    <cellStyle name="Normal 78 10 3" xfId="21844"/>
    <cellStyle name="Normal 78 10 4" xfId="47253"/>
    <cellStyle name="Normal 78 11" xfId="32060"/>
    <cellStyle name="Normal 78 12" xfId="16829"/>
    <cellStyle name="Normal 78 13" xfId="47321"/>
    <cellStyle name="Normal 78 2" xfId="1703"/>
    <cellStyle name="Normal 78 2 10" xfId="32113"/>
    <cellStyle name="Normal 78 2 11" xfId="16883"/>
    <cellStyle name="Normal 78 2 2" xfId="1812"/>
    <cellStyle name="Normal 78 2 2 10" xfId="16987"/>
    <cellStyle name="Normal 78 2 2 2" xfId="2029"/>
    <cellStyle name="Normal 78 2 2 2 2" xfId="2450"/>
    <cellStyle name="Normal 78 2 2 2 2 2" xfId="3289"/>
    <cellStyle name="Normal 78 2 2 2 2 2 2" xfId="4979"/>
    <cellStyle name="Normal 78 2 2 2 2 2 2 2" xfId="15052"/>
    <cellStyle name="Normal 78 2 2 2 2 2 2 2 2" xfId="45374"/>
    <cellStyle name="Normal 78 2 2 2 2 2 2 2 3" xfId="30150"/>
    <cellStyle name="Normal 78 2 2 2 2 2 2 3" xfId="10032"/>
    <cellStyle name="Normal 78 2 2 2 2 2 2 3 2" xfId="40357"/>
    <cellStyle name="Normal 78 2 2 2 2 2 2 3 3" xfId="25133"/>
    <cellStyle name="Normal 78 2 2 2 2 2 2 4" xfId="35344"/>
    <cellStyle name="Normal 78 2 2 2 2 2 2 5" xfId="20120"/>
    <cellStyle name="Normal 78 2 2 2 2 2 3" xfId="6671"/>
    <cellStyle name="Normal 78 2 2 2 2 2 3 2" xfId="16723"/>
    <cellStyle name="Normal 78 2 2 2 2 2 3 2 2" xfId="47045"/>
    <cellStyle name="Normal 78 2 2 2 2 2 3 2 3" xfId="31821"/>
    <cellStyle name="Normal 78 2 2 2 2 2 3 3" xfId="11703"/>
    <cellStyle name="Normal 78 2 2 2 2 2 3 3 2" xfId="42028"/>
    <cellStyle name="Normal 78 2 2 2 2 2 3 3 3" xfId="26804"/>
    <cellStyle name="Normal 78 2 2 2 2 2 3 4" xfId="37015"/>
    <cellStyle name="Normal 78 2 2 2 2 2 3 5" xfId="21791"/>
    <cellStyle name="Normal 78 2 2 2 2 2 4" xfId="13381"/>
    <cellStyle name="Normal 78 2 2 2 2 2 4 2" xfId="43703"/>
    <cellStyle name="Normal 78 2 2 2 2 2 4 3" xfId="28479"/>
    <cellStyle name="Normal 78 2 2 2 2 2 5" xfId="8360"/>
    <cellStyle name="Normal 78 2 2 2 2 2 5 2" xfId="38686"/>
    <cellStyle name="Normal 78 2 2 2 2 2 5 3" xfId="23462"/>
    <cellStyle name="Normal 78 2 2 2 2 2 6" xfId="33674"/>
    <cellStyle name="Normal 78 2 2 2 2 2 7" xfId="18449"/>
    <cellStyle name="Normal 78 2 2 2 2 3" xfId="4142"/>
    <cellStyle name="Normal 78 2 2 2 2 3 2" xfId="14216"/>
    <cellStyle name="Normal 78 2 2 2 2 3 2 2" xfId="44538"/>
    <cellStyle name="Normal 78 2 2 2 2 3 2 3" xfId="29314"/>
    <cellStyle name="Normal 78 2 2 2 2 3 3" xfId="9196"/>
    <cellStyle name="Normal 78 2 2 2 2 3 3 2" xfId="39521"/>
    <cellStyle name="Normal 78 2 2 2 2 3 3 3" xfId="24297"/>
    <cellStyle name="Normal 78 2 2 2 2 3 4" xfId="34508"/>
    <cellStyle name="Normal 78 2 2 2 2 3 5" xfId="19284"/>
    <cellStyle name="Normal 78 2 2 2 2 4" xfId="5835"/>
    <cellStyle name="Normal 78 2 2 2 2 4 2" xfId="15887"/>
    <cellStyle name="Normal 78 2 2 2 2 4 2 2" xfId="46209"/>
    <cellStyle name="Normal 78 2 2 2 2 4 2 3" xfId="30985"/>
    <cellStyle name="Normal 78 2 2 2 2 4 3" xfId="10867"/>
    <cellStyle name="Normal 78 2 2 2 2 4 3 2" xfId="41192"/>
    <cellStyle name="Normal 78 2 2 2 2 4 3 3" xfId="25968"/>
    <cellStyle name="Normal 78 2 2 2 2 4 4" xfId="36179"/>
    <cellStyle name="Normal 78 2 2 2 2 4 5" xfId="20955"/>
    <cellStyle name="Normal 78 2 2 2 2 5" xfId="12545"/>
    <cellStyle name="Normal 78 2 2 2 2 5 2" xfId="42867"/>
    <cellStyle name="Normal 78 2 2 2 2 5 3" xfId="27643"/>
    <cellStyle name="Normal 78 2 2 2 2 6" xfId="7524"/>
    <cellStyle name="Normal 78 2 2 2 2 6 2" xfId="37850"/>
    <cellStyle name="Normal 78 2 2 2 2 6 3" xfId="22626"/>
    <cellStyle name="Normal 78 2 2 2 2 7" xfId="32838"/>
    <cellStyle name="Normal 78 2 2 2 2 8" xfId="17613"/>
    <cellStyle name="Normal 78 2 2 2 3" xfId="2871"/>
    <cellStyle name="Normal 78 2 2 2 3 2" xfId="4561"/>
    <cellStyle name="Normal 78 2 2 2 3 2 2" xfId="14634"/>
    <cellStyle name="Normal 78 2 2 2 3 2 2 2" xfId="44956"/>
    <cellStyle name="Normal 78 2 2 2 3 2 2 3" xfId="29732"/>
    <cellStyle name="Normal 78 2 2 2 3 2 3" xfId="9614"/>
    <cellStyle name="Normal 78 2 2 2 3 2 3 2" xfId="39939"/>
    <cellStyle name="Normal 78 2 2 2 3 2 3 3" xfId="24715"/>
    <cellStyle name="Normal 78 2 2 2 3 2 4" xfId="34926"/>
    <cellStyle name="Normal 78 2 2 2 3 2 5" xfId="19702"/>
    <cellStyle name="Normal 78 2 2 2 3 3" xfId="6253"/>
    <cellStyle name="Normal 78 2 2 2 3 3 2" xfId="16305"/>
    <cellStyle name="Normal 78 2 2 2 3 3 2 2" xfId="46627"/>
    <cellStyle name="Normal 78 2 2 2 3 3 2 3" xfId="31403"/>
    <cellStyle name="Normal 78 2 2 2 3 3 3" xfId="11285"/>
    <cellStyle name="Normal 78 2 2 2 3 3 3 2" xfId="41610"/>
    <cellStyle name="Normal 78 2 2 2 3 3 3 3" xfId="26386"/>
    <cellStyle name="Normal 78 2 2 2 3 3 4" xfId="36597"/>
    <cellStyle name="Normal 78 2 2 2 3 3 5" xfId="21373"/>
    <cellStyle name="Normal 78 2 2 2 3 4" xfId="12963"/>
    <cellStyle name="Normal 78 2 2 2 3 4 2" xfId="43285"/>
    <cellStyle name="Normal 78 2 2 2 3 4 3" xfId="28061"/>
    <cellStyle name="Normal 78 2 2 2 3 5" xfId="7942"/>
    <cellStyle name="Normal 78 2 2 2 3 5 2" xfId="38268"/>
    <cellStyle name="Normal 78 2 2 2 3 5 3" xfId="23044"/>
    <cellStyle name="Normal 78 2 2 2 3 6" xfId="33256"/>
    <cellStyle name="Normal 78 2 2 2 3 7" xfId="18031"/>
    <cellStyle name="Normal 78 2 2 2 4" xfId="3724"/>
    <cellStyle name="Normal 78 2 2 2 4 2" xfId="13798"/>
    <cellStyle name="Normal 78 2 2 2 4 2 2" xfId="44120"/>
    <cellStyle name="Normal 78 2 2 2 4 2 3" xfId="28896"/>
    <cellStyle name="Normal 78 2 2 2 4 3" xfId="8778"/>
    <cellStyle name="Normal 78 2 2 2 4 3 2" xfId="39103"/>
    <cellStyle name="Normal 78 2 2 2 4 3 3" xfId="23879"/>
    <cellStyle name="Normal 78 2 2 2 4 4" xfId="34090"/>
    <cellStyle name="Normal 78 2 2 2 4 5" xfId="18866"/>
    <cellStyle name="Normal 78 2 2 2 5" xfId="5417"/>
    <cellStyle name="Normal 78 2 2 2 5 2" xfId="15469"/>
    <cellStyle name="Normal 78 2 2 2 5 2 2" xfId="45791"/>
    <cellStyle name="Normal 78 2 2 2 5 2 3" xfId="30567"/>
    <cellStyle name="Normal 78 2 2 2 5 3" xfId="10449"/>
    <cellStyle name="Normal 78 2 2 2 5 3 2" xfId="40774"/>
    <cellStyle name="Normal 78 2 2 2 5 3 3" xfId="25550"/>
    <cellStyle name="Normal 78 2 2 2 5 4" xfId="35761"/>
    <cellStyle name="Normal 78 2 2 2 5 5" xfId="20537"/>
    <cellStyle name="Normal 78 2 2 2 6" xfId="12127"/>
    <cellStyle name="Normal 78 2 2 2 6 2" xfId="42449"/>
    <cellStyle name="Normal 78 2 2 2 6 3" xfId="27225"/>
    <cellStyle name="Normal 78 2 2 2 7" xfId="7106"/>
    <cellStyle name="Normal 78 2 2 2 7 2" xfId="37432"/>
    <cellStyle name="Normal 78 2 2 2 7 3" xfId="22208"/>
    <cellStyle name="Normal 78 2 2 2 8" xfId="32420"/>
    <cellStyle name="Normal 78 2 2 2 9" xfId="17195"/>
    <cellStyle name="Normal 78 2 2 3" xfId="2242"/>
    <cellStyle name="Normal 78 2 2 3 2" xfId="3081"/>
    <cellStyle name="Normal 78 2 2 3 2 2" xfId="4771"/>
    <cellStyle name="Normal 78 2 2 3 2 2 2" xfId="14844"/>
    <cellStyle name="Normal 78 2 2 3 2 2 2 2" xfId="45166"/>
    <cellStyle name="Normal 78 2 2 3 2 2 2 3" xfId="29942"/>
    <cellStyle name="Normal 78 2 2 3 2 2 3" xfId="9824"/>
    <cellStyle name="Normal 78 2 2 3 2 2 3 2" xfId="40149"/>
    <cellStyle name="Normal 78 2 2 3 2 2 3 3" xfId="24925"/>
    <cellStyle name="Normal 78 2 2 3 2 2 4" xfId="35136"/>
    <cellStyle name="Normal 78 2 2 3 2 2 5" xfId="19912"/>
    <cellStyle name="Normal 78 2 2 3 2 3" xfId="6463"/>
    <cellStyle name="Normal 78 2 2 3 2 3 2" xfId="16515"/>
    <cellStyle name="Normal 78 2 2 3 2 3 2 2" xfId="46837"/>
    <cellStyle name="Normal 78 2 2 3 2 3 2 3" xfId="31613"/>
    <cellStyle name="Normal 78 2 2 3 2 3 3" xfId="11495"/>
    <cellStyle name="Normal 78 2 2 3 2 3 3 2" xfId="41820"/>
    <cellStyle name="Normal 78 2 2 3 2 3 3 3" xfId="26596"/>
    <cellStyle name="Normal 78 2 2 3 2 3 4" xfId="36807"/>
    <cellStyle name="Normal 78 2 2 3 2 3 5" xfId="21583"/>
    <cellStyle name="Normal 78 2 2 3 2 4" xfId="13173"/>
    <cellStyle name="Normal 78 2 2 3 2 4 2" xfId="43495"/>
    <cellStyle name="Normal 78 2 2 3 2 4 3" xfId="28271"/>
    <cellStyle name="Normal 78 2 2 3 2 5" xfId="8152"/>
    <cellStyle name="Normal 78 2 2 3 2 5 2" xfId="38478"/>
    <cellStyle name="Normal 78 2 2 3 2 5 3" xfId="23254"/>
    <cellStyle name="Normal 78 2 2 3 2 6" xfId="33466"/>
    <cellStyle name="Normal 78 2 2 3 2 7" xfId="18241"/>
    <cellStyle name="Normal 78 2 2 3 3" xfId="3934"/>
    <cellStyle name="Normal 78 2 2 3 3 2" xfId="14008"/>
    <cellStyle name="Normal 78 2 2 3 3 2 2" xfId="44330"/>
    <cellStyle name="Normal 78 2 2 3 3 2 3" xfId="29106"/>
    <cellStyle name="Normal 78 2 2 3 3 3" xfId="8988"/>
    <cellStyle name="Normal 78 2 2 3 3 3 2" xfId="39313"/>
    <cellStyle name="Normal 78 2 2 3 3 3 3" xfId="24089"/>
    <cellStyle name="Normal 78 2 2 3 3 4" xfId="34300"/>
    <cellStyle name="Normal 78 2 2 3 3 5" xfId="19076"/>
    <cellStyle name="Normal 78 2 2 3 4" xfId="5627"/>
    <cellStyle name="Normal 78 2 2 3 4 2" xfId="15679"/>
    <cellStyle name="Normal 78 2 2 3 4 2 2" xfId="46001"/>
    <cellStyle name="Normal 78 2 2 3 4 2 3" xfId="30777"/>
    <cellStyle name="Normal 78 2 2 3 4 3" xfId="10659"/>
    <cellStyle name="Normal 78 2 2 3 4 3 2" xfId="40984"/>
    <cellStyle name="Normal 78 2 2 3 4 3 3" xfId="25760"/>
    <cellStyle name="Normal 78 2 2 3 4 4" xfId="35971"/>
    <cellStyle name="Normal 78 2 2 3 4 5" xfId="20747"/>
    <cellStyle name="Normal 78 2 2 3 5" xfId="12337"/>
    <cellStyle name="Normal 78 2 2 3 5 2" xfId="42659"/>
    <cellStyle name="Normal 78 2 2 3 5 3" xfId="27435"/>
    <cellStyle name="Normal 78 2 2 3 6" xfId="7316"/>
    <cellStyle name="Normal 78 2 2 3 6 2" xfId="37642"/>
    <cellStyle name="Normal 78 2 2 3 6 3" xfId="22418"/>
    <cellStyle name="Normal 78 2 2 3 7" xfId="32630"/>
    <cellStyle name="Normal 78 2 2 3 8" xfId="17405"/>
    <cellStyle name="Normal 78 2 2 4" xfId="2663"/>
    <cellStyle name="Normal 78 2 2 4 2" xfId="4353"/>
    <cellStyle name="Normal 78 2 2 4 2 2" xfId="14426"/>
    <cellStyle name="Normal 78 2 2 4 2 2 2" xfId="44748"/>
    <cellStyle name="Normal 78 2 2 4 2 2 3" xfId="29524"/>
    <cellStyle name="Normal 78 2 2 4 2 3" xfId="9406"/>
    <cellStyle name="Normal 78 2 2 4 2 3 2" xfId="39731"/>
    <cellStyle name="Normal 78 2 2 4 2 3 3" xfId="24507"/>
    <cellStyle name="Normal 78 2 2 4 2 4" xfId="34718"/>
    <cellStyle name="Normal 78 2 2 4 2 5" xfId="19494"/>
    <cellStyle name="Normal 78 2 2 4 3" xfId="6045"/>
    <cellStyle name="Normal 78 2 2 4 3 2" xfId="16097"/>
    <cellStyle name="Normal 78 2 2 4 3 2 2" xfId="46419"/>
    <cellStyle name="Normal 78 2 2 4 3 2 3" xfId="31195"/>
    <cellStyle name="Normal 78 2 2 4 3 3" xfId="11077"/>
    <cellStyle name="Normal 78 2 2 4 3 3 2" xfId="41402"/>
    <cellStyle name="Normal 78 2 2 4 3 3 3" xfId="26178"/>
    <cellStyle name="Normal 78 2 2 4 3 4" xfId="36389"/>
    <cellStyle name="Normal 78 2 2 4 3 5" xfId="21165"/>
    <cellStyle name="Normal 78 2 2 4 4" xfId="12755"/>
    <cellStyle name="Normal 78 2 2 4 4 2" xfId="43077"/>
    <cellStyle name="Normal 78 2 2 4 4 3" xfId="27853"/>
    <cellStyle name="Normal 78 2 2 4 5" xfId="7734"/>
    <cellStyle name="Normal 78 2 2 4 5 2" xfId="38060"/>
    <cellStyle name="Normal 78 2 2 4 5 3" xfId="22836"/>
    <cellStyle name="Normal 78 2 2 4 6" xfId="33048"/>
    <cellStyle name="Normal 78 2 2 4 7" xfId="17823"/>
    <cellStyle name="Normal 78 2 2 5" xfId="3516"/>
    <cellStyle name="Normal 78 2 2 5 2" xfId="13590"/>
    <cellStyle name="Normal 78 2 2 5 2 2" xfId="43912"/>
    <cellStyle name="Normal 78 2 2 5 2 3" xfId="28688"/>
    <cellStyle name="Normal 78 2 2 5 3" xfId="8570"/>
    <cellStyle name="Normal 78 2 2 5 3 2" xfId="38895"/>
    <cellStyle name="Normal 78 2 2 5 3 3" xfId="23671"/>
    <cellStyle name="Normal 78 2 2 5 4" xfId="33882"/>
    <cellStyle name="Normal 78 2 2 5 5" xfId="18658"/>
    <cellStyle name="Normal 78 2 2 6" xfId="5209"/>
    <cellStyle name="Normal 78 2 2 6 2" xfId="15261"/>
    <cellStyle name="Normal 78 2 2 6 2 2" xfId="45583"/>
    <cellStyle name="Normal 78 2 2 6 2 3" xfId="30359"/>
    <cellStyle name="Normal 78 2 2 6 3" xfId="10241"/>
    <cellStyle name="Normal 78 2 2 6 3 2" xfId="40566"/>
    <cellStyle name="Normal 78 2 2 6 3 3" xfId="25342"/>
    <cellStyle name="Normal 78 2 2 6 4" xfId="35553"/>
    <cellStyle name="Normal 78 2 2 6 5" xfId="20329"/>
    <cellStyle name="Normal 78 2 2 7" xfId="11919"/>
    <cellStyle name="Normal 78 2 2 7 2" xfId="42241"/>
    <cellStyle name="Normal 78 2 2 7 3" xfId="27017"/>
    <cellStyle name="Normal 78 2 2 8" xfId="6898"/>
    <cellStyle name="Normal 78 2 2 8 2" xfId="37224"/>
    <cellStyle name="Normal 78 2 2 8 3" xfId="22000"/>
    <cellStyle name="Normal 78 2 2 9" xfId="32213"/>
    <cellStyle name="Normal 78 2 3" xfId="1925"/>
    <cellStyle name="Normal 78 2 3 2" xfId="2346"/>
    <cellStyle name="Normal 78 2 3 2 2" xfId="3185"/>
    <cellStyle name="Normal 78 2 3 2 2 2" xfId="4875"/>
    <cellStyle name="Normal 78 2 3 2 2 2 2" xfId="14948"/>
    <cellStyle name="Normal 78 2 3 2 2 2 2 2" xfId="45270"/>
    <cellStyle name="Normal 78 2 3 2 2 2 2 3" xfId="30046"/>
    <cellStyle name="Normal 78 2 3 2 2 2 3" xfId="9928"/>
    <cellStyle name="Normal 78 2 3 2 2 2 3 2" xfId="40253"/>
    <cellStyle name="Normal 78 2 3 2 2 2 3 3" xfId="25029"/>
    <cellStyle name="Normal 78 2 3 2 2 2 4" xfId="35240"/>
    <cellStyle name="Normal 78 2 3 2 2 2 5" xfId="20016"/>
    <cellStyle name="Normal 78 2 3 2 2 3" xfId="6567"/>
    <cellStyle name="Normal 78 2 3 2 2 3 2" xfId="16619"/>
    <cellStyle name="Normal 78 2 3 2 2 3 2 2" xfId="46941"/>
    <cellStyle name="Normal 78 2 3 2 2 3 2 3" xfId="31717"/>
    <cellStyle name="Normal 78 2 3 2 2 3 3" xfId="11599"/>
    <cellStyle name="Normal 78 2 3 2 2 3 3 2" xfId="41924"/>
    <cellStyle name="Normal 78 2 3 2 2 3 3 3" xfId="26700"/>
    <cellStyle name="Normal 78 2 3 2 2 3 4" xfId="36911"/>
    <cellStyle name="Normal 78 2 3 2 2 3 5" xfId="21687"/>
    <cellStyle name="Normal 78 2 3 2 2 4" xfId="13277"/>
    <cellStyle name="Normal 78 2 3 2 2 4 2" xfId="43599"/>
    <cellStyle name="Normal 78 2 3 2 2 4 3" xfId="28375"/>
    <cellStyle name="Normal 78 2 3 2 2 5" xfId="8256"/>
    <cellStyle name="Normal 78 2 3 2 2 5 2" xfId="38582"/>
    <cellStyle name="Normal 78 2 3 2 2 5 3" xfId="23358"/>
    <cellStyle name="Normal 78 2 3 2 2 6" xfId="33570"/>
    <cellStyle name="Normal 78 2 3 2 2 7" xfId="18345"/>
    <cellStyle name="Normal 78 2 3 2 3" xfId="4038"/>
    <cellStyle name="Normal 78 2 3 2 3 2" xfId="14112"/>
    <cellStyle name="Normal 78 2 3 2 3 2 2" xfId="44434"/>
    <cellStyle name="Normal 78 2 3 2 3 2 3" xfId="29210"/>
    <cellStyle name="Normal 78 2 3 2 3 3" xfId="9092"/>
    <cellStyle name="Normal 78 2 3 2 3 3 2" xfId="39417"/>
    <cellStyle name="Normal 78 2 3 2 3 3 3" xfId="24193"/>
    <cellStyle name="Normal 78 2 3 2 3 4" xfId="34404"/>
    <cellStyle name="Normal 78 2 3 2 3 5" xfId="19180"/>
    <cellStyle name="Normal 78 2 3 2 4" xfId="5731"/>
    <cellStyle name="Normal 78 2 3 2 4 2" xfId="15783"/>
    <cellStyle name="Normal 78 2 3 2 4 2 2" xfId="46105"/>
    <cellStyle name="Normal 78 2 3 2 4 2 3" xfId="30881"/>
    <cellStyle name="Normal 78 2 3 2 4 3" xfId="10763"/>
    <cellStyle name="Normal 78 2 3 2 4 3 2" xfId="41088"/>
    <cellStyle name="Normal 78 2 3 2 4 3 3" xfId="25864"/>
    <cellStyle name="Normal 78 2 3 2 4 4" xfId="36075"/>
    <cellStyle name="Normal 78 2 3 2 4 5" xfId="20851"/>
    <cellStyle name="Normal 78 2 3 2 5" xfId="12441"/>
    <cellStyle name="Normal 78 2 3 2 5 2" xfId="42763"/>
    <cellStyle name="Normal 78 2 3 2 5 3" xfId="27539"/>
    <cellStyle name="Normal 78 2 3 2 6" xfId="7420"/>
    <cellStyle name="Normal 78 2 3 2 6 2" xfId="37746"/>
    <cellStyle name="Normal 78 2 3 2 6 3" xfId="22522"/>
    <cellStyle name="Normal 78 2 3 2 7" xfId="32734"/>
    <cellStyle name="Normal 78 2 3 2 8" xfId="17509"/>
    <cellStyle name="Normal 78 2 3 3" xfId="2767"/>
    <cellStyle name="Normal 78 2 3 3 2" xfId="4457"/>
    <cellStyle name="Normal 78 2 3 3 2 2" xfId="14530"/>
    <cellStyle name="Normal 78 2 3 3 2 2 2" xfId="44852"/>
    <cellStyle name="Normal 78 2 3 3 2 2 3" xfId="29628"/>
    <cellStyle name="Normal 78 2 3 3 2 3" xfId="9510"/>
    <cellStyle name="Normal 78 2 3 3 2 3 2" xfId="39835"/>
    <cellStyle name="Normal 78 2 3 3 2 3 3" xfId="24611"/>
    <cellStyle name="Normal 78 2 3 3 2 4" xfId="34822"/>
    <cellStyle name="Normal 78 2 3 3 2 5" xfId="19598"/>
    <cellStyle name="Normal 78 2 3 3 3" xfId="6149"/>
    <cellStyle name="Normal 78 2 3 3 3 2" xfId="16201"/>
    <cellStyle name="Normal 78 2 3 3 3 2 2" xfId="46523"/>
    <cellStyle name="Normal 78 2 3 3 3 2 3" xfId="31299"/>
    <cellStyle name="Normal 78 2 3 3 3 3" xfId="11181"/>
    <cellStyle name="Normal 78 2 3 3 3 3 2" xfId="41506"/>
    <cellStyle name="Normal 78 2 3 3 3 3 3" xfId="26282"/>
    <cellStyle name="Normal 78 2 3 3 3 4" xfId="36493"/>
    <cellStyle name="Normal 78 2 3 3 3 5" xfId="21269"/>
    <cellStyle name="Normal 78 2 3 3 4" xfId="12859"/>
    <cellStyle name="Normal 78 2 3 3 4 2" xfId="43181"/>
    <cellStyle name="Normal 78 2 3 3 4 3" xfId="27957"/>
    <cellStyle name="Normal 78 2 3 3 5" xfId="7838"/>
    <cellStyle name="Normal 78 2 3 3 5 2" xfId="38164"/>
    <cellStyle name="Normal 78 2 3 3 5 3" xfId="22940"/>
    <cellStyle name="Normal 78 2 3 3 6" xfId="33152"/>
    <cellStyle name="Normal 78 2 3 3 7" xfId="17927"/>
    <cellStyle name="Normal 78 2 3 4" xfId="3620"/>
    <cellStyle name="Normal 78 2 3 4 2" xfId="13694"/>
    <cellStyle name="Normal 78 2 3 4 2 2" xfId="44016"/>
    <cellStyle name="Normal 78 2 3 4 2 3" xfId="28792"/>
    <cellStyle name="Normal 78 2 3 4 3" xfId="8674"/>
    <cellStyle name="Normal 78 2 3 4 3 2" xfId="38999"/>
    <cellStyle name="Normal 78 2 3 4 3 3" xfId="23775"/>
    <cellStyle name="Normal 78 2 3 4 4" xfId="33986"/>
    <cellStyle name="Normal 78 2 3 4 5" xfId="18762"/>
    <cellStyle name="Normal 78 2 3 5" xfId="5313"/>
    <cellStyle name="Normal 78 2 3 5 2" xfId="15365"/>
    <cellStyle name="Normal 78 2 3 5 2 2" xfId="45687"/>
    <cellStyle name="Normal 78 2 3 5 2 3" xfId="30463"/>
    <cellStyle name="Normal 78 2 3 5 3" xfId="10345"/>
    <cellStyle name="Normal 78 2 3 5 3 2" xfId="40670"/>
    <cellStyle name="Normal 78 2 3 5 3 3" xfId="25446"/>
    <cellStyle name="Normal 78 2 3 5 4" xfId="35657"/>
    <cellStyle name="Normal 78 2 3 5 5" xfId="20433"/>
    <cellStyle name="Normal 78 2 3 6" xfId="12023"/>
    <cellStyle name="Normal 78 2 3 6 2" xfId="42345"/>
    <cellStyle name="Normal 78 2 3 6 3" xfId="27121"/>
    <cellStyle name="Normal 78 2 3 7" xfId="7002"/>
    <cellStyle name="Normal 78 2 3 7 2" xfId="37328"/>
    <cellStyle name="Normal 78 2 3 7 3" xfId="22104"/>
    <cellStyle name="Normal 78 2 3 8" xfId="32316"/>
    <cellStyle name="Normal 78 2 3 9" xfId="17091"/>
    <cellStyle name="Normal 78 2 4" xfId="2138"/>
    <cellStyle name="Normal 78 2 4 2" xfId="2977"/>
    <cellStyle name="Normal 78 2 4 2 2" xfId="4667"/>
    <cellStyle name="Normal 78 2 4 2 2 2" xfId="14740"/>
    <cellStyle name="Normal 78 2 4 2 2 2 2" xfId="45062"/>
    <cellStyle name="Normal 78 2 4 2 2 2 3" xfId="29838"/>
    <cellStyle name="Normal 78 2 4 2 2 3" xfId="9720"/>
    <cellStyle name="Normal 78 2 4 2 2 3 2" xfId="40045"/>
    <cellStyle name="Normal 78 2 4 2 2 3 3" xfId="24821"/>
    <cellStyle name="Normal 78 2 4 2 2 4" xfId="35032"/>
    <cellStyle name="Normal 78 2 4 2 2 5" xfId="19808"/>
    <cellStyle name="Normal 78 2 4 2 3" xfId="6359"/>
    <cellStyle name="Normal 78 2 4 2 3 2" xfId="16411"/>
    <cellStyle name="Normal 78 2 4 2 3 2 2" xfId="46733"/>
    <cellStyle name="Normal 78 2 4 2 3 2 3" xfId="31509"/>
    <cellStyle name="Normal 78 2 4 2 3 3" xfId="11391"/>
    <cellStyle name="Normal 78 2 4 2 3 3 2" xfId="41716"/>
    <cellStyle name="Normal 78 2 4 2 3 3 3" xfId="26492"/>
    <cellStyle name="Normal 78 2 4 2 3 4" xfId="36703"/>
    <cellStyle name="Normal 78 2 4 2 3 5" xfId="21479"/>
    <cellStyle name="Normal 78 2 4 2 4" xfId="13069"/>
    <cellStyle name="Normal 78 2 4 2 4 2" xfId="43391"/>
    <cellStyle name="Normal 78 2 4 2 4 3" xfId="28167"/>
    <cellStyle name="Normal 78 2 4 2 5" xfId="8048"/>
    <cellStyle name="Normal 78 2 4 2 5 2" xfId="38374"/>
    <cellStyle name="Normal 78 2 4 2 5 3" xfId="23150"/>
    <cellStyle name="Normal 78 2 4 2 6" xfId="33362"/>
    <cellStyle name="Normal 78 2 4 2 7" xfId="18137"/>
    <cellStyle name="Normal 78 2 4 3" xfId="3830"/>
    <cellStyle name="Normal 78 2 4 3 2" xfId="13904"/>
    <cellStyle name="Normal 78 2 4 3 2 2" xfId="44226"/>
    <cellStyle name="Normal 78 2 4 3 2 3" xfId="29002"/>
    <cellStyle name="Normal 78 2 4 3 3" xfId="8884"/>
    <cellStyle name="Normal 78 2 4 3 3 2" xfId="39209"/>
    <cellStyle name="Normal 78 2 4 3 3 3" xfId="23985"/>
    <cellStyle name="Normal 78 2 4 3 4" xfId="34196"/>
    <cellStyle name="Normal 78 2 4 3 5" xfId="18972"/>
    <cellStyle name="Normal 78 2 4 4" xfId="5523"/>
    <cellStyle name="Normal 78 2 4 4 2" xfId="15575"/>
    <cellStyle name="Normal 78 2 4 4 2 2" xfId="45897"/>
    <cellStyle name="Normal 78 2 4 4 2 3" xfId="30673"/>
    <cellStyle name="Normal 78 2 4 4 3" xfId="10555"/>
    <cellStyle name="Normal 78 2 4 4 3 2" xfId="40880"/>
    <cellStyle name="Normal 78 2 4 4 3 3" xfId="25656"/>
    <cellStyle name="Normal 78 2 4 4 4" xfId="35867"/>
    <cellStyle name="Normal 78 2 4 4 5" xfId="20643"/>
    <cellStyle name="Normal 78 2 4 5" xfId="12233"/>
    <cellStyle name="Normal 78 2 4 5 2" xfId="42555"/>
    <cellStyle name="Normal 78 2 4 5 3" xfId="27331"/>
    <cellStyle name="Normal 78 2 4 6" xfId="7212"/>
    <cellStyle name="Normal 78 2 4 6 2" xfId="37538"/>
    <cellStyle name="Normal 78 2 4 6 3" xfId="22314"/>
    <cellStyle name="Normal 78 2 4 7" xfId="32526"/>
    <cellStyle name="Normal 78 2 4 8" xfId="17301"/>
    <cellStyle name="Normal 78 2 5" xfId="2559"/>
    <cellStyle name="Normal 78 2 5 2" xfId="4249"/>
    <cellStyle name="Normal 78 2 5 2 2" xfId="14322"/>
    <cellStyle name="Normal 78 2 5 2 2 2" xfId="44644"/>
    <cellStyle name="Normal 78 2 5 2 2 3" xfId="29420"/>
    <cellStyle name="Normal 78 2 5 2 3" xfId="9302"/>
    <cellStyle name="Normal 78 2 5 2 3 2" xfId="39627"/>
    <cellStyle name="Normal 78 2 5 2 3 3" xfId="24403"/>
    <cellStyle name="Normal 78 2 5 2 4" xfId="34614"/>
    <cellStyle name="Normal 78 2 5 2 5" xfId="19390"/>
    <cellStyle name="Normal 78 2 5 3" xfId="5941"/>
    <cellStyle name="Normal 78 2 5 3 2" xfId="15993"/>
    <cellStyle name="Normal 78 2 5 3 2 2" xfId="46315"/>
    <cellStyle name="Normal 78 2 5 3 2 3" xfId="31091"/>
    <cellStyle name="Normal 78 2 5 3 3" xfId="10973"/>
    <cellStyle name="Normal 78 2 5 3 3 2" xfId="41298"/>
    <cellStyle name="Normal 78 2 5 3 3 3" xfId="26074"/>
    <cellStyle name="Normal 78 2 5 3 4" xfId="36285"/>
    <cellStyle name="Normal 78 2 5 3 5" xfId="21061"/>
    <cellStyle name="Normal 78 2 5 4" xfId="12651"/>
    <cellStyle name="Normal 78 2 5 4 2" xfId="42973"/>
    <cellStyle name="Normal 78 2 5 4 3" xfId="27749"/>
    <cellStyle name="Normal 78 2 5 5" xfId="7630"/>
    <cellStyle name="Normal 78 2 5 5 2" xfId="37956"/>
    <cellStyle name="Normal 78 2 5 5 3" xfId="22732"/>
    <cellStyle name="Normal 78 2 5 6" xfId="32944"/>
    <cellStyle name="Normal 78 2 5 7" xfId="17719"/>
    <cellStyle name="Normal 78 2 6" xfId="3412"/>
    <cellStyle name="Normal 78 2 6 2" xfId="13486"/>
    <cellStyle name="Normal 78 2 6 2 2" xfId="43808"/>
    <cellStyle name="Normal 78 2 6 2 3" xfId="28584"/>
    <cellStyle name="Normal 78 2 6 3" xfId="8466"/>
    <cellStyle name="Normal 78 2 6 3 2" xfId="38791"/>
    <cellStyle name="Normal 78 2 6 3 3" xfId="23567"/>
    <cellStyle name="Normal 78 2 6 4" xfId="33778"/>
    <cellStyle name="Normal 78 2 6 5" xfId="18554"/>
    <cellStyle name="Normal 78 2 7" xfId="5105"/>
    <cellStyle name="Normal 78 2 7 2" xfId="15157"/>
    <cellStyle name="Normal 78 2 7 2 2" xfId="45479"/>
    <cellStyle name="Normal 78 2 7 2 3" xfId="30255"/>
    <cellStyle name="Normal 78 2 7 3" xfId="10137"/>
    <cellStyle name="Normal 78 2 7 3 2" xfId="40462"/>
    <cellStyle name="Normal 78 2 7 3 3" xfId="25238"/>
    <cellStyle name="Normal 78 2 7 4" xfId="35449"/>
    <cellStyle name="Normal 78 2 7 5" xfId="20225"/>
    <cellStyle name="Normal 78 2 8" xfId="11815"/>
    <cellStyle name="Normal 78 2 8 2" xfId="42137"/>
    <cellStyle name="Normal 78 2 8 3" xfId="26913"/>
    <cellStyle name="Normal 78 2 9" xfId="6794"/>
    <cellStyle name="Normal 78 2 9 2" xfId="37120"/>
    <cellStyle name="Normal 78 2 9 3" xfId="21896"/>
    <cellStyle name="Normal 78 3" xfId="1758"/>
    <cellStyle name="Normal 78 3 10" xfId="16935"/>
    <cellStyle name="Normal 78 3 2" xfId="1977"/>
    <cellStyle name="Normal 78 3 2 2" xfId="2398"/>
    <cellStyle name="Normal 78 3 2 2 2" xfId="3237"/>
    <cellStyle name="Normal 78 3 2 2 2 2" xfId="4927"/>
    <cellStyle name="Normal 78 3 2 2 2 2 2" xfId="15000"/>
    <cellStyle name="Normal 78 3 2 2 2 2 2 2" xfId="45322"/>
    <cellStyle name="Normal 78 3 2 2 2 2 2 3" xfId="30098"/>
    <cellStyle name="Normal 78 3 2 2 2 2 3" xfId="9980"/>
    <cellStyle name="Normal 78 3 2 2 2 2 3 2" xfId="40305"/>
    <cellStyle name="Normal 78 3 2 2 2 2 3 3" xfId="25081"/>
    <cellStyle name="Normal 78 3 2 2 2 2 4" xfId="35292"/>
    <cellStyle name="Normal 78 3 2 2 2 2 5" xfId="20068"/>
    <cellStyle name="Normal 78 3 2 2 2 3" xfId="6619"/>
    <cellStyle name="Normal 78 3 2 2 2 3 2" xfId="16671"/>
    <cellStyle name="Normal 78 3 2 2 2 3 2 2" xfId="46993"/>
    <cellStyle name="Normal 78 3 2 2 2 3 2 3" xfId="31769"/>
    <cellStyle name="Normal 78 3 2 2 2 3 3" xfId="11651"/>
    <cellStyle name="Normal 78 3 2 2 2 3 3 2" xfId="41976"/>
    <cellStyle name="Normal 78 3 2 2 2 3 3 3" xfId="26752"/>
    <cellStyle name="Normal 78 3 2 2 2 3 4" xfId="36963"/>
    <cellStyle name="Normal 78 3 2 2 2 3 5" xfId="21739"/>
    <cellStyle name="Normal 78 3 2 2 2 4" xfId="13329"/>
    <cellStyle name="Normal 78 3 2 2 2 4 2" xfId="43651"/>
    <cellStyle name="Normal 78 3 2 2 2 4 3" xfId="28427"/>
    <cellStyle name="Normal 78 3 2 2 2 5" xfId="8308"/>
    <cellStyle name="Normal 78 3 2 2 2 5 2" xfId="38634"/>
    <cellStyle name="Normal 78 3 2 2 2 5 3" xfId="23410"/>
    <cellStyle name="Normal 78 3 2 2 2 6" xfId="33622"/>
    <cellStyle name="Normal 78 3 2 2 2 7" xfId="18397"/>
    <cellStyle name="Normal 78 3 2 2 3" xfId="4090"/>
    <cellStyle name="Normal 78 3 2 2 3 2" xfId="14164"/>
    <cellStyle name="Normal 78 3 2 2 3 2 2" xfId="44486"/>
    <cellStyle name="Normal 78 3 2 2 3 2 3" xfId="29262"/>
    <cellStyle name="Normal 78 3 2 2 3 3" xfId="9144"/>
    <cellStyle name="Normal 78 3 2 2 3 3 2" xfId="39469"/>
    <cellStyle name="Normal 78 3 2 2 3 3 3" xfId="24245"/>
    <cellStyle name="Normal 78 3 2 2 3 4" xfId="34456"/>
    <cellStyle name="Normal 78 3 2 2 3 5" xfId="19232"/>
    <cellStyle name="Normal 78 3 2 2 4" xfId="5783"/>
    <cellStyle name="Normal 78 3 2 2 4 2" xfId="15835"/>
    <cellStyle name="Normal 78 3 2 2 4 2 2" xfId="46157"/>
    <cellStyle name="Normal 78 3 2 2 4 2 3" xfId="30933"/>
    <cellStyle name="Normal 78 3 2 2 4 3" xfId="10815"/>
    <cellStyle name="Normal 78 3 2 2 4 3 2" xfId="41140"/>
    <cellStyle name="Normal 78 3 2 2 4 3 3" xfId="25916"/>
    <cellStyle name="Normal 78 3 2 2 4 4" xfId="36127"/>
    <cellStyle name="Normal 78 3 2 2 4 5" xfId="20903"/>
    <cellStyle name="Normal 78 3 2 2 5" xfId="12493"/>
    <cellStyle name="Normal 78 3 2 2 5 2" xfId="42815"/>
    <cellStyle name="Normal 78 3 2 2 5 3" xfId="27591"/>
    <cellStyle name="Normal 78 3 2 2 6" xfId="7472"/>
    <cellStyle name="Normal 78 3 2 2 6 2" xfId="37798"/>
    <cellStyle name="Normal 78 3 2 2 6 3" xfId="22574"/>
    <cellStyle name="Normal 78 3 2 2 7" xfId="32786"/>
    <cellStyle name="Normal 78 3 2 2 8" xfId="17561"/>
    <cellStyle name="Normal 78 3 2 3" xfId="2819"/>
    <cellStyle name="Normal 78 3 2 3 2" xfId="4509"/>
    <cellStyle name="Normal 78 3 2 3 2 2" xfId="14582"/>
    <cellStyle name="Normal 78 3 2 3 2 2 2" xfId="44904"/>
    <cellStyle name="Normal 78 3 2 3 2 2 3" xfId="29680"/>
    <cellStyle name="Normal 78 3 2 3 2 3" xfId="9562"/>
    <cellStyle name="Normal 78 3 2 3 2 3 2" xfId="39887"/>
    <cellStyle name="Normal 78 3 2 3 2 3 3" xfId="24663"/>
    <cellStyle name="Normal 78 3 2 3 2 4" xfId="34874"/>
    <cellStyle name="Normal 78 3 2 3 2 5" xfId="19650"/>
    <cellStyle name="Normal 78 3 2 3 3" xfId="6201"/>
    <cellStyle name="Normal 78 3 2 3 3 2" xfId="16253"/>
    <cellStyle name="Normal 78 3 2 3 3 2 2" xfId="46575"/>
    <cellStyle name="Normal 78 3 2 3 3 2 3" xfId="31351"/>
    <cellStyle name="Normal 78 3 2 3 3 3" xfId="11233"/>
    <cellStyle name="Normal 78 3 2 3 3 3 2" xfId="41558"/>
    <cellStyle name="Normal 78 3 2 3 3 3 3" xfId="26334"/>
    <cellStyle name="Normal 78 3 2 3 3 4" xfId="36545"/>
    <cellStyle name="Normal 78 3 2 3 3 5" xfId="21321"/>
    <cellStyle name="Normal 78 3 2 3 4" xfId="12911"/>
    <cellStyle name="Normal 78 3 2 3 4 2" xfId="43233"/>
    <cellStyle name="Normal 78 3 2 3 4 3" xfId="28009"/>
    <cellStyle name="Normal 78 3 2 3 5" xfId="7890"/>
    <cellStyle name="Normal 78 3 2 3 5 2" xfId="38216"/>
    <cellStyle name="Normal 78 3 2 3 5 3" xfId="22992"/>
    <cellStyle name="Normal 78 3 2 3 6" xfId="33204"/>
    <cellStyle name="Normal 78 3 2 3 7" xfId="17979"/>
    <cellStyle name="Normal 78 3 2 4" xfId="3672"/>
    <cellStyle name="Normal 78 3 2 4 2" xfId="13746"/>
    <cellStyle name="Normal 78 3 2 4 2 2" xfId="44068"/>
    <cellStyle name="Normal 78 3 2 4 2 3" xfId="28844"/>
    <cellStyle name="Normal 78 3 2 4 3" xfId="8726"/>
    <cellStyle name="Normal 78 3 2 4 3 2" xfId="39051"/>
    <cellStyle name="Normal 78 3 2 4 3 3" xfId="23827"/>
    <cellStyle name="Normal 78 3 2 4 4" xfId="34038"/>
    <cellStyle name="Normal 78 3 2 4 5" xfId="18814"/>
    <cellStyle name="Normal 78 3 2 5" xfId="5365"/>
    <cellStyle name="Normal 78 3 2 5 2" xfId="15417"/>
    <cellStyle name="Normal 78 3 2 5 2 2" xfId="45739"/>
    <cellStyle name="Normal 78 3 2 5 2 3" xfId="30515"/>
    <cellStyle name="Normal 78 3 2 5 3" xfId="10397"/>
    <cellStyle name="Normal 78 3 2 5 3 2" xfId="40722"/>
    <cellStyle name="Normal 78 3 2 5 3 3" xfId="25498"/>
    <cellStyle name="Normal 78 3 2 5 4" xfId="35709"/>
    <cellStyle name="Normal 78 3 2 5 5" xfId="20485"/>
    <cellStyle name="Normal 78 3 2 6" xfId="12075"/>
    <cellStyle name="Normal 78 3 2 6 2" xfId="42397"/>
    <cellStyle name="Normal 78 3 2 6 3" xfId="27173"/>
    <cellStyle name="Normal 78 3 2 7" xfId="7054"/>
    <cellStyle name="Normal 78 3 2 7 2" xfId="37380"/>
    <cellStyle name="Normal 78 3 2 7 3" xfId="22156"/>
    <cellStyle name="Normal 78 3 2 8" xfId="32368"/>
    <cellStyle name="Normal 78 3 2 9" xfId="17143"/>
    <cellStyle name="Normal 78 3 3" xfId="2190"/>
    <cellStyle name="Normal 78 3 3 2" xfId="3029"/>
    <cellStyle name="Normal 78 3 3 2 2" xfId="4719"/>
    <cellStyle name="Normal 78 3 3 2 2 2" xfId="14792"/>
    <cellStyle name="Normal 78 3 3 2 2 2 2" xfId="45114"/>
    <cellStyle name="Normal 78 3 3 2 2 2 3" xfId="29890"/>
    <cellStyle name="Normal 78 3 3 2 2 3" xfId="9772"/>
    <cellStyle name="Normal 78 3 3 2 2 3 2" xfId="40097"/>
    <cellStyle name="Normal 78 3 3 2 2 3 3" xfId="24873"/>
    <cellStyle name="Normal 78 3 3 2 2 4" xfId="35084"/>
    <cellStyle name="Normal 78 3 3 2 2 5" xfId="19860"/>
    <cellStyle name="Normal 78 3 3 2 3" xfId="6411"/>
    <cellStyle name="Normal 78 3 3 2 3 2" xfId="16463"/>
    <cellStyle name="Normal 78 3 3 2 3 2 2" xfId="46785"/>
    <cellStyle name="Normal 78 3 3 2 3 2 3" xfId="31561"/>
    <cellStyle name="Normal 78 3 3 2 3 3" xfId="11443"/>
    <cellStyle name="Normal 78 3 3 2 3 3 2" xfId="41768"/>
    <cellStyle name="Normal 78 3 3 2 3 3 3" xfId="26544"/>
    <cellStyle name="Normal 78 3 3 2 3 4" xfId="36755"/>
    <cellStyle name="Normal 78 3 3 2 3 5" xfId="21531"/>
    <cellStyle name="Normal 78 3 3 2 4" xfId="13121"/>
    <cellStyle name="Normal 78 3 3 2 4 2" xfId="43443"/>
    <cellStyle name="Normal 78 3 3 2 4 3" xfId="28219"/>
    <cellStyle name="Normal 78 3 3 2 5" xfId="8100"/>
    <cellStyle name="Normal 78 3 3 2 5 2" xfId="38426"/>
    <cellStyle name="Normal 78 3 3 2 5 3" xfId="23202"/>
    <cellStyle name="Normal 78 3 3 2 6" xfId="33414"/>
    <cellStyle name="Normal 78 3 3 2 7" xfId="18189"/>
    <cellStyle name="Normal 78 3 3 3" xfId="3882"/>
    <cellStyle name="Normal 78 3 3 3 2" xfId="13956"/>
    <cellStyle name="Normal 78 3 3 3 2 2" xfId="44278"/>
    <cellStyle name="Normal 78 3 3 3 2 3" xfId="29054"/>
    <cellStyle name="Normal 78 3 3 3 3" xfId="8936"/>
    <cellStyle name="Normal 78 3 3 3 3 2" xfId="39261"/>
    <cellStyle name="Normal 78 3 3 3 3 3" xfId="24037"/>
    <cellStyle name="Normal 78 3 3 3 4" xfId="34248"/>
    <cellStyle name="Normal 78 3 3 3 5" xfId="19024"/>
    <cellStyle name="Normal 78 3 3 4" xfId="5575"/>
    <cellStyle name="Normal 78 3 3 4 2" xfId="15627"/>
    <cellStyle name="Normal 78 3 3 4 2 2" xfId="45949"/>
    <cellStyle name="Normal 78 3 3 4 2 3" xfId="30725"/>
    <cellStyle name="Normal 78 3 3 4 3" xfId="10607"/>
    <cellStyle name="Normal 78 3 3 4 3 2" xfId="40932"/>
    <cellStyle name="Normal 78 3 3 4 3 3" xfId="25708"/>
    <cellStyle name="Normal 78 3 3 4 4" xfId="35919"/>
    <cellStyle name="Normal 78 3 3 4 5" xfId="20695"/>
    <cellStyle name="Normal 78 3 3 5" xfId="12285"/>
    <cellStyle name="Normal 78 3 3 5 2" xfId="42607"/>
    <cellStyle name="Normal 78 3 3 5 3" xfId="27383"/>
    <cellStyle name="Normal 78 3 3 6" xfId="7264"/>
    <cellStyle name="Normal 78 3 3 6 2" xfId="37590"/>
    <cellStyle name="Normal 78 3 3 6 3" xfId="22366"/>
    <cellStyle name="Normal 78 3 3 7" xfId="32578"/>
    <cellStyle name="Normal 78 3 3 8" xfId="17353"/>
    <cellStyle name="Normal 78 3 4" xfId="2611"/>
    <cellStyle name="Normal 78 3 4 2" xfId="4301"/>
    <cellStyle name="Normal 78 3 4 2 2" xfId="14374"/>
    <cellStyle name="Normal 78 3 4 2 2 2" xfId="44696"/>
    <cellStyle name="Normal 78 3 4 2 2 3" xfId="29472"/>
    <cellStyle name="Normal 78 3 4 2 3" xfId="9354"/>
    <cellStyle name="Normal 78 3 4 2 3 2" xfId="39679"/>
    <cellStyle name="Normal 78 3 4 2 3 3" xfId="24455"/>
    <cellStyle name="Normal 78 3 4 2 4" xfId="34666"/>
    <cellStyle name="Normal 78 3 4 2 5" xfId="19442"/>
    <cellStyle name="Normal 78 3 4 3" xfId="5993"/>
    <cellStyle name="Normal 78 3 4 3 2" xfId="16045"/>
    <cellStyle name="Normal 78 3 4 3 2 2" xfId="46367"/>
    <cellStyle name="Normal 78 3 4 3 2 3" xfId="31143"/>
    <cellStyle name="Normal 78 3 4 3 3" xfId="11025"/>
    <cellStyle name="Normal 78 3 4 3 3 2" xfId="41350"/>
    <cellStyle name="Normal 78 3 4 3 3 3" xfId="26126"/>
    <cellStyle name="Normal 78 3 4 3 4" xfId="36337"/>
    <cellStyle name="Normal 78 3 4 3 5" xfId="21113"/>
    <cellStyle name="Normal 78 3 4 4" xfId="12703"/>
    <cellStyle name="Normal 78 3 4 4 2" xfId="43025"/>
    <cellStyle name="Normal 78 3 4 4 3" xfId="27801"/>
    <cellStyle name="Normal 78 3 4 5" xfId="7682"/>
    <cellStyle name="Normal 78 3 4 5 2" xfId="38008"/>
    <cellStyle name="Normal 78 3 4 5 3" xfId="22784"/>
    <cellStyle name="Normal 78 3 4 6" xfId="32996"/>
    <cellStyle name="Normal 78 3 4 7" xfId="17771"/>
    <cellStyle name="Normal 78 3 5" xfId="3464"/>
    <cellStyle name="Normal 78 3 5 2" xfId="13538"/>
    <cellStyle name="Normal 78 3 5 2 2" xfId="43860"/>
    <cellStyle name="Normal 78 3 5 2 3" xfId="28636"/>
    <cellStyle name="Normal 78 3 5 3" xfId="8518"/>
    <cellStyle name="Normal 78 3 5 3 2" xfId="38843"/>
    <cellStyle name="Normal 78 3 5 3 3" xfId="23619"/>
    <cellStyle name="Normal 78 3 5 4" xfId="33830"/>
    <cellStyle name="Normal 78 3 5 5" xfId="18606"/>
    <cellStyle name="Normal 78 3 6" xfId="5157"/>
    <cellStyle name="Normal 78 3 6 2" xfId="15209"/>
    <cellStyle name="Normal 78 3 6 2 2" xfId="45531"/>
    <cellStyle name="Normal 78 3 6 2 3" xfId="30307"/>
    <cellStyle name="Normal 78 3 6 3" xfId="10189"/>
    <cellStyle name="Normal 78 3 6 3 2" xfId="40514"/>
    <cellStyle name="Normal 78 3 6 3 3" xfId="25290"/>
    <cellStyle name="Normal 78 3 6 4" xfId="35501"/>
    <cellStyle name="Normal 78 3 6 5" xfId="20277"/>
    <cellStyle name="Normal 78 3 7" xfId="11867"/>
    <cellStyle name="Normal 78 3 7 2" xfId="42189"/>
    <cellStyle name="Normal 78 3 7 3" xfId="26965"/>
    <cellStyle name="Normal 78 3 8" xfId="6846"/>
    <cellStyle name="Normal 78 3 8 2" xfId="37172"/>
    <cellStyle name="Normal 78 3 8 3" xfId="21948"/>
    <cellStyle name="Normal 78 3 9" xfId="32162"/>
    <cellStyle name="Normal 78 4" xfId="1871"/>
    <cellStyle name="Normal 78 4 2" xfId="2294"/>
    <cellStyle name="Normal 78 4 2 2" xfId="3133"/>
    <cellStyle name="Normal 78 4 2 2 2" xfId="4823"/>
    <cellStyle name="Normal 78 4 2 2 2 2" xfId="14896"/>
    <cellStyle name="Normal 78 4 2 2 2 2 2" xfId="45218"/>
    <cellStyle name="Normal 78 4 2 2 2 2 3" xfId="29994"/>
    <cellStyle name="Normal 78 4 2 2 2 3" xfId="9876"/>
    <cellStyle name="Normal 78 4 2 2 2 3 2" xfId="40201"/>
    <cellStyle name="Normal 78 4 2 2 2 3 3" xfId="24977"/>
    <cellStyle name="Normal 78 4 2 2 2 4" xfId="35188"/>
    <cellStyle name="Normal 78 4 2 2 2 5" xfId="19964"/>
    <cellStyle name="Normal 78 4 2 2 3" xfId="6515"/>
    <cellStyle name="Normal 78 4 2 2 3 2" xfId="16567"/>
    <cellStyle name="Normal 78 4 2 2 3 2 2" xfId="46889"/>
    <cellStyle name="Normal 78 4 2 2 3 2 3" xfId="31665"/>
    <cellStyle name="Normal 78 4 2 2 3 3" xfId="11547"/>
    <cellStyle name="Normal 78 4 2 2 3 3 2" xfId="41872"/>
    <cellStyle name="Normal 78 4 2 2 3 3 3" xfId="26648"/>
    <cellStyle name="Normal 78 4 2 2 3 4" xfId="36859"/>
    <cellStyle name="Normal 78 4 2 2 3 5" xfId="21635"/>
    <cellStyle name="Normal 78 4 2 2 4" xfId="13225"/>
    <cellStyle name="Normal 78 4 2 2 4 2" xfId="43547"/>
    <cellStyle name="Normal 78 4 2 2 4 3" xfId="28323"/>
    <cellStyle name="Normal 78 4 2 2 5" xfId="8204"/>
    <cellStyle name="Normal 78 4 2 2 5 2" xfId="38530"/>
    <cellStyle name="Normal 78 4 2 2 5 3" xfId="23306"/>
    <cellStyle name="Normal 78 4 2 2 6" xfId="33518"/>
    <cellStyle name="Normal 78 4 2 2 7" xfId="18293"/>
    <cellStyle name="Normal 78 4 2 3" xfId="3986"/>
    <cellStyle name="Normal 78 4 2 3 2" xfId="14060"/>
    <cellStyle name="Normal 78 4 2 3 2 2" xfId="44382"/>
    <cellStyle name="Normal 78 4 2 3 2 3" xfId="29158"/>
    <cellStyle name="Normal 78 4 2 3 3" xfId="9040"/>
    <cellStyle name="Normal 78 4 2 3 3 2" xfId="39365"/>
    <cellStyle name="Normal 78 4 2 3 3 3" xfId="24141"/>
    <cellStyle name="Normal 78 4 2 3 4" xfId="34352"/>
    <cellStyle name="Normal 78 4 2 3 5" xfId="19128"/>
    <cellStyle name="Normal 78 4 2 4" xfId="5679"/>
    <cellStyle name="Normal 78 4 2 4 2" xfId="15731"/>
    <cellStyle name="Normal 78 4 2 4 2 2" xfId="46053"/>
    <cellStyle name="Normal 78 4 2 4 2 3" xfId="30829"/>
    <cellStyle name="Normal 78 4 2 4 3" xfId="10711"/>
    <cellStyle name="Normal 78 4 2 4 3 2" xfId="41036"/>
    <cellStyle name="Normal 78 4 2 4 3 3" xfId="25812"/>
    <cellStyle name="Normal 78 4 2 4 4" xfId="36023"/>
    <cellStyle name="Normal 78 4 2 4 5" xfId="20799"/>
    <cellStyle name="Normal 78 4 2 5" xfId="12389"/>
    <cellStyle name="Normal 78 4 2 5 2" xfId="42711"/>
    <cellStyle name="Normal 78 4 2 5 3" xfId="27487"/>
    <cellStyle name="Normal 78 4 2 6" xfId="7368"/>
    <cellStyle name="Normal 78 4 2 6 2" xfId="37694"/>
    <cellStyle name="Normal 78 4 2 6 3" xfId="22470"/>
    <cellStyle name="Normal 78 4 2 7" xfId="32682"/>
    <cellStyle name="Normal 78 4 2 8" xfId="17457"/>
    <cellStyle name="Normal 78 4 3" xfId="2715"/>
    <cellStyle name="Normal 78 4 3 2" xfId="4405"/>
    <cellStyle name="Normal 78 4 3 2 2" xfId="14478"/>
    <cellStyle name="Normal 78 4 3 2 2 2" xfId="44800"/>
    <cellStyle name="Normal 78 4 3 2 2 3" xfId="29576"/>
    <cellStyle name="Normal 78 4 3 2 3" xfId="9458"/>
    <cellStyle name="Normal 78 4 3 2 3 2" xfId="39783"/>
    <cellStyle name="Normal 78 4 3 2 3 3" xfId="24559"/>
    <cellStyle name="Normal 78 4 3 2 4" xfId="34770"/>
    <cellStyle name="Normal 78 4 3 2 5" xfId="19546"/>
    <cellStyle name="Normal 78 4 3 3" xfId="6097"/>
    <cellStyle name="Normal 78 4 3 3 2" xfId="16149"/>
    <cellStyle name="Normal 78 4 3 3 2 2" xfId="46471"/>
    <cellStyle name="Normal 78 4 3 3 2 3" xfId="31247"/>
    <cellStyle name="Normal 78 4 3 3 3" xfId="11129"/>
    <cellStyle name="Normal 78 4 3 3 3 2" xfId="41454"/>
    <cellStyle name="Normal 78 4 3 3 3 3" xfId="26230"/>
    <cellStyle name="Normal 78 4 3 3 4" xfId="36441"/>
    <cellStyle name="Normal 78 4 3 3 5" xfId="21217"/>
    <cellStyle name="Normal 78 4 3 4" xfId="12807"/>
    <cellStyle name="Normal 78 4 3 4 2" xfId="43129"/>
    <cellStyle name="Normal 78 4 3 4 3" xfId="27905"/>
    <cellStyle name="Normal 78 4 3 5" xfId="7786"/>
    <cellStyle name="Normal 78 4 3 5 2" xfId="38112"/>
    <cellStyle name="Normal 78 4 3 5 3" xfId="22888"/>
    <cellStyle name="Normal 78 4 3 6" xfId="33100"/>
    <cellStyle name="Normal 78 4 3 7" xfId="17875"/>
    <cellStyle name="Normal 78 4 4" xfId="3568"/>
    <cellStyle name="Normal 78 4 4 2" xfId="13642"/>
    <cellStyle name="Normal 78 4 4 2 2" xfId="43964"/>
    <cellStyle name="Normal 78 4 4 2 3" xfId="28740"/>
    <cellStyle name="Normal 78 4 4 3" xfId="8622"/>
    <cellStyle name="Normal 78 4 4 3 2" xfId="38947"/>
    <cellStyle name="Normal 78 4 4 3 3" xfId="23723"/>
    <cellStyle name="Normal 78 4 4 4" xfId="33934"/>
    <cellStyle name="Normal 78 4 4 5" xfId="18710"/>
    <cellStyle name="Normal 78 4 5" xfId="5261"/>
    <cellStyle name="Normal 78 4 5 2" xfId="15313"/>
    <cellStyle name="Normal 78 4 5 2 2" xfId="45635"/>
    <cellStyle name="Normal 78 4 5 2 3" xfId="30411"/>
    <cellStyle name="Normal 78 4 5 3" xfId="10293"/>
    <cellStyle name="Normal 78 4 5 3 2" xfId="40618"/>
    <cellStyle name="Normal 78 4 5 3 3" xfId="25394"/>
    <cellStyle name="Normal 78 4 5 4" xfId="35605"/>
    <cellStyle name="Normal 78 4 5 5" xfId="20381"/>
    <cellStyle name="Normal 78 4 6" xfId="11971"/>
    <cellStyle name="Normal 78 4 6 2" xfId="42293"/>
    <cellStyle name="Normal 78 4 6 3" xfId="27069"/>
    <cellStyle name="Normal 78 4 7" xfId="6950"/>
    <cellStyle name="Normal 78 4 7 2" xfId="37276"/>
    <cellStyle name="Normal 78 4 7 3" xfId="22052"/>
    <cellStyle name="Normal 78 4 8" xfId="32264"/>
    <cellStyle name="Normal 78 4 9" xfId="17039"/>
    <cellStyle name="Normal 78 5" xfId="2083"/>
    <cellStyle name="Normal 78 5 2" xfId="2924"/>
    <cellStyle name="Normal 78 5 2 2" xfId="4614"/>
    <cellStyle name="Normal 78 5 2 2 2" xfId="14687"/>
    <cellStyle name="Normal 78 5 2 2 2 2" xfId="45009"/>
    <cellStyle name="Normal 78 5 2 2 2 3" xfId="29785"/>
    <cellStyle name="Normal 78 5 2 2 3" xfId="9667"/>
    <cellStyle name="Normal 78 5 2 2 3 2" xfId="39992"/>
    <cellStyle name="Normal 78 5 2 2 3 3" xfId="24768"/>
    <cellStyle name="Normal 78 5 2 2 4" xfId="34979"/>
    <cellStyle name="Normal 78 5 2 2 5" xfId="19755"/>
    <cellStyle name="Normal 78 5 2 3" xfId="6306"/>
    <cellStyle name="Normal 78 5 2 3 2" xfId="16358"/>
    <cellStyle name="Normal 78 5 2 3 2 2" xfId="46680"/>
    <cellStyle name="Normal 78 5 2 3 2 3" xfId="31456"/>
    <cellStyle name="Normal 78 5 2 3 3" xfId="11338"/>
    <cellStyle name="Normal 78 5 2 3 3 2" xfId="41663"/>
    <cellStyle name="Normal 78 5 2 3 3 3" xfId="26439"/>
    <cellStyle name="Normal 78 5 2 3 4" xfId="36650"/>
    <cellStyle name="Normal 78 5 2 3 5" xfId="21426"/>
    <cellStyle name="Normal 78 5 2 4" xfId="13016"/>
    <cellStyle name="Normal 78 5 2 4 2" xfId="43338"/>
    <cellStyle name="Normal 78 5 2 4 3" xfId="28114"/>
    <cellStyle name="Normal 78 5 2 5" xfId="7995"/>
    <cellStyle name="Normal 78 5 2 5 2" xfId="38321"/>
    <cellStyle name="Normal 78 5 2 5 3" xfId="23097"/>
    <cellStyle name="Normal 78 5 2 6" xfId="33309"/>
    <cellStyle name="Normal 78 5 2 7" xfId="18084"/>
    <cellStyle name="Normal 78 5 3" xfId="3777"/>
    <cellStyle name="Normal 78 5 3 2" xfId="13851"/>
    <cellStyle name="Normal 78 5 3 2 2" xfId="44173"/>
    <cellStyle name="Normal 78 5 3 2 3" xfId="28949"/>
    <cellStyle name="Normal 78 5 3 3" xfId="8831"/>
    <cellStyle name="Normal 78 5 3 3 2" xfId="39156"/>
    <cellStyle name="Normal 78 5 3 3 3" xfId="23932"/>
    <cellStyle name="Normal 78 5 3 4" xfId="34143"/>
    <cellStyle name="Normal 78 5 3 5" xfId="18919"/>
    <cellStyle name="Normal 78 5 4" xfId="5470"/>
    <cellStyle name="Normal 78 5 4 2" xfId="15522"/>
    <cellStyle name="Normal 78 5 4 2 2" xfId="45844"/>
    <cellStyle name="Normal 78 5 4 2 3" xfId="30620"/>
    <cellStyle name="Normal 78 5 4 3" xfId="10502"/>
    <cellStyle name="Normal 78 5 4 3 2" xfId="40827"/>
    <cellStyle name="Normal 78 5 4 3 3" xfId="25603"/>
    <cellStyle name="Normal 78 5 4 4" xfId="35814"/>
    <cellStyle name="Normal 78 5 4 5" xfId="20590"/>
    <cellStyle name="Normal 78 5 5" xfId="12180"/>
    <cellStyle name="Normal 78 5 5 2" xfId="42502"/>
    <cellStyle name="Normal 78 5 5 3" xfId="27278"/>
    <cellStyle name="Normal 78 5 6" xfId="7159"/>
    <cellStyle name="Normal 78 5 6 2" xfId="37485"/>
    <cellStyle name="Normal 78 5 6 3" xfId="22261"/>
    <cellStyle name="Normal 78 5 7" xfId="32473"/>
    <cellStyle name="Normal 78 5 8" xfId="17248"/>
    <cellStyle name="Normal 78 6" xfId="2504"/>
    <cellStyle name="Normal 78 6 2" xfId="4196"/>
    <cellStyle name="Normal 78 6 2 2" xfId="14269"/>
    <cellStyle name="Normal 78 6 2 2 2" xfId="44591"/>
    <cellStyle name="Normal 78 6 2 2 3" xfId="29367"/>
    <cellStyle name="Normal 78 6 2 3" xfId="9249"/>
    <cellStyle name="Normal 78 6 2 3 2" xfId="39574"/>
    <cellStyle name="Normal 78 6 2 3 3" xfId="24350"/>
    <cellStyle name="Normal 78 6 2 4" xfId="34561"/>
    <cellStyle name="Normal 78 6 2 5" xfId="19337"/>
    <cellStyle name="Normal 78 6 3" xfId="5888"/>
    <cellStyle name="Normal 78 6 3 2" xfId="15940"/>
    <cellStyle name="Normal 78 6 3 2 2" xfId="46262"/>
    <cellStyle name="Normal 78 6 3 2 3" xfId="31038"/>
    <cellStyle name="Normal 78 6 3 3" xfId="10920"/>
    <cellStyle name="Normal 78 6 3 3 2" xfId="41245"/>
    <cellStyle name="Normal 78 6 3 3 3" xfId="26021"/>
    <cellStyle name="Normal 78 6 3 4" xfId="36232"/>
    <cellStyle name="Normal 78 6 3 5" xfId="21008"/>
    <cellStyle name="Normal 78 6 4" xfId="12598"/>
    <cellStyle name="Normal 78 6 4 2" xfId="42920"/>
    <cellStyle name="Normal 78 6 4 3" xfId="27696"/>
    <cellStyle name="Normal 78 6 5" xfId="7577"/>
    <cellStyle name="Normal 78 6 5 2" xfId="37903"/>
    <cellStyle name="Normal 78 6 5 3" xfId="22679"/>
    <cellStyle name="Normal 78 6 6" xfId="32891"/>
    <cellStyle name="Normal 78 6 7" xfId="17666"/>
    <cellStyle name="Normal 78 7" xfId="3351"/>
    <cellStyle name="Normal 78 7 2" xfId="13434"/>
    <cellStyle name="Normal 78 7 2 2" xfId="43756"/>
    <cellStyle name="Normal 78 7 2 3" xfId="28532"/>
    <cellStyle name="Normal 78 7 3" xfId="8413"/>
    <cellStyle name="Normal 78 7 3 2" xfId="38739"/>
    <cellStyle name="Normal 78 7 3 3" xfId="23515"/>
    <cellStyle name="Normal 78 7 4" xfId="33726"/>
    <cellStyle name="Normal 78 7 5" xfId="18502"/>
    <cellStyle name="Normal 78 8" xfId="5049"/>
    <cellStyle name="Normal 78 8 2" xfId="15105"/>
    <cellStyle name="Normal 78 8 2 2" xfId="45427"/>
    <cellStyle name="Normal 78 8 2 3" xfId="30203"/>
    <cellStyle name="Normal 78 8 3" xfId="10085"/>
    <cellStyle name="Normal 78 8 3 2" xfId="40410"/>
    <cellStyle name="Normal 78 8 3 3" xfId="25186"/>
    <cellStyle name="Normal 78 8 4" xfId="35397"/>
    <cellStyle name="Normal 78 8 5" xfId="20173"/>
    <cellStyle name="Normal 78 9" xfId="11760"/>
    <cellStyle name="Normal 78 9 2" xfId="42084"/>
    <cellStyle name="Normal 78 9 3" xfId="26860"/>
    <cellStyle name="Normal 79" xfId="1109"/>
    <cellStyle name="Normal 79 10" xfId="6742"/>
    <cellStyle name="Normal 79 10 2" xfId="37071"/>
    <cellStyle name="Normal 79 10 3" xfId="21847"/>
    <cellStyle name="Normal 79 11" xfId="32062"/>
    <cellStyle name="Normal 79 12" xfId="16832"/>
    <cellStyle name="Normal 79 13" xfId="47322"/>
    <cellStyle name="Normal 79 2" xfId="1706"/>
    <cellStyle name="Normal 79 2 10" xfId="32115"/>
    <cellStyle name="Normal 79 2 11" xfId="16886"/>
    <cellStyle name="Normal 79 2 2" xfId="1815"/>
    <cellStyle name="Normal 79 2 2 10" xfId="16990"/>
    <cellStyle name="Normal 79 2 2 2" xfId="2032"/>
    <cellStyle name="Normal 79 2 2 2 2" xfId="2453"/>
    <cellStyle name="Normal 79 2 2 2 2 2" xfId="3292"/>
    <cellStyle name="Normal 79 2 2 2 2 2 2" xfId="4982"/>
    <cellStyle name="Normal 79 2 2 2 2 2 2 2" xfId="15055"/>
    <cellStyle name="Normal 79 2 2 2 2 2 2 2 2" xfId="45377"/>
    <cellStyle name="Normal 79 2 2 2 2 2 2 2 3" xfId="30153"/>
    <cellStyle name="Normal 79 2 2 2 2 2 2 3" xfId="10035"/>
    <cellStyle name="Normal 79 2 2 2 2 2 2 3 2" xfId="40360"/>
    <cellStyle name="Normal 79 2 2 2 2 2 2 3 3" xfId="25136"/>
    <cellStyle name="Normal 79 2 2 2 2 2 2 4" xfId="35347"/>
    <cellStyle name="Normal 79 2 2 2 2 2 2 5" xfId="20123"/>
    <cellStyle name="Normal 79 2 2 2 2 2 3" xfId="6674"/>
    <cellStyle name="Normal 79 2 2 2 2 2 3 2" xfId="16726"/>
    <cellStyle name="Normal 79 2 2 2 2 2 3 2 2" xfId="47048"/>
    <cellStyle name="Normal 79 2 2 2 2 2 3 2 3" xfId="31824"/>
    <cellStyle name="Normal 79 2 2 2 2 2 3 3" xfId="11706"/>
    <cellStyle name="Normal 79 2 2 2 2 2 3 3 2" xfId="42031"/>
    <cellStyle name="Normal 79 2 2 2 2 2 3 3 3" xfId="26807"/>
    <cellStyle name="Normal 79 2 2 2 2 2 3 4" xfId="37018"/>
    <cellStyle name="Normal 79 2 2 2 2 2 3 5" xfId="21794"/>
    <cellStyle name="Normal 79 2 2 2 2 2 4" xfId="13384"/>
    <cellStyle name="Normal 79 2 2 2 2 2 4 2" xfId="43706"/>
    <cellStyle name="Normal 79 2 2 2 2 2 4 3" xfId="28482"/>
    <cellStyle name="Normal 79 2 2 2 2 2 5" xfId="8363"/>
    <cellStyle name="Normal 79 2 2 2 2 2 5 2" xfId="38689"/>
    <cellStyle name="Normal 79 2 2 2 2 2 5 3" xfId="23465"/>
    <cellStyle name="Normal 79 2 2 2 2 2 6" xfId="33677"/>
    <cellStyle name="Normal 79 2 2 2 2 2 7" xfId="18452"/>
    <cellStyle name="Normal 79 2 2 2 2 3" xfId="4145"/>
    <cellStyle name="Normal 79 2 2 2 2 3 2" xfId="14219"/>
    <cellStyle name="Normal 79 2 2 2 2 3 2 2" xfId="44541"/>
    <cellStyle name="Normal 79 2 2 2 2 3 2 3" xfId="29317"/>
    <cellStyle name="Normal 79 2 2 2 2 3 3" xfId="9199"/>
    <cellStyle name="Normal 79 2 2 2 2 3 3 2" xfId="39524"/>
    <cellStyle name="Normal 79 2 2 2 2 3 3 3" xfId="24300"/>
    <cellStyle name="Normal 79 2 2 2 2 3 4" xfId="34511"/>
    <cellStyle name="Normal 79 2 2 2 2 3 5" xfId="19287"/>
    <cellStyle name="Normal 79 2 2 2 2 4" xfId="5838"/>
    <cellStyle name="Normal 79 2 2 2 2 4 2" xfId="15890"/>
    <cellStyle name="Normal 79 2 2 2 2 4 2 2" xfId="46212"/>
    <cellStyle name="Normal 79 2 2 2 2 4 2 3" xfId="30988"/>
    <cellStyle name="Normal 79 2 2 2 2 4 3" xfId="10870"/>
    <cellStyle name="Normal 79 2 2 2 2 4 3 2" xfId="41195"/>
    <cellStyle name="Normal 79 2 2 2 2 4 3 3" xfId="25971"/>
    <cellStyle name="Normal 79 2 2 2 2 4 4" xfId="36182"/>
    <cellStyle name="Normal 79 2 2 2 2 4 5" xfId="20958"/>
    <cellStyle name="Normal 79 2 2 2 2 5" xfId="12548"/>
    <cellStyle name="Normal 79 2 2 2 2 5 2" xfId="42870"/>
    <cellStyle name="Normal 79 2 2 2 2 5 3" xfId="27646"/>
    <cellStyle name="Normal 79 2 2 2 2 6" xfId="7527"/>
    <cellStyle name="Normal 79 2 2 2 2 6 2" xfId="37853"/>
    <cellStyle name="Normal 79 2 2 2 2 6 3" xfId="22629"/>
    <cellStyle name="Normal 79 2 2 2 2 7" xfId="32841"/>
    <cellStyle name="Normal 79 2 2 2 2 8" xfId="17616"/>
    <cellStyle name="Normal 79 2 2 2 3" xfId="2874"/>
    <cellStyle name="Normal 79 2 2 2 3 2" xfId="4564"/>
    <cellStyle name="Normal 79 2 2 2 3 2 2" xfId="14637"/>
    <cellStyle name="Normal 79 2 2 2 3 2 2 2" xfId="44959"/>
    <cellStyle name="Normal 79 2 2 2 3 2 2 3" xfId="29735"/>
    <cellStyle name="Normal 79 2 2 2 3 2 3" xfId="9617"/>
    <cellStyle name="Normal 79 2 2 2 3 2 3 2" xfId="39942"/>
    <cellStyle name="Normal 79 2 2 2 3 2 3 3" xfId="24718"/>
    <cellStyle name="Normal 79 2 2 2 3 2 4" xfId="34929"/>
    <cellStyle name="Normal 79 2 2 2 3 2 5" xfId="19705"/>
    <cellStyle name="Normal 79 2 2 2 3 3" xfId="6256"/>
    <cellStyle name="Normal 79 2 2 2 3 3 2" xfId="16308"/>
    <cellStyle name="Normal 79 2 2 2 3 3 2 2" xfId="46630"/>
    <cellStyle name="Normal 79 2 2 2 3 3 2 3" xfId="31406"/>
    <cellStyle name="Normal 79 2 2 2 3 3 3" xfId="11288"/>
    <cellStyle name="Normal 79 2 2 2 3 3 3 2" xfId="41613"/>
    <cellStyle name="Normal 79 2 2 2 3 3 3 3" xfId="26389"/>
    <cellStyle name="Normal 79 2 2 2 3 3 4" xfId="36600"/>
    <cellStyle name="Normal 79 2 2 2 3 3 5" xfId="21376"/>
    <cellStyle name="Normal 79 2 2 2 3 4" xfId="12966"/>
    <cellStyle name="Normal 79 2 2 2 3 4 2" xfId="43288"/>
    <cellStyle name="Normal 79 2 2 2 3 4 3" xfId="28064"/>
    <cellStyle name="Normal 79 2 2 2 3 5" xfId="7945"/>
    <cellStyle name="Normal 79 2 2 2 3 5 2" xfId="38271"/>
    <cellStyle name="Normal 79 2 2 2 3 5 3" xfId="23047"/>
    <cellStyle name="Normal 79 2 2 2 3 6" xfId="33259"/>
    <cellStyle name="Normal 79 2 2 2 3 7" xfId="18034"/>
    <cellStyle name="Normal 79 2 2 2 4" xfId="3727"/>
    <cellStyle name="Normal 79 2 2 2 4 2" xfId="13801"/>
    <cellStyle name="Normal 79 2 2 2 4 2 2" xfId="44123"/>
    <cellStyle name="Normal 79 2 2 2 4 2 3" xfId="28899"/>
    <cellStyle name="Normal 79 2 2 2 4 3" xfId="8781"/>
    <cellStyle name="Normal 79 2 2 2 4 3 2" xfId="39106"/>
    <cellStyle name="Normal 79 2 2 2 4 3 3" xfId="23882"/>
    <cellStyle name="Normal 79 2 2 2 4 4" xfId="34093"/>
    <cellStyle name="Normal 79 2 2 2 4 5" xfId="18869"/>
    <cellStyle name="Normal 79 2 2 2 5" xfId="5420"/>
    <cellStyle name="Normal 79 2 2 2 5 2" xfId="15472"/>
    <cellStyle name="Normal 79 2 2 2 5 2 2" xfId="45794"/>
    <cellStyle name="Normal 79 2 2 2 5 2 3" xfId="30570"/>
    <cellStyle name="Normal 79 2 2 2 5 3" xfId="10452"/>
    <cellStyle name="Normal 79 2 2 2 5 3 2" xfId="40777"/>
    <cellStyle name="Normal 79 2 2 2 5 3 3" xfId="25553"/>
    <cellStyle name="Normal 79 2 2 2 5 4" xfId="35764"/>
    <cellStyle name="Normal 79 2 2 2 5 5" xfId="20540"/>
    <cellStyle name="Normal 79 2 2 2 6" xfId="12130"/>
    <cellStyle name="Normal 79 2 2 2 6 2" xfId="42452"/>
    <cellStyle name="Normal 79 2 2 2 6 3" xfId="27228"/>
    <cellStyle name="Normal 79 2 2 2 7" xfId="7109"/>
    <cellStyle name="Normal 79 2 2 2 7 2" xfId="37435"/>
    <cellStyle name="Normal 79 2 2 2 7 3" xfId="22211"/>
    <cellStyle name="Normal 79 2 2 2 8" xfId="32423"/>
    <cellStyle name="Normal 79 2 2 2 9" xfId="17198"/>
    <cellStyle name="Normal 79 2 2 3" xfId="2245"/>
    <cellStyle name="Normal 79 2 2 3 2" xfId="3084"/>
    <cellStyle name="Normal 79 2 2 3 2 2" xfId="4774"/>
    <cellStyle name="Normal 79 2 2 3 2 2 2" xfId="14847"/>
    <cellStyle name="Normal 79 2 2 3 2 2 2 2" xfId="45169"/>
    <cellStyle name="Normal 79 2 2 3 2 2 2 3" xfId="29945"/>
    <cellStyle name="Normal 79 2 2 3 2 2 3" xfId="9827"/>
    <cellStyle name="Normal 79 2 2 3 2 2 3 2" xfId="40152"/>
    <cellStyle name="Normal 79 2 2 3 2 2 3 3" xfId="24928"/>
    <cellStyle name="Normal 79 2 2 3 2 2 4" xfId="35139"/>
    <cellStyle name="Normal 79 2 2 3 2 2 5" xfId="19915"/>
    <cellStyle name="Normal 79 2 2 3 2 3" xfId="6466"/>
    <cellStyle name="Normal 79 2 2 3 2 3 2" xfId="16518"/>
    <cellStyle name="Normal 79 2 2 3 2 3 2 2" xfId="46840"/>
    <cellStyle name="Normal 79 2 2 3 2 3 2 3" xfId="31616"/>
    <cellStyle name="Normal 79 2 2 3 2 3 3" xfId="11498"/>
    <cellStyle name="Normal 79 2 2 3 2 3 3 2" xfId="41823"/>
    <cellStyle name="Normal 79 2 2 3 2 3 3 3" xfId="26599"/>
    <cellStyle name="Normal 79 2 2 3 2 3 4" xfId="36810"/>
    <cellStyle name="Normal 79 2 2 3 2 3 5" xfId="21586"/>
    <cellStyle name="Normal 79 2 2 3 2 4" xfId="13176"/>
    <cellStyle name="Normal 79 2 2 3 2 4 2" xfId="43498"/>
    <cellStyle name="Normal 79 2 2 3 2 4 3" xfId="28274"/>
    <cellStyle name="Normal 79 2 2 3 2 5" xfId="8155"/>
    <cellStyle name="Normal 79 2 2 3 2 5 2" xfId="38481"/>
    <cellStyle name="Normal 79 2 2 3 2 5 3" xfId="23257"/>
    <cellStyle name="Normal 79 2 2 3 2 6" xfId="33469"/>
    <cellStyle name="Normal 79 2 2 3 2 7" xfId="18244"/>
    <cellStyle name="Normal 79 2 2 3 3" xfId="3937"/>
    <cellStyle name="Normal 79 2 2 3 3 2" xfId="14011"/>
    <cellStyle name="Normal 79 2 2 3 3 2 2" xfId="44333"/>
    <cellStyle name="Normal 79 2 2 3 3 2 3" xfId="29109"/>
    <cellStyle name="Normal 79 2 2 3 3 3" xfId="8991"/>
    <cellStyle name="Normal 79 2 2 3 3 3 2" xfId="39316"/>
    <cellStyle name="Normal 79 2 2 3 3 3 3" xfId="24092"/>
    <cellStyle name="Normal 79 2 2 3 3 4" xfId="34303"/>
    <cellStyle name="Normal 79 2 2 3 3 5" xfId="19079"/>
    <cellStyle name="Normal 79 2 2 3 4" xfId="5630"/>
    <cellStyle name="Normal 79 2 2 3 4 2" xfId="15682"/>
    <cellStyle name="Normal 79 2 2 3 4 2 2" xfId="46004"/>
    <cellStyle name="Normal 79 2 2 3 4 2 3" xfId="30780"/>
    <cellStyle name="Normal 79 2 2 3 4 3" xfId="10662"/>
    <cellStyle name="Normal 79 2 2 3 4 3 2" xfId="40987"/>
    <cellStyle name="Normal 79 2 2 3 4 3 3" xfId="25763"/>
    <cellStyle name="Normal 79 2 2 3 4 4" xfId="35974"/>
    <cellStyle name="Normal 79 2 2 3 4 5" xfId="20750"/>
    <cellStyle name="Normal 79 2 2 3 5" xfId="12340"/>
    <cellStyle name="Normal 79 2 2 3 5 2" xfId="42662"/>
    <cellStyle name="Normal 79 2 2 3 5 3" xfId="27438"/>
    <cellStyle name="Normal 79 2 2 3 6" xfId="7319"/>
    <cellStyle name="Normal 79 2 2 3 6 2" xfId="37645"/>
    <cellStyle name="Normal 79 2 2 3 6 3" xfId="22421"/>
    <cellStyle name="Normal 79 2 2 3 7" xfId="32633"/>
    <cellStyle name="Normal 79 2 2 3 8" xfId="17408"/>
    <cellStyle name="Normal 79 2 2 4" xfId="2666"/>
    <cellStyle name="Normal 79 2 2 4 2" xfId="4356"/>
    <cellStyle name="Normal 79 2 2 4 2 2" xfId="14429"/>
    <cellStyle name="Normal 79 2 2 4 2 2 2" xfId="44751"/>
    <cellStyle name="Normal 79 2 2 4 2 2 3" xfId="29527"/>
    <cellStyle name="Normal 79 2 2 4 2 3" xfId="9409"/>
    <cellStyle name="Normal 79 2 2 4 2 3 2" xfId="39734"/>
    <cellStyle name="Normal 79 2 2 4 2 3 3" xfId="24510"/>
    <cellStyle name="Normal 79 2 2 4 2 4" xfId="34721"/>
    <cellStyle name="Normal 79 2 2 4 2 5" xfId="19497"/>
    <cellStyle name="Normal 79 2 2 4 3" xfId="6048"/>
    <cellStyle name="Normal 79 2 2 4 3 2" xfId="16100"/>
    <cellStyle name="Normal 79 2 2 4 3 2 2" xfId="46422"/>
    <cellStyle name="Normal 79 2 2 4 3 2 3" xfId="31198"/>
    <cellStyle name="Normal 79 2 2 4 3 3" xfId="11080"/>
    <cellStyle name="Normal 79 2 2 4 3 3 2" xfId="41405"/>
    <cellStyle name="Normal 79 2 2 4 3 3 3" xfId="26181"/>
    <cellStyle name="Normal 79 2 2 4 3 4" xfId="36392"/>
    <cellStyle name="Normal 79 2 2 4 3 5" xfId="21168"/>
    <cellStyle name="Normal 79 2 2 4 4" xfId="12758"/>
    <cellStyle name="Normal 79 2 2 4 4 2" xfId="43080"/>
    <cellStyle name="Normal 79 2 2 4 4 3" xfId="27856"/>
    <cellStyle name="Normal 79 2 2 4 5" xfId="7737"/>
    <cellStyle name="Normal 79 2 2 4 5 2" xfId="38063"/>
    <cellStyle name="Normal 79 2 2 4 5 3" xfId="22839"/>
    <cellStyle name="Normal 79 2 2 4 6" xfId="33051"/>
    <cellStyle name="Normal 79 2 2 4 7" xfId="17826"/>
    <cellStyle name="Normal 79 2 2 5" xfId="3519"/>
    <cellStyle name="Normal 79 2 2 5 2" xfId="13593"/>
    <cellStyle name="Normal 79 2 2 5 2 2" xfId="43915"/>
    <cellStyle name="Normal 79 2 2 5 2 3" xfId="28691"/>
    <cellStyle name="Normal 79 2 2 5 3" xfId="8573"/>
    <cellStyle name="Normal 79 2 2 5 3 2" xfId="38898"/>
    <cellStyle name="Normal 79 2 2 5 3 3" xfId="23674"/>
    <cellStyle name="Normal 79 2 2 5 4" xfId="33885"/>
    <cellStyle name="Normal 79 2 2 5 5" xfId="18661"/>
    <cellStyle name="Normal 79 2 2 6" xfId="5212"/>
    <cellStyle name="Normal 79 2 2 6 2" xfId="15264"/>
    <cellStyle name="Normal 79 2 2 6 2 2" xfId="45586"/>
    <cellStyle name="Normal 79 2 2 6 2 3" xfId="30362"/>
    <cellStyle name="Normal 79 2 2 6 3" xfId="10244"/>
    <cellStyle name="Normal 79 2 2 6 3 2" xfId="40569"/>
    <cellStyle name="Normal 79 2 2 6 3 3" xfId="25345"/>
    <cellStyle name="Normal 79 2 2 6 4" xfId="35556"/>
    <cellStyle name="Normal 79 2 2 6 5" xfId="20332"/>
    <cellStyle name="Normal 79 2 2 7" xfId="11922"/>
    <cellStyle name="Normal 79 2 2 7 2" xfId="42244"/>
    <cellStyle name="Normal 79 2 2 7 3" xfId="27020"/>
    <cellStyle name="Normal 79 2 2 8" xfId="6901"/>
    <cellStyle name="Normal 79 2 2 8 2" xfId="37227"/>
    <cellStyle name="Normal 79 2 2 8 3" xfId="22003"/>
    <cellStyle name="Normal 79 2 2 9" xfId="32216"/>
    <cellStyle name="Normal 79 2 3" xfId="1928"/>
    <cellStyle name="Normal 79 2 3 2" xfId="2349"/>
    <cellStyle name="Normal 79 2 3 2 2" xfId="3188"/>
    <cellStyle name="Normal 79 2 3 2 2 2" xfId="4878"/>
    <cellStyle name="Normal 79 2 3 2 2 2 2" xfId="14951"/>
    <cellStyle name="Normal 79 2 3 2 2 2 2 2" xfId="45273"/>
    <cellStyle name="Normal 79 2 3 2 2 2 2 3" xfId="30049"/>
    <cellStyle name="Normal 79 2 3 2 2 2 3" xfId="9931"/>
    <cellStyle name="Normal 79 2 3 2 2 2 3 2" xfId="40256"/>
    <cellStyle name="Normal 79 2 3 2 2 2 3 3" xfId="25032"/>
    <cellStyle name="Normal 79 2 3 2 2 2 4" xfId="35243"/>
    <cellStyle name="Normal 79 2 3 2 2 2 5" xfId="20019"/>
    <cellStyle name="Normal 79 2 3 2 2 3" xfId="6570"/>
    <cellStyle name="Normal 79 2 3 2 2 3 2" xfId="16622"/>
    <cellStyle name="Normal 79 2 3 2 2 3 2 2" xfId="46944"/>
    <cellStyle name="Normal 79 2 3 2 2 3 2 3" xfId="31720"/>
    <cellStyle name="Normal 79 2 3 2 2 3 3" xfId="11602"/>
    <cellStyle name="Normal 79 2 3 2 2 3 3 2" xfId="41927"/>
    <cellStyle name="Normal 79 2 3 2 2 3 3 3" xfId="26703"/>
    <cellStyle name="Normal 79 2 3 2 2 3 4" xfId="36914"/>
    <cellStyle name="Normal 79 2 3 2 2 3 5" xfId="21690"/>
    <cellStyle name="Normal 79 2 3 2 2 4" xfId="13280"/>
    <cellStyle name="Normal 79 2 3 2 2 4 2" xfId="43602"/>
    <cellStyle name="Normal 79 2 3 2 2 4 3" xfId="28378"/>
    <cellStyle name="Normal 79 2 3 2 2 5" xfId="8259"/>
    <cellStyle name="Normal 79 2 3 2 2 5 2" xfId="38585"/>
    <cellStyle name="Normal 79 2 3 2 2 5 3" xfId="23361"/>
    <cellStyle name="Normal 79 2 3 2 2 6" xfId="33573"/>
    <cellStyle name="Normal 79 2 3 2 2 7" xfId="18348"/>
    <cellStyle name="Normal 79 2 3 2 3" xfId="4041"/>
    <cellStyle name="Normal 79 2 3 2 3 2" xfId="14115"/>
    <cellStyle name="Normal 79 2 3 2 3 2 2" xfId="44437"/>
    <cellStyle name="Normal 79 2 3 2 3 2 3" xfId="29213"/>
    <cellStyle name="Normal 79 2 3 2 3 3" xfId="9095"/>
    <cellStyle name="Normal 79 2 3 2 3 3 2" xfId="39420"/>
    <cellStyle name="Normal 79 2 3 2 3 3 3" xfId="24196"/>
    <cellStyle name="Normal 79 2 3 2 3 4" xfId="34407"/>
    <cellStyle name="Normal 79 2 3 2 3 5" xfId="19183"/>
    <cellStyle name="Normal 79 2 3 2 4" xfId="5734"/>
    <cellStyle name="Normal 79 2 3 2 4 2" xfId="15786"/>
    <cellStyle name="Normal 79 2 3 2 4 2 2" xfId="46108"/>
    <cellStyle name="Normal 79 2 3 2 4 2 3" xfId="30884"/>
    <cellStyle name="Normal 79 2 3 2 4 3" xfId="10766"/>
    <cellStyle name="Normal 79 2 3 2 4 3 2" xfId="41091"/>
    <cellStyle name="Normal 79 2 3 2 4 3 3" xfId="25867"/>
    <cellStyle name="Normal 79 2 3 2 4 4" xfId="36078"/>
    <cellStyle name="Normal 79 2 3 2 4 5" xfId="20854"/>
    <cellStyle name="Normal 79 2 3 2 5" xfId="12444"/>
    <cellStyle name="Normal 79 2 3 2 5 2" xfId="42766"/>
    <cellStyle name="Normal 79 2 3 2 5 3" xfId="27542"/>
    <cellStyle name="Normal 79 2 3 2 6" xfId="7423"/>
    <cellStyle name="Normal 79 2 3 2 6 2" xfId="37749"/>
    <cellStyle name="Normal 79 2 3 2 6 3" xfId="22525"/>
    <cellStyle name="Normal 79 2 3 2 7" xfId="32737"/>
    <cellStyle name="Normal 79 2 3 2 8" xfId="17512"/>
    <cellStyle name="Normal 79 2 3 3" xfId="2770"/>
    <cellStyle name="Normal 79 2 3 3 2" xfId="4460"/>
    <cellStyle name="Normal 79 2 3 3 2 2" xfId="14533"/>
    <cellStyle name="Normal 79 2 3 3 2 2 2" xfId="44855"/>
    <cellStyle name="Normal 79 2 3 3 2 2 3" xfId="29631"/>
    <cellStyle name="Normal 79 2 3 3 2 3" xfId="9513"/>
    <cellStyle name="Normal 79 2 3 3 2 3 2" xfId="39838"/>
    <cellStyle name="Normal 79 2 3 3 2 3 3" xfId="24614"/>
    <cellStyle name="Normal 79 2 3 3 2 4" xfId="34825"/>
    <cellStyle name="Normal 79 2 3 3 2 5" xfId="19601"/>
    <cellStyle name="Normal 79 2 3 3 3" xfId="6152"/>
    <cellStyle name="Normal 79 2 3 3 3 2" xfId="16204"/>
    <cellStyle name="Normal 79 2 3 3 3 2 2" xfId="46526"/>
    <cellStyle name="Normal 79 2 3 3 3 2 3" xfId="31302"/>
    <cellStyle name="Normal 79 2 3 3 3 3" xfId="11184"/>
    <cellStyle name="Normal 79 2 3 3 3 3 2" xfId="41509"/>
    <cellStyle name="Normal 79 2 3 3 3 3 3" xfId="26285"/>
    <cellStyle name="Normal 79 2 3 3 3 4" xfId="36496"/>
    <cellStyle name="Normal 79 2 3 3 3 5" xfId="21272"/>
    <cellStyle name="Normal 79 2 3 3 4" xfId="12862"/>
    <cellStyle name="Normal 79 2 3 3 4 2" xfId="43184"/>
    <cellStyle name="Normal 79 2 3 3 4 3" xfId="27960"/>
    <cellStyle name="Normal 79 2 3 3 5" xfId="7841"/>
    <cellStyle name="Normal 79 2 3 3 5 2" xfId="38167"/>
    <cellStyle name="Normal 79 2 3 3 5 3" xfId="22943"/>
    <cellStyle name="Normal 79 2 3 3 6" xfId="33155"/>
    <cellStyle name="Normal 79 2 3 3 7" xfId="17930"/>
    <cellStyle name="Normal 79 2 3 4" xfId="3623"/>
    <cellStyle name="Normal 79 2 3 4 2" xfId="13697"/>
    <cellStyle name="Normal 79 2 3 4 2 2" xfId="44019"/>
    <cellStyle name="Normal 79 2 3 4 2 3" xfId="28795"/>
    <cellStyle name="Normal 79 2 3 4 3" xfId="8677"/>
    <cellStyle name="Normal 79 2 3 4 3 2" xfId="39002"/>
    <cellStyle name="Normal 79 2 3 4 3 3" xfId="23778"/>
    <cellStyle name="Normal 79 2 3 4 4" xfId="33989"/>
    <cellStyle name="Normal 79 2 3 4 5" xfId="18765"/>
    <cellStyle name="Normal 79 2 3 5" xfId="5316"/>
    <cellStyle name="Normal 79 2 3 5 2" xfId="15368"/>
    <cellStyle name="Normal 79 2 3 5 2 2" xfId="45690"/>
    <cellStyle name="Normal 79 2 3 5 2 3" xfId="30466"/>
    <cellStyle name="Normal 79 2 3 5 3" xfId="10348"/>
    <cellStyle name="Normal 79 2 3 5 3 2" xfId="40673"/>
    <cellStyle name="Normal 79 2 3 5 3 3" xfId="25449"/>
    <cellStyle name="Normal 79 2 3 5 4" xfId="35660"/>
    <cellStyle name="Normal 79 2 3 5 5" xfId="20436"/>
    <cellStyle name="Normal 79 2 3 6" xfId="12026"/>
    <cellStyle name="Normal 79 2 3 6 2" xfId="42348"/>
    <cellStyle name="Normal 79 2 3 6 3" xfId="27124"/>
    <cellStyle name="Normal 79 2 3 7" xfId="7005"/>
    <cellStyle name="Normal 79 2 3 7 2" xfId="37331"/>
    <cellStyle name="Normal 79 2 3 7 3" xfId="22107"/>
    <cellStyle name="Normal 79 2 3 8" xfId="32319"/>
    <cellStyle name="Normal 79 2 3 9" xfId="17094"/>
    <cellStyle name="Normal 79 2 4" xfId="2141"/>
    <cellStyle name="Normal 79 2 4 2" xfId="2980"/>
    <cellStyle name="Normal 79 2 4 2 2" xfId="4670"/>
    <cellStyle name="Normal 79 2 4 2 2 2" xfId="14743"/>
    <cellStyle name="Normal 79 2 4 2 2 2 2" xfId="45065"/>
    <cellStyle name="Normal 79 2 4 2 2 2 3" xfId="29841"/>
    <cellStyle name="Normal 79 2 4 2 2 3" xfId="9723"/>
    <cellStyle name="Normal 79 2 4 2 2 3 2" xfId="40048"/>
    <cellStyle name="Normal 79 2 4 2 2 3 3" xfId="24824"/>
    <cellStyle name="Normal 79 2 4 2 2 4" xfId="35035"/>
    <cellStyle name="Normal 79 2 4 2 2 5" xfId="19811"/>
    <cellStyle name="Normal 79 2 4 2 3" xfId="6362"/>
    <cellStyle name="Normal 79 2 4 2 3 2" xfId="16414"/>
    <cellStyle name="Normal 79 2 4 2 3 2 2" xfId="46736"/>
    <cellStyle name="Normal 79 2 4 2 3 2 3" xfId="31512"/>
    <cellStyle name="Normal 79 2 4 2 3 3" xfId="11394"/>
    <cellStyle name="Normal 79 2 4 2 3 3 2" xfId="41719"/>
    <cellStyle name="Normal 79 2 4 2 3 3 3" xfId="26495"/>
    <cellStyle name="Normal 79 2 4 2 3 4" xfId="36706"/>
    <cellStyle name="Normal 79 2 4 2 3 5" xfId="21482"/>
    <cellStyle name="Normal 79 2 4 2 4" xfId="13072"/>
    <cellStyle name="Normal 79 2 4 2 4 2" xfId="43394"/>
    <cellStyle name="Normal 79 2 4 2 4 3" xfId="28170"/>
    <cellStyle name="Normal 79 2 4 2 5" xfId="8051"/>
    <cellStyle name="Normal 79 2 4 2 5 2" xfId="38377"/>
    <cellStyle name="Normal 79 2 4 2 5 3" xfId="23153"/>
    <cellStyle name="Normal 79 2 4 2 6" xfId="33365"/>
    <cellStyle name="Normal 79 2 4 2 7" xfId="18140"/>
    <cellStyle name="Normal 79 2 4 3" xfId="3833"/>
    <cellStyle name="Normal 79 2 4 3 2" xfId="13907"/>
    <cellStyle name="Normal 79 2 4 3 2 2" xfId="44229"/>
    <cellStyle name="Normal 79 2 4 3 2 3" xfId="29005"/>
    <cellStyle name="Normal 79 2 4 3 3" xfId="8887"/>
    <cellStyle name="Normal 79 2 4 3 3 2" xfId="39212"/>
    <cellStyle name="Normal 79 2 4 3 3 3" xfId="23988"/>
    <cellStyle name="Normal 79 2 4 3 4" xfId="34199"/>
    <cellStyle name="Normal 79 2 4 3 5" xfId="18975"/>
    <cellStyle name="Normal 79 2 4 4" xfId="5526"/>
    <cellStyle name="Normal 79 2 4 4 2" xfId="15578"/>
    <cellStyle name="Normal 79 2 4 4 2 2" xfId="45900"/>
    <cellStyle name="Normal 79 2 4 4 2 3" xfId="30676"/>
    <cellStyle name="Normal 79 2 4 4 3" xfId="10558"/>
    <cellStyle name="Normal 79 2 4 4 3 2" xfId="40883"/>
    <cellStyle name="Normal 79 2 4 4 3 3" xfId="25659"/>
    <cellStyle name="Normal 79 2 4 4 4" xfId="35870"/>
    <cellStyle name="Normal 79 2 4 4 5" xfId="20646"/>
    <cellStyle name="Normal 79 2 4 5" xfId="12236"/>
    <cellStyle name="Normal 79 2 4 5 2" xfId="42558"/>
    <cellStyle name="Normal 79 2 4 5 3" xfId="27334"/>
    <cellStyle name="Normal 79 2 4 6" xfId="7215"/>
    <cellStyle name="Normal 79 2 4 6 2" xfId="37541"/>
    <cellStyle name="Normal 79 2 4 6 3" xfId="22317"/>
    <cellStyle name="Normal 79 2 4 7" xfId="32529"/>
    <cellStyle name="Normal 79 2 4 8" xfId="17304"/>
    <cellStyle name="Normal 79 2 5" xfId="2562"/>
    <cellStyle name="Normal 79 2 5 2" xfId="4252"/>
    <cellStyle name="Normal 79 2 5 2 2" xfId="14325"/>
    <cellStyle name="Normal 79 2 5 2 2 2" xfId="44647"/>
    <cellStyle name="Normal 79 2 5 2 2 3" xfId="29423"/>
    <cellStyle name="Normal 79 2 5 2 3" xfId="9305"/>
    <cellStyle name="Normal 79 2 5 2 3 2" xfId="39630"/>
    <cellStyle name="Normal 79 2 5 2 3 3" xfId="24406"/>
    <cellStyle name="Normal 79 2 5 2 4" xfId="34617"/>
    <cellStyle name="Normal 79 2 5 2 5" xfId="19393"/>
    <cellStyle name="Normal 79 2 5 3" xfId="5944"/>
    <cellStyle name="Normal 79 2 5 3 2" xfId="15996"/>
    <cellStyle name="Normal 79 2 5 3 2 2" xfId="46318"/>
    <cellStyle name="Normal 79 2 5 3 2 3" xfId="31094"/>
    <cellStyle name="Normal 79 2 5 3 3" xfId="10976"/>
    <cellStyle name="Normal 79 2 5 3 3 2" xfId="41301"/>
    <cellStyle name="Normal 79 2 5 3 3 3" xfId="26077"/>
    <cellStyle name="Normal 79 2 5 3 4" xfId="36288"/>
    <cellStyle name="Normal 79 2 5 3 5" xfId="21064"/>
    <cellStyle name="Normal 79 2 5 4" xfId="12654"/>
    <cellStyle name="Normal 79 2 5 4 2" xfId="42976"/>
    <cellStyle name="Normal 79 2 5 4 3" xfId="27752"/>
    <cellStyle name="Normal 79 2 5 5" xfId="7633"/>
    <cellStyle name="Normal 79 2 5 5 2" xfId="37959"/>
    <cellStyle name="Normal 79 2 5 5 3" xfId="22735"/>
    <cellStyle name="Normal 79 2 5 6" xfId="32947"/>
    <cellStyle name="Normal 79 2 5 7" xfId="17722"/>
    <cellStyle name="Normal 79 2 6" xfId="3415"/>
    <cellStyle name="Normal 79 2 6 2" xfId="13489"/>
    <cellStyle name="Normal 79 2 6 2 2" xfId="43811"/>
    <cellStyle name="Normal 79 2 6 2 3" xfId="28587"/>
    <cellStyle name="Normal 79 2 6 3" xfId="8469"/>
    <cellStyle name="Normal 79 2 6 3 2" xfId="38794"/>
    <cellStyle name="Normal 79 2 6 3 3" xfId="23570"/>
    <cellStyle name="Normal 79 2 6 4" xfId="33781"/>
    <cellStyle name="Normal 79 2 6 5" xfId="18557"/>
    <cellStyle name="Normal 79 2 7" xfId="5108"/>
    <cellStyle name="Normal 79 2 7 2" xfId="15160"/>
    <cellStyle name="Normal 79 2 7 2 2" xfId="45482"/>
    <cellStyle name="Normal 79 2 7 2 3" xfId="30258"/>
    <cellStyle name="Normal 79 2 7 3" xfId="10140"/>
    <cellStyle name="Normal 79 2 7 3 2" xfId="40465"/>
    <cellStyle name="Normal 79 2 7 3 3" xfId="25241"/>
    <cellStyle name="Normal 79 2 7 4" xfId="35452"/>
    <cellStyle name="Normal 79 2 7 5" xfId="20228"/>
    <cellStyle name="Normal 79 2 8" xfId="11818"/>
    <cellStyle name="Normal 79 2 8 2" xfId="42140"/>
    <cellStyle name="Normal 79 2 8 3" xfId="26916"/>
    <cellStyle name="Normal 79 2 9" xfId="6797"/>
    <cellStyle name="Normal 79 2 9 2" xfId="37123"/>
    <cellStyle name="Normal 79 2 9 3" xfId="21899"/>
    <cellStyle name="Normal 79 3" xfId="1761"/>
    <cellStyle name="Normal 79 3 10" xfId="16938"/>
    <cellStyle name="Normal 79 3 2" xfId="1980"/>
    <cellStyle name="Normal 79 3 2 2" xfId="2401"/>
    <cellStyle name="Normal 79 3 2 2 2" xfId="3240"/>
    <cellStyle name="Normal 79 3 2 2 2 2" xfId="4930"/>
    <cellStyle name="Normal 79 3 2 2 2 2 2" xfId="15003"/>
    <cellStyle name="Normal 79 3 2 2 2 2 2 2" xfId="45325"/>
    <cellStyle name="Normal 79 3 2 2 2 2 2 3" xfId="30101"/>
    <cellStyle name="Normal 79 3 2 2 2 2 3" xfId="9983"/>
    <cellStyle name="Normal 79 3 2 2 2 2 3 2" xfId="40308"/>
    <cellStyle name="Normal 79 3 2 2 2 2 3 3" xfId="25084"/>
    <cellStyle name="Normal 79 3 2 2 2 2 4" xfId="35295"/>
    <cellStyle name="Normal 79 3 2 2 2 2 5" xfId="20071"/>
    <cellStyle name="Normal 79 3 2 2 2 3" xfId="6622"/>
    <cellStyle name="Normal 79 3 2 2 2 3 2" xfId="16674"/>
    <cellStyle name="Normal 79 3 2 2 2 3 2 2" xfId="46996"/>
    <cellStyle name="Normal 79 3 2 2 2 3 2 3" xfId="31772"/>
    <cellStyle name="Normal 79 3 2 2 2 3 3" xfId="11654"/>
    <cellStyle name="Normal 79 3 2 2 2 3 3 2" xfId="41979"/>
    <cellStyle name="Normal 79 3 2 2 2 3 3 3" xfId="26755"/>
    <cellStyle name="Normal 79 3 2 2 2 3 4" xfId="36966"/>
    <cellStyle name="Normal 79 3 2 2 2 3 5" xfId="21742"/>
    <cellStyle name="Normal 79 3 2 2 2 4" xfId="13332"/>
    <cellStyle name="Normal 79 3 2 2 2 4 2" xfId="43654"/>
    <cellStyle name="Normal 79 3 2 2 2 4 3" xfId="28430"/>
    <cellStyle name="Normal 79 3 2 2 2 5" xfId="8311"/>
    <cellStyle name="Normal 79 3 2 2 2 5 2" xfId="38637"/>
    <cellStyle name="Normal 79 3 2 2 2 5 3" xfId="23413"/>
    <cellStyle name="Normal 79 3 2 2 2 6" xfId="33625"/>
    <cellStyle name="Normal 79 3 2 2 2 7" xfId="18400"/>
    <cellStyle name="Normal 79 3 2 2 3" xfId="4093"/>
    <cellStyle name="Normal 79 3 2 2 3 2" xfId="14167"/>
    <cellStyle name="Normal 79 3 2 2 3 2 2" xfId="44489"/>
    <cellStyle name="Normal 79 3 2 2 3 2 3" xfId="29265"/>
    <cellStyle name="Normal 79 3 2 2 3 3" xfId="9147"/>
    <cellStyle name="Normal 79 3 2 2 3 3 2" xfId="39472"/>
    <cellStyle name="Normal 79 3 2 2 3 3 3" xfId="24248"/>
    <cellStyle name="Normal 79 3 2 2 3 4" xfId="34459"/>
    <cellStyle name="Normal 79 3 2 2 3 5" xfId="19235"/>
    <cellStyle name="Normal 79 3 2 2 4" xfId="5786"/>
    <cellStyle name="Normal 79 3 2 2 4 2" xfId="15838"/>
    <cellStyle name="Normal 79 3 2 2 4 2 2" xfId="46160"/>
    <cellStyle name="Normal 79 3 2 2 4 2 3" xfId="30936"/>
    <cellStyle name="Normal 79 3 2 2 4 3" xfId="10818"/>
    <cellStyle name="Normal 79 3 2 2 4 3 2" xfId="41143"/>
    <cellStyle name="Normal 79 3 2 2 4 3 3" xfId="25919"/>
    <cellStyle name="Normal 79 3 2 2 4 4" xfId="36130"/>
    <cellStyle name="Normal 79 3 2 2 4 5" xfId="20906"/>
    <cellStyle name="Normal 79 3 2 2 5" xfId="12496"/>
    <cellStyle name="Normal 79 3 2 2 5 2" xfId="42818"/>
    <cellStyle name="Normal 79 3 2 2 5 3" xfId="27594"/>
    <cellStyle name="Normal 79 3 2 2 6" xfId="7475"/>
    <cellStyle name="Normal 79 3 2 2 6 2" xfId="37801"/>
    <cellStyle name="Normal 79 3 2 2 6 3" xfId="22577"/>
    <cellStyle name="Normal 79 3 2 2 7" xfId="32789"/>
    <cellStyle name="Normal 79 3 2 2 8" xfId="17564"/>
    <cellStyle name="Normal 79 3 2 3" xfId="2822"/>
    <cellStyle name="Normal 79 3 2 3 2" xfId="4512"/>
    <cellStyle name="Normal 79 3 2 3 2 2" xfId="14585"/>
    <cellStyle name="Normal 79 3 2 3 2 2 2" xfId="44907"/>
    <cellStyle name="Normal 79 3 2 3 2 2 3" xfId="29683"/>
    <cellStyle name="Normal 79 3 2 3 2 3" xfId="9565"/>
    <cellStyle name="Normal 79 3 2 3 2 3 2" xfId="39890"/>
    <cellStyle name="Normal 79 3 2 3 2 3 3" xfId="24666"/>
    <cellStyle name="Normal 79 3 2 3 2 4" xfId="34877"/>
    <cellStyle name="Normal 79 3 2 3 2 5" xfId="19653"/>
    <cellStyle name="Normal 79 3 2 3 3" xfId="6204"/>
    <cellStyle name="Normal 79 3 2 3 3 2" xfId="16256"/>
    <cellStyle name="Normal 79 3 2 3 3 2 2" xfId="46578"/>
    <cellStyle name="Normal 79 3 2 3 3 2 3" xfId="31354"/>
    <cellStyle name="Normal 79 3 2 3 3 3" xfId="11236"/>
    <cellStyle name="Normal 79 3 2 3 3 3 2" xfId="41561"/>
    <cellStyle name="Normal 79 3 2 3 3 3 3" xfId="26337"/>
    <cellStyle name="Normal 79 3 2 3 3 4" xfId="36548"/>
    <cellStyle name="Normal 79 3 2 3 3 5" xfId="21324"/>
    <cellStyle name="Normal 79 3 2 3 4" xfId="12914"/>
    <cellStyle name="Normal 79 3 2 3 4 2" xfId="43236"/>
    <cellStyle name="Normal 79 3 2 3 4 3" xfId="28012"/>
    <cellStyle name="Normal 79 3 2 3 5" xfId="7893"/>
    <cellStyle name="Normal 79 3 2 3 5 2" xfId="38219"/>
    <cellStyle name="Normal 79 3 2 3 5 3" xfId="22995"/>
    <cellStyle name="Normal 79 3 2 3 6" xfId="33207"/>
    <cellStyle name="Normal 79 3 2 3 7" xfId="17982"/>
    <cellStyle name="Normal 79 3 2 4" xfId="3675"/>
    <cellStyle name="Normal 79 3 2 4 2" xfId="13749"/>
    <cellStyle name="Normal 79 3 2 4 2 2" xfId="44071"/>
    <cellStyle name="Normal 79 3 2 4 2 3" xfId="28847"/>
    <cellStyle name="Normal 79 3 2 4 3" xfId="8729"/>
    <cellStyle name="Normal 79 3 2 4 3 2" xfId="39054"/>
    <cellStyle name="Normal 79 3 2 4 3 3" xfId="23830"/>
    <cellStyle name="Normal 79 3 2 4 4" xfId="34041"/>
    <cellStyle name="Normal 79 3 2 4 5" xfId="18817"/>
    <cellStyle name="Normal 79 3 2 5" xfId="5368"/>
    <cellStyle name="Normal 79 3 2 5 2" xfId="15420"/>
    <cellStyle name="Normal 79 3 2 5 2 2" xfId="45742"/>
    <cellStyle name="Normal 79 3 2 5 2 3" xfId="30518"/>
    <cellStyle name="Normal 79 3 2 5 3" xfId="10400"/>
    <cellStyle name="Normal 79 3 2 5 3 2" xfId="40725"/>
    <cellStyle name="Normal 79 3 2 5 3 3" xfId="25501"/>
    <cellStyle name="Normal 79 3 2 5 4" xfId="35712"/>
    <cellStyle name="Normal 79 3 2 5 5" xfId="20488"/>
    <cellStyle name="Normal 79 3 2 6" xfId="12078"/>
    <cellStyle name="Normal 79 3 2 6 2" xfId="42400"/>
    <cellStyle name="Normal 79 3 2 6 3" xfId="27176"/>
    <cellStyle name="Normal 79 3 2 7" xfId="7057"/>
    <cellStyle name="Normal 79 3 2 7 2" xfId="37383"/>
    <cellStyle name="Normal 79 3 2 7 3" xfId="22159"/>
    <cellStyle name="Normal 79 3 2 8" xfId="32371"/>
    <cellStyle name="Normal 79 3 2 9" xfId="17146"/>
    <cellStyle name="Normal 79 3 3" xfId="2193"/>
    <cellStyle name="Normal 79 3 3 2" xfId="3032"/>
    <cellStyle name="Normal 79 3 3 2 2" xfId="4722"/>
    <cellStyle name="Normal 79 3 3 2 2 2" xfId="14795"/>
    <cellStyle name="Normal 79 3 3 2 2 2 2" xfId="45117"/>
    <cellStyle name="Normal 79 3 3 2 2 2 3" xfId="29893"/>
    <cellStyle name="Normal 79 3 3 2 2 3" xfId="9775"/>
    <cellStyle name="Normal 79 3 3 2 2 3 2" xfId="40100"/>
    <cellStyle name="Normal 79 3 3 2 2 3 3" xfId="24876"/>
    <cellStyle name="Normal 79 3 3 2 2 4" xfId="35087"/>
    <cellStyle name="Normal 79 3 3 2 2 5" xfId="19863"/>
    <cellStyle name="Normal 79 3 3 2 3" xfId="6414"/>
    <cellStyle name="Normal 79 3 3 2 3 2" xfId="16466"/>
    <cellStyle name="Normal 79 3 3 2 3 2 2" xfId="46788"/>
    <cellStyle name="Normal 79 3 3 2 3 2 3" xfId="31564"/>
    <cellStyle name="Normal 79 3 3 2 3 3" xfId="11446"/>
    <cellStyle name="Normal 79 3 3 2 3 3 2" xfId="41771"/>
    <cellStyle name="Normal 79 3 3 2 3 3 3" xfId="26547"/>
    <cellStyle name="Normal 79 3 3 2 3 4" xfId="36758"/>
    <cellStyle name="Normal 79 3 3 2 3 5" xfId="21534"/>
    <cellStyle name="Normal 79 3 3 2 4" xfId="13124"/>
    <cellStyle name="Normal 79 3 3 2 4 2" xfId="43446"/>
    <cellStyle name="Normal 79 3 3 2 4 3" xfId="28222"/>
    <cellStyle name="Normal 79 3 3 2 5" xfId="8103"/>
    <cellStyle name="Normal 79 3 3 2 5 2" xfId="38429"/>
    <cellStyle name="Normal 79 3 3 2 5 3" xfId="23205"/>
    <cellStyle name="Normal 79 3 3 2 6" xfId="33417"/>
    <cellStyle name="Normal 79 3 3 2 7" xfId="18192"/>
    <cellStyle name="Normal 79 3 3 3" xfId="3885"/>
    <cellStyle name="Normal 79 3 3 3 2" xfId="13959"/>
    <cellStyle name="Normal 79 3 3 3 2 2" xfId="44281"/>
    <cellStyle name="Normal 79 3 3 3 2 3" xfId="29057"/>
    <cellStyle name="Normal 79 3 3 3 3" xfId="8939"/>
    <cellStyle name="Normal 79 3 3 3 3 2" xfId="39264"/>
    <cellStyle name="Normal 79 3 3 3 3 3" xfId="24040"/>
    <cellStyle name="Normal 79 3 3 3 4" xfId="34251"/>
    <cellStyle name="Normal 79 3 3 3 5" xfId="19027"/>
    <cellStyle name="Normal 79 3 3 4" xfId="5578"/>
    <cellStyle name="Normal 79 3 3 4 2" xfId="15630"/>
    <cellStyle name="Normal 79 3 3 4 2 2" xfId="45952"/>
    <cellStyle name="Normal 79 3 3 4 2 3" xfId="30728"/>
    <cellStyle name="Normal 79 3 3 4 3" xfId="10610"/>
    <cellStyle name="Normal 79 3 3 4 3 2" xfId="40935"/>
    <cellStyle name="Normal 79 3 3 4 3 3" xfId="25711"/>
    <cellStyle name="Normal 79 3 3 4 4" xfId="35922"/>
    <cellStyle name="Normal 79 3 3 4 5" xfId="20698"/>
    <cellStyle name="Normal 79 3 3 5" xfId="12288"/>
    <cellStyle name="Normal 79 3 3 5 2" xfId="42610"/>
    <cellStyle name="Normal 79 3 3 5 3" xfId="27386"/>
    <cellStyle name="Normal 79 3 3 6" xfId="7267"/>
    <cellStyle name="Normal 79 3 3 6 2" xfId="37593"/>
    <cellStyle name="Normal 79 3 3 6 3" xfId="22369"/>
    <cellStyle name="Normal 79 3 3 7" xfId="32581"/>
    <cellStyle name="Normal 79 3 3 8" xfId="17356"/>
    <cellStyle name="Normal 79 3 4" xfId="2614"/>
    <cellStyle name="Normal 79 3 4 2" xfId="4304"/>
    <cellStyle name="Normal 79 3 4 2 2" xfId="14377"/>
    <cellStyle name="Normal 79 3 4 2 2 2" xfId="44699"/>
    <cellStyle name="Normal 79 3 4 2 2 3" xfId="29475"/>
    <cellStyle name="Normal 79 3 4 2 3" xfId="9357"/>
    <cellStyle name="Normal 79 3 4 2 3 2" xfId="39682"/>
    <cellStyle name="Normal 79 3 4 2 3 3" xfId="24458"/>
    <cellStyle name="Normal 79 3 4 2 4" xfId="34669"/>
    <cellStyle name="Normal 79 3 4 2 5" xfId="19445"/>
    <cellStyle name="Normal 79 3 4 3" xfId="5996"/>
    <cellStyle name="Normal 79 3 4 3 2" xfId="16048"/>
    <cellStyle name="Normal 79 3 4 3 2 2" xfId="46370"/>
    <cellStyle name="Normal 79 3 4 3 2 3" xfId="31146"/>
    <cellStyle name="Normal 79 3 4 3 3" xfId="11028"/>
    <cellStyle name="Normal 79 3 4 3 3 2" xfId="41353"/>
    <cellStyle name="Normal 79 3 4 3 3 3" xfId="26129"/>
    <cellStyle name="Normal 79 3 4 3 4" xfId="36340"/>
    <cellStyle name="Normal 79 3 4 3 5" xfId="21116"/>
    <cellStyle name="Normal 79 3 4 4" xfId="12706"/>
    <cellStyle name="Normal 79 3 4 4 2" xfId="43028"/>
    <cellStyle name="Normal 79 3 4 4 3" xfId="27804"/>
    <cellStyle name="Normal 79 3 4 5" xfId="7685"/>
    <cellStyle name="Normal 79 3 4 5 2" xfId="38011"/>
    <cellStyle name="Normal 79 3 4 5 3" xfId="22787"/>
    <cellStyle name="Normal 79 3 4 6" xfId="32999"/>
    <cellStyle name="Normal 79 3 4 7" xfId="17774"/>
    <cellStyle name="Normal 79 3 5" xfId="3467"/>
    <cellStyle name="Normal 79 3 5 2" xfId="13541"/>
    <cellStyle name="Normal 79 3 5 2 2" xfId="43863"/>
    <cellStyle name="Normal 79 3 5 2 3" xfId="28639"/>
    <cellStyle name="Normal 79 3 5 3" xfId="8521"/>
    <cellStyle name="Normal 79 3 5 3 2" xfId="38846"/>
    <cellStyle name="Normal 79 3 5 3 3" xfId="23622"/>
    <cellStyle name="Normal 79 3 5 4" xfId="33833"/>
    <cellStyle name="Normal 79 3 5 5" xfId="18609"/>
    <cellStyle name="Normal 79 3 6" xfId="5160"/>
    <cellStyle name="Normal 79 3 6 2" xfId="15212"/>
    <cellStyle name="Normal 79 3 6 2 2" xfId="45534"/>
    <cellStyle name="Normal 79 3 6 2 3" xfId="30310"/>
    <cellStyle name="Normal 79 3 6 3" xfId="10192"/>
    <cellStyle name="Normal 79 3 6 3 2" xfId="40517"/>
    <cellStyle name="Normal 79 3 6 3 3" xfId="25293"/>
    <cellStyle name="Normal 79 3 6 4" xfId="35504"/>
    <cellStyle name="Normal 79 3 6 5" xfId="20280"/>
    <cellStyle name="Normal 79 3 7" xfId="11870"/>
    <cellStyle name="Normal 79 3 7 2" xfId="42192"/>
    <cellStyle name="Normal 79 3 7 3" xfId="26968"/>
    <cellStyle name="Normal 79 3 8" xfId="6849"/>
    <cellStyle name="Normal 79 3 8 2" xfId="37175"/>
    <cellStyle name="Normal 79 3 8 3" xfId="21951"/>
    <cellStyle name="Normal 79 3 9" xfId="32165"/>
    <cellStyle name="Normal 79 4" xfId="1874"/>
    <cellStyle name="Normal 79 4 2" xfId="2297"/>
    <cellStyle name="Normal 79 4 2 2" xfId="3136"/>
    <cellStyle name="Normal 79 4 2 2 2" xfId="4826"/>
    <cellStyle name="Normal 79 4 2 2 2 2" xfId="14899"/>
    <cellStyle name="Normal 79 4 2 2 2 2 2" xfId="45221"/>
    <cellStyle name="Normal 79 4 2 2 2 2 3" xfId="29997"/>
    <cellStyle name="Normal 79 4 2 2 2 3" xfId="9879"/>
    <cellStyle name="Normal 79 4 2 2 2 3 2" xfId="40204"/>
    <cellStyle name="Normal 79 4 2 2 2 3 3" xfId="24980"/>
    <cellStyle name="Normal 79 4 2 2 2 4" xfId="35191"/>
    <cellStyle name="Normal 79 4 2 2 2 5" xfId="19967"/>
    <cellStyle name="Normal 79 4 2 2 3" xfId="6518"/>
    <cellStyle name="Normal 79 4 2 2 3 2" xfId="16570"/>
    <cellStyle name="Normal 79 4 2 2 3 2 2" xfId="46892"/>
    <cellStyle name="Normal 79 4 2 2 3 2 3" xfId="31668"/>
    <cellStyle name="Normal 79 4 2 2 3 3" xfId="11550"/>
    <cellStyle name="Normal 79 4 2 2 3 3 2" xfId="41875"/>
    <cellStyle name="Normal 79 4 2 2 3 3 3" xfId="26651"/>
    <cellStyle name="Normal 79 4 2 2 3 4" xfId="36862"/>
    <cellStyle name="Normal 79 4 2 2 3 5" xfId="21638"/>
    <cellStyle name="Normal 79 4 2 2 4" xfId="13228"/>
    <cellStyle name="Normal 79 4 2 2 4 2" xfId="43550"/>
    <cellStyle name="Normal 79 4 2 2 4 3" xfId="28326"/>
    <cellStyle name="Normal 79 4 2 2 5" xfId="8207"/>
    <cellStyle name="Normal 79 4 2 2 5 2" xfId="38533"/>
    <cellStyle name="Normal 79 4 2 2 5 3" xfId="23309"/>
    <cellStyle name="Normal 79 4 2 2 6" xfId="33521"/>
    <cellStyle name="Normal 79 4 2 2 7" xfId="18296"/>
    <cellStyle name="Normal 79 4 2 3" xfId="3989"/>
    <cellStyle name="Normal 79 4 2 3 2" xfId="14063"/>
    <cellStyle name="Normal 79 4 2 3 2 2" xfId="44385"/>
    <cellStyle name="Normal 79 4 2 3 2 3" xfId="29161"/>
    <cellStyle name="Normal 79 4 2 3 3" xfId="9043"/>
    <cellStyle name="Normal 79 4 2 3 3 2" xfId="39368"/>
    <cellStyle name="Normal 79 4 2 3 3 3" xfId="24144"/>
    <cellStyle name="Normal 79 4 2 3 4" xfId="34355"/>
    <cellStyle name="Normal 79 4 2 3 5" xfId="19131"/>
    <cellStyle name="Normal 79 4 2 4" xfId="5682"/>
    <cellStyle name="Normal 79 4 2 4 2" xfId="15734"/>
    <cellStyle name="Normal 79 4 2 4 2 2" xfId="46056"/>
    <cellStyle name="Normal 79 4 2 4 2 3" xfId="30832"/>
    <cellStyle name="Normal 79 4 2 4 3" xfId="10714"/>
    <cellStyle name="Normal 79 4 2 4 3 2" xfId="41039"/>
    <cellStyle name="Normal 79 4 2 4 3 3" xfId="25815"/>
    <cellStyle name="Normal 79 4 2 4 4" xfId="36026"/>
    <cellStyle name="Normal 79 4 2 4 5" xfId="20802"/>
    <cellStyle name="Normal 79 4 2 5" xfId="12392"/>
    <cellStyle name="Normal 79 4 2 5 2" xfId="42714"/>
    <cellStyle name="Normal 79 4 2 5 3" xfId="27490"/>
    <cellStyle name="Normal 79 4 2 6" xfId="7371"/>
    <cellStyle name="Normal 79 4 2 6 2" xfId="37697"/>
    <cellStyle name="Normal 79 4 2 6 3" xfId="22473"/>
    <cellStyle name="Normal 79 4 2 7" xfId="32685"/>
    <cellStyle name="Normal 79 4 2 8" xfId="17460"/>
    <cellStyle name="Normal 79 4 3" xfId="2718"/>
    <cellStyle name="Normal 79 4 3 2" xfId="4408"/>
    <cellStyle name="Normal 79 4 3 2 2" xfId="14481"/>
    <cellStyle name="Normal 79 4 3 2 2 2" xfId="44803"/>
    <cellStyle name="Normal 79 4 3 2 2 3" xfId="29579"/>
    <cellStyle name="Normal 79 4 3 2 3" xfId="9461"/>
    <cellStyle name="Normal 79 4 3 2 3 2" xfId="39786"/>
    <cellStyle name="Normal 79 4 3 2 3 3" xfId="24562"/>
    <cellStyle name="Normal 79 4 3 2 4" xfId="34773"/>
    <cellStyle name="Normal 79 4 3 2 5" xfId="19549"/>
    <cellStyle name="Normal 79 4 3 3" xfId="6100"/>
    <cellStyle name="Normal 79 4 3 3 2" xfId="16152"/>
    <cellStyle name="Normal 79 4 3 3 2 2" xfId="46474"/>
    <cellStyle name="Normal 79 4 3 3 2 3" xfId="31250"/>
    <cellStyle name="Normal 79 4 3 3 3" xfId="11132"/>
    <cellStyle name="Normal 79 4 3 3 3 2" xfId="41457"/>
    <cellStyle name="Normal 79 4 3 3 3 3" xfId="26233"/>
    <cellStyle name="Normal 79 4 3 3 4" xfId="36444"/>
    <cellStyle name="Normal 79 4 3 3 5" xfId="21220"/>
    <cellStyle name="Normal 79 4 3 4" xfId="12810"/>
    <cellStyle name="Normal 79 4 3 4 2" xfId="43132"/>
    <cellStyle name="Normal 79 4 3 4 3" xfId="27908"/>
    <cellStyle name="Normal 79 4 3 5" xfId="7789"/>
    <cellStyle name="Normal 79 4 3 5 2" xfId="38115"/>
    <cellStyle name="Normal 79 4 3 5 3" xfId="22891"/>
    <cellStyle name="Normal 79 4 3 6" xfId="33103"/>
    <cellStyle name="Normal 79 4 3 7" xfId="17878"/>
    <cellStyle name="Normal 79 4 4" xfId="3571"/>
    <cellStyle name="Normal 79 4 4 2" xfId="13645"/>
    <cellStyle name="Normal 79 4 4 2 2" xfId="43967"/>
    <cellStyle name="Normal 79 4 4 2 3" xfId="28743"/>
    <cellStyle name="Normal 79 4 4 3" xfId="8625"/>
    <cellStyle name="Normal 79 4 4 3 2" xfId="38950"/>
    <cellStyle name="Normal 79 4 4 3 3" xfId="23726"/>
    <cellStyle name="Normal 79 4 4 4" xfId="33937"/>
    <cellStyle name="Normal 79 4 4 5" xfId="18713"/>
    <cellStyle name="Normal 79 4 5" xfId="5264"/>
    <cellStyle name="Normal 79 4 5 2" xfId="15316"/>
    <cellStyle name="Normal 79 4 5 2 2" xfId="45638"/>
    <cellStyle name="Normal 79 4 5 2 3" xfId="30414"/>
    <cellStyle name="Normal 79 4 5 3" xfId="10296"/>
    <cellStyle name="Normal 79 4 5 3 2" xfId="40621"/>
    <cellStyle name="Normal 79 4 5 3 3" xfId="25397"/>
    <cellStyle name="Normal 79 4 5 4" xfId="35608"/>
    <cellStyle name="Normal 79 4 5 5" xfId="20384"/>
    <cellStyle name="Normal 79 4 6" xfId="11974"/>
    <cellStyle name="Normal 79 4 6 2" xfId="42296"/>
    <cellStyle name="Normal 79 4 6 3" xfId="27072"/>
    <cellStyle name="Normal 79 4 7" xfId="6953"/>
    <cellStyle name="Normal 79 4 7 2" xfId="37279"/>
    <cellStyle name="Normal 79 4 7 3" xfId="22055"/>
    <cellStyle name="Normal 79 4 8" xfId="32267"/>
    <cellStyle name="Normal 79 4 9" xfId="17042"/>
    <cellStyle name="Normal 79 5" xfId="2087"/>
    <cellStyle name="Normal 79 5 2" xfId="2928"/>
    <cellStyle name="Normal 79 5 2 2" xfId="4618"/>
    <cellStyle name="Normal 79 5 2 2 2" xfId="14691"/>
    <cellStyle name="Normal 79 5 2 2 2 2" xfId="45013"/>
    <cellStyle name="Normal 79 5 2 2 2 3" xfId="29789"/>
    <cellStyle name="Normal 79 5 2 2 3" xfId="9671"/>
    <cellStyle name="Normal 79 5 2 2 3 2" xfId="39996"/>
    <cellStyle name="Normal 79 5 2 2 3 3" xfId="24772"/>
    <cellStyle name="Normal 79 5 2 2 4" xfId="34983"/>
    <cellStyle name="Normal 79 5 2 2 5" xfId="19759"/>
    <cellStyle name="Normal 79 5 2 3" xfId="6310"/>
    <cellStyle name="Normal 79 5 2 3 2" xfId="16362"/>
    <cellStyle name="Normal 79 5 2 3 2 2" xfId="46684"/>
    <cellStyle name="Normal 79 5 2 3 2 3" xfId="31460"/>
    <cellStyle name="Normal 79 5 2 3 3" xfId="11342"/>
    <cellStyle name="Normal 79 5 2 3 3 2" xfId="41667"/>
    <cellStyle name="Normal 79 5 2 3 3 3" xfId="26443"/>
    <cellStyle name="Normal 79 5 2 3 4" xfId="36654"/>
    <cellStyle name="Normal 79 5 2 3 5" xfId="21430"/>
    <cellStyle name="Normal 79 5 2 4" xfId="13020"/>
    <cellStyle name="Normal 79 5 2 4 2" xfId="43342"/>
    <cellStyle name="Normal 79 5 2 4 3" xfId="28118"/>
    <cellStyle name="Normal 79 5 2 5" xfId="7999"/>
    <cellStyle name="Normal 79 5 2 5 2" xfId="38325"/>
    <cellStyle name="Normal 79 5 2 5 3" xfId="23101"/>
    <cellStyle name="Normal 79 5 2 6" xfId="33313"/>
    <cellStyle name="Normal 79 5 2 7" xfId="18088"/>
    <cellStyle name="Normal 79 5 3" xfId="3781"/>
    <cellStyle name="Normal 79 5 3 2" xfId="13855"/>
    <cellStyle name="Normal 79 5 3 2 2" xfId="44177"/>
    <cellStyle name="Normal 79 5 3 2 3" xfId="28953"/>
    <cellStyle name="Normal 79 5 3 3" xfId="8835"/>
    <cellStyle name="Normal 79 5 3 3 2" xfId="39160"/>
    <cellStyle name="Normal 79 5 3 3 3" xfId="23936"/>
    <cellStyle name="Normal 79 5 3 4" xfId="34147"/>
    <cellStyle name="Normal 79 5 3 5" xfId="18923"/>
    <cellStyle name="Normal 79 5 4" xfId="5474"/>
    <cellStyle name="Normal 79 5 4 2" xfId="15526"/>
    <cellStyle name="Normal 79 5 4 2 2" xfId="45848"/>
    <cellStyle name="Normal 79 5 4 2 3" xfId="30624"/>
    <cellStyle name="Normal 79 5 4 3" xfId="10506"/>
    <cellStyle name="Normal 79 5 4 3 2" xfId="40831"/>
    <cellStyle name="Normal 79 5 4 3 3" xfId="25607"/>
    <cellStyle name="Normal 79 5 4 4" xfId="35818"/>
    <cellStyle name="Normal 79 5 4 5" xfId="20594"/>
    <cellStyle name="Normal 79 5 5" xfId="12184"/>
    <cellStyle name="Normal 79 5 5 2" xfId="42506"/>
    <cellStyle name="Normal 79 5 5 3" xfId="27282"/>
    <cellStyle name="Normal 79 5 6" xfId="7163"/>
    <cellStyle name="Normal 79 5 6 2" xfId="37489"/>
    <cellStyle name="Normal 79 5 6 3" xfId="22265"/>
    <cellStyle name="Normal 79 5 7" xfId="32477"/>
    <cellStyle name="Normal 79 5 8" xfId="17252"/>
    <cellStyle name="Normal 79 6" xfId="2508"/>
    <cellStyle name="Normal 79 6 2" xfId="4200"/>
    <cellStyle name="Normal 79 6 2 2" xfId="14273"/>
    <cellStyle name="Normal 79 6 2 2 2" xfId="44595"/>
    <cellStyle name="Normal 79 6 2 2 3" xfId="29371"/>
    <cellStyle name="Normal 79 6 2 3" xfId="9253"/>
    <cellStyle name="Normal 79 6 2 3 2" xfId="39578"/>
    <cellStyle name="Normal 79 6 2 3 3" xfId="24354"/>
    <cellStyle name="Normal 79 6 2 4" xfId="34565"/>
    <cellStyle name="Normal 79 6 2 5" xfId="19341"/>
    <cellStyle name="Normal 79 6 3" xfId="5892"/>
    <cellStyle name="Normal 79 6 3 2" xfId="15944"/>
    <cellStyle name="Normal 79 6 3 2 2" xfId="46266"/>
    <cellStyle name="Normal 79 6 3 2 3" xfId="31042"/>
    <cellStyle name="Normal 79 6 3 3" xfId="10924"/>
    <cellStyle name="Normal 79 6 3 3 2" xfId="41249"/>
    <cellStyle name="Normal 79 6 3 3 3" xfId="26025"/>
    <cellStyle name="Normal 79 6 3 4" xfId="36236"/>
    <cellStyle name="Normal 79 6 3 5" xfId="21012"/>
    <cellStyle name="Normal 79 6 4" xfId="12602"/>
    <cellStyle name="Normal 79 6 4 2" xfId="42924"/>
    <cellStyle name="Normal 79 6 4 3" xfId="27700"/>
    <cellStyle name="Normal 79 6 5" xfId="7581"/>
    <cellStyle name="Normal 79 6 5 2" xfId="37907"/>
    <cellStyle name="Normal 79 6 5 3" xfId="22683"/>
    <cellStyle name="Normal 79 6 6" xfId="32895"/>
    <cellStyle name="Normal 79 6 7" xfId="17670"/>
    <cellStyle name="Normal 79 7" xfId="3354"/>
    <cellStyle name="Normal 79 7 2" xfId="13437"/>
    <cellStyle name="Normal 79 7 2 2" xfId="43759"/>
    <cellStyle name="Normal 79 7 2 3" xfId="28535"/>
    <cellStyle name="Normal 79 7 3" xfId="8416"/>
    <cellStyle name="Normal 79 7 3 2" xfId="38742"/>
    <cellStyle name="Normal 79 7 3 3" xfId="23518"/>
    <cellStyle name="Normal 79 7 4" xfId="33729"/>
    <cellStyle name="Normal 79 7 5" xfId="18505"/>
    <cellStyle name="Normal 79 8" xfId="5052"/>
    <cellStyle name="Normal 79 8 2" xfId="15108"/>
    <cellStyle name="Normal 79 8 2 2" xfId="45430"/>
    <cellStyle name="Normal 79 8 2 3" xfId="30206"/>
    <cellStyle name="Normal 79 8 3" xfId="10088"/>
    <cellStyle name="Normal 79 8 3 2" xfId="40413"/>
    <cellStyle name="Normal 79 8 3 3" xfId="25189"/>
    <cellStyle name="Normal 79 8 4" xfId="35400"/>
    <cellStyle name="Normal 79 8 5" xfId="20176"/>
    <cellStyle name="Normal 79 9" xfId="11764"/>
    <cellStyle name="Normal 79 9 2" xfId="42088"/>
    <cellStyle name="Normal 79 9 3" xfId="26864"/>
    <cellStyle name="Normal 8" xfId="131"/>
    <cellStyle name="Normal 8 2" xfId="618"/>
    <cellStyle name="Normal 8 3" xfId="783"/>
    <cellStyle name="Normal 8 3 10" xfId="6790"/>
    <cellStyle name="Normal 8 3 10 2" xfId="37118"/>
    <cellStyle name="Normal 8 3 10 3" xfId="21894"/>
    <cellStyle name="Normal 8 3 11" xfId="32109"/>
    <cellStyle name="Normal 8 3 12" xfId="16879"/>
    <cellStyle name="Normal 8 3 13" xfId="1494"/>
    <cellStyle name="Normal 8 3 14" xfId="47323"/>
    <cellStyle name="Normal 8 3 2" xfId="1754"/>
    <cellStyle name="Normal 8 3 2 10" xfId="32160"/>
    <cellStyle name="Normal 8 3 2 11" xfId="16933"/>
    <cellStyle name="Normal 8 3 2 2" xfId="1862"/>
    <cellStyle name="Normal 8 3 2 2 10" xfId="17037"/>
    <cellStyle name="Normal 8 3 2 2 2" xfId="2079"/>
    <cellStyle name="Normal 8 3 2 2 2 2" xfId="2500"/>
    <cellStyle name="Normal 8 3 2 2 2 2 2" xfId="3339"/>
    <cellStyle name="Normal 8 3 2 2 2 2 2 2" xfId="5029"/>
    <cellStyle name="Normal 8 3 2 2 2 2 2 2 2" xfId="15102"/>
    <cellStyle name="Normal 8 3 2 2 2 2 2 2 2 2" xfId="45424"/>
    <cellStyle name="Normal 8 3 2 2 2 2 2 2 2 3" xfId="30200"/>
    <cellStyle name="Normal 8 3 2 2 2 2 2 2 3" xfId="10082"/>
    <cellStyle name="Normal 8 3 2 2 2 2 2 2 3 2" xfId="40407"/>
    <cellStyle name="Normal 8 3 2 2 2 2 2 2 3 3" xfId="25183"/>
    <cellStyle name="Normal 8 3 2 2 2 2 2 2 4" xfId="35394"/>
    <cellStyle name="Normal 8 3 2 2 2 2 2 2 5" xfId="20170"/>
    <cellStyle name="Normal 8 3 2 2 2 2 2 3" xfId="6721"/>
    <cellStyle name="Normal 8 3 2 2 2 2 2 3 2" xfId="16773"/>
    <cellStyle name="Normal 8 3 2 2 2 2 2 3 2 2" xfId="47095"/>
    <cellStyle name="Normal 8 3 2 2 2 2 2 3 2 3" xfId="31871"/>
    <cellStyle name="Normal 8 3 2 2 2 2 2 3 3" xfId="11753"/>
    <cellStyle name="Normal 8 3 2 2 2 2 2 3 3 2" xfId="42078"/>
    <cellStyle name="Normal 8 3 2 2 2 2 2 3 3 3" xfId="26854"/>
    <cellStyle name="Normal 8 3 2 2 2 2 2 3 4" xfId="37065"/>
    <cellStyle name="Normal 8 3 2 2 2 2 2 3 5" xfId="21841"/>
    <cellStyle name="Normal 8 3 2 2 2 2 2 4" xfId="13431"/>
    <cellStyle name="Normal 8 3 2 2 2 2 2 4 2" xfId="43753"/>
    <cellStyle name="Normal 8 3 2 2 2 2 2 4 3" xfId="28529"/>
    <cellStyle name="Normal 8 3 2 2 2 2 2 5" xfId="8410"/>
    <cellStyle name="Normal 8 3 2 2 2 2 2 5 2" xfId="38736"/>
    <cellStyle name="Normal 8 3 2 2 2 2 2 5 3" xfId="23512"/>
    <cellStyle name="Normal 8 3 2 2 2 2 2 6" xfId="33724"/>
    <cellStyle name="Normal 8 3 2 2 2 2 2 7" xfId="18499"/>
    <cellStyle name="Normal 8 3 2 2 2 2 3" xfId="4192"/>
    <cellStyle name="Normal 8 3 2 2 2 2 3 2" xfId="14266"/>
    <cellStyle name="Normal 8 3 2 2 2 2 3 2 2" xfId="44588"/>
    <cellStyle name="Normal 8 3 2 2 2 2 3 2 3" xfId="29364"/>
    <cellStyle name="Normal 8 3 2 2 2 2 3 3" xfId="9246"/>
    <cellStyle name="Normal 8 3 2 2 2 2 3 3 2" xfId="39571"/>
    <cellStyle name="Normal 8 3 2 2 2 2 3 3 3" xfId="24347"/>
    <cellStyle name="Normal 8 3 2 2 2 2 3 4" xfId="34558"/>
    <cellStyle name="Normal 8 3 2 2 2 2 3 5" xfId="19334"/>
    <cellStyle name="Normal 8 3 2 2 2 2 4" xfId="5885"/>
    <cellStyle name="Normal 8 3 2 2 2 2 4 2" xfId="15937"/>
    <cellStyle name="Normal 8 3 2 2 2 2 4 2 2" xfId="46259"/>
    <cellStyle name="Normal 8 3 2 2 2 2 4 2 3" xfId="31035"/>
    <cellStyle name="Normal 8 3 2 2 2 2 4 3" xfId="10917"/>
    <cellStyle name="Normal 8 3 2 2 2 2 4 3 2" xfId="41242"/>
    <cellStyle name="Normal 8 3 2 2 2 2 4 3 3" xfId="26018"/>
    <cellStyle name="Normal 8 3 2 2 2 2 4 4" xfId="36229"/>
    <cellStyle name="Normal 8 3 2 2 2 2 4 5" xfId="21005"/>
    <cellStyle name="Normal 8 3 2 2 2 2 5" xfId="12595"/>
    <cellStyle name="Normal 8 3 2 2 2 2 5 2" xfId="42917"/>
    <cellStyle name="Normal 8 3 2 2 2 2 5 3" xfId="27693"/>
    <cellStyle name="Normal 8 3 2 2 2 2 6" xfId="7574"/>
    <cellStyle name="Normal 8 3 2 2 2 2 6 2" xfId="37900"/>
    <cellStyle name="Normal 8 3 2 2 2 2 6 3" xfId="22676"/>
    <cellStyle name="Normal 8 3 2 2 2 2 7" xfId="32888"/>
    <cellStyle name="Normal 8 3 2 2 2 2 8" xfId="17663"/>
    <cellStyle name="Normal 8 3 2 2 2 3" xfId="2921"/>
    <cellStyle name="Normal 8 3 2 2 2 3 2" xfId="4611"/>
    <cellStyle name="Normal 8 3 2 2 2 3 2 2" xfId="14684"/>
    <cellStyle name="Normal 8 3 2 2 2 3 2 2 2" xfId="45006"/>
    <cellStyle name="Normal 8 3 2 2 2 3 2 2 3" xfId="29782"/>
    <cellStyle name="Normal 8 3 2 2 2 3 2 3" xfId="9664"/>
    <cellStyle name="Normal 8 3 2 2 2 3 2 3 2" xfId="39989"/>
    <cellStyle name="Normal 8 3 2 2 2 3 2 3 3" xfId="24765"/>
    <cellStyle name="Normal 8 3 2 2 2 3 2 4" xfId="34976"/>
    <cellStyle name="Normal 8 3 2 2 2 3 2 5" xfId="19752"/>
    <cellStyle name="Normal 8 3 2 2 2 3 3" xfId="6303"/>
    <cellStyle name="Normal 8 3 2 2 2 3 3 2" xfId="16355"/>
    <cellStyle name="Normal 8 3 2 2 2 3 3 2 2" xfId="46677"/>
    <cellStyle name="Normal 8 3 2 2 2 3 3 2 3" xfId="31453"/>
    <cellStyle name="Normal 8 3 2 2 2 3 3 3" xfId="11335"/>
    <cellStyle name="Normal 8 3 2 2 2 3 3 3 2" xfId="41660"/>
    <cellStyle name="Normal 8 3 2 2 2 3 3 3 3" xfId="26436"/>
    <cellStyle name="Normal 8 3 2 2 2 3 3 4" xfId="36647"/>
    <cellStyle name="Normal 8 3 2 2 2 3 3 5" xfId="21423"/>
    <cellStyle name="Normal 8 3 2 2 2 3 4" xfId="13013"/>
    <cellStyle name="Normal 8 3 2 2 2 3 4 2" xfId="43335"/>
    <cellStyle name="Normal 8 3 2 2 2 3 4 3" xfId="28111"/>
    <cellStyle name="Normal 8 3 2 2 2 3 5" xfId="7992"/>
    <cellStyle name="Normal 8 3 2 2 2 3 5 2" xfId="38318"/>
    <cellStyle name="Normal 8 3 2 2 2 3 5 3" xfId="23094"/>
    <cellStyle name="Normal 8 3 2 2 2 3 6" xfId="33306"/>
    <cellStyle name="Normal 8 3 2 2 2 3 7" xfId="18081"/>
    <cellStyle name="Normal 8 3 2 2 2 4" xfId="3774"/>
    <cellStyle name="Normal 8 3 2 2 2 4 2" xfId="13848"/>
    <cellStyle name="Normal 8 3 2 2 2 4 2 2" xfId="44170"/>
    <cellStyle name="Normal 8 3 2 2 2 4 2 3" xfId="28946"/>
    <cellStyle name="Normal 8 3 2 2 2 4 3" xfId="8828"/>
    <cellStyle name="Normal 8 3 2 2 2 4 3 2" xfId="39153"/>
    <cellStyle name="Normal 8 3 2 2 2 4 3 3" xfId="23929"/>
    <cellStyle name="Normal 8 3 2 2 2 4 4" xfId="34140"/>
    <cellStyle name="Normal 8 3 2 2 2 4 5" xfId="18916"/>
    <cellStyle name="Normal 8 3 2 2 2 5" xfId="5467"/>
    <cellStyle name="Normal 8 3 2 2 2 5 2" xfId="15519"/>
    <cellStyle name="Normal 8 3 2 2 2 5 2 2" xfId="45841"/>
    <cellStyle name="Normal 8 3 2 2 2 5 2 3" xfId="30617"/>
    <cellStyle name="Normal 8 3 2 2 2 5 3" xfId="10499"/>
    <cellStyle name="Normal 8 3 2 2 2 5 3 2" xfId="40824"/>
    <cellStyle name="Normal 8 3 2 2 2 5 3 3" xfId="25600"/>
    <cellStyle name="Normal 8 3 2 2 2 5 4" xfId="35811"/>
    <cellStyle name="Normal 8 3 2 2 2 5 5" xfId="20587"/>
    <cellStyle name="Normal 8 3 2 2 2 6" xfId="12177"/>
    <cellStyle name="Normal 8 3 2 2 2 6 2" xfId="42499"/>
    <cellStyle name="Normal 8 3 2 2 2 6 3" xfId="27275"/>
    <cellStyle name="Normal 8 3 2 2 2 7" xfId="7156"/>
    <cellStyle name="Normal 8 3 2 2 2 7 2" xfId="37482"/>
    <cellStyle name="Normal 8 3 2 2 2 7 3" xfId="22258"/>
    <cellStyle name="Normal 8 3 2 2 2 8" xfId="32470"/>
    <cellStyle name="Normal 8 3 2 2 2 9" xfId="17245"/>
    <cellStyle name="Normal 8 3 2 2 3" xfId="2292"/>
    <cellStyle name="Normal 8 3 2 2 3 2" xfId="3131"/>
    <cellStyle name="Normal 8 3 2 2 3 2 2" xfId="4821"/>
    <cellStyle name="Normal 8 3 2 2 3 2 2 2" xfId="14894"/>
    <cellStyle name="Normal 8 3 2 2 3 2 2 2 2" xfId="45216"/>
    <cellStyle name="Normal 8 3 2 2 3 2 2 2 3" xfId="29992"/>
    <cellStyle name="Normal 8 3 2 2 3 2 2 3" xfId="9874"/>
    <cellStyle name="Normal 8 3 2 2 3 2 2 3 2" xfId="40199"/>
    <cellStyle name="Normal 8 3 2 2 3 2 2 3 3" xfId="24975"/>
    <cellStyle name="Normal 8 3 2 2 3 2 2 4" xfId="35186"/>
    <cellStyle name="Normal 8 3 2 2 3 2 2 5" xfId="19962"/>
    <cellStyle name="Normal 8 3 2 2 3 2 3" xfId="6513"/>
    <cellStyle name="Normal 8 3 2 2 3 2 3 2" xfId="16565"/>
    <cellStyle name="Normal 8 3 2 2 3 2 3 2 2" xfId="46887"/>
    <cellStyle name="Normal 8 3 2 2 3 2 3 2 3" xfId="31663"/>
    <cellStyle name="Normal 8 3 2 2 3 2 3 3" xfId="11545"/>
    <cellStyle name="Normal 8 3 2 2 3 2 3 3 2" xfId="41870"/>
    <cellStyle name="Normal 8 3 2 2 3 2 3 3 3" xfId="26646"/>
    <cellStyle name="Normal 8 3 2 2 3 2 3 4" xfId="36857"/>
    <cellStyle name="Normal 8 3 2 2 3 2 3 5" xfId="21633"/>
    <cellStyle name="Normal 8 3 2 2 3 2 4" xfId="13223"/>
    <cellStyle name="Normal 8 3 2 2 3 2 4 2" xfId="43545"/>
    <cellStyle name="Normal 8 3 2 2 3 2 4 3" xfId="28321"/>
    <cellStyle name="Normal 8 3 2 2 3 2 5" xfId="8202"/>
    <cellStyle name="Normal 8 3 2 2 3 2 5 2" xfId="38528"/>
    <cellStyle name="Normal 8 3 2 2 3 2 5 3" xfId="23304"/>
    <cellStyle name="Normal 8 3 2 2 3 2 6" xfId="33516"/>
    <cellStyle name="Normal 8 3 2 2 3 2 7" xfId="18291"/>
    <cellStyle name="Normal 8 3 2 2 3 3" xfId="3984"/>
    <cellStyle name="Normal 8 3 2 2 3 3 2" xfId="14058"/>
    <cellStyle name="Normal 8 3 2 2 3 3 2 2" xfId="44380"/>
    <cellStyle name="Normal 8 3 2 2 3 3 2 3" xfId="29156"/>
    <cellStyle name="Normal 8 3 2 2 3 3 3" xfId="9038"/>
    <cellStyle name="Normal 8 3 2 2 3 3 3 2" xfId="39363"/>
    <cellStyle name="Normal 8 3 2 2 3 3 3 3" xfId="24139"/>
    <cellStyle name="Normal 8 3 2 2 3 3 4" xfId="34350"/>
    <cellStyle name="Normal 8 3 2 2 3 3 5" xfId="19126"/>
    <cellStyle name="Normal 8 3 2 2 3 4" xfId="5677"/>
    <cellStyle name="Normal 8 3 2 2 3 4 2" xfId="15729"/>
    <cellStyle name="Normal 8 3 2 2 3 4 2 2" xfId="46051"/>
    <cellStyle name="Normal 8 3 2 2 3 4 2 3" xfId="30827"/>
    <cellStyle name="Normal 8 3 2 2 3 4 3" xfId="10709"/>
    <cellStyle name="Normal 8 3 2 2 3 4 3 2" xfId="41034"/>
    <cellStyle name="Normal 8 3 2 2 3 4 3 3" xfId="25810"/>
    <cellStyle name="Normal 8 3 2 2 3 4 4" xfId="36021"/>
    <cellStyle name="Normal 8 3 2 2 3 4 5" xfId="20797"/>
    <cellStyle name="Normal 8 3 2 2 3 5" xfId="12387"/>
    <cellStyle name="Normal 8 3 2 2 3 5 2" xfId="42709"/>
    <cellStyle name="Normal 8 3 2 2 3 5 3" xfId="27485"/>
    <cellStyle name="Normal 8 3 2 2 3 6" xfId="7366"/>
    <cellStyle name="Normal 8 3 2 2 3 6 2" xfId="37692"/>
    <cellStyle name="Normal 8 3 2 2 3 6 3" xfId="22468"/>
    <cellStyle name="Normal 8 3 2 2 3 7" xfId="32680"/>
    <cellStyle name="Normal 8 3 2 2 3 8" xfId="17455"/>
    <cellStyle name="Normal 8 3 2 2 4" xfId="2713"/>
    <cellStyle name="Normal 8 3 2 2 4 2" xfId="4403"/>
    <cellStyle name="Normal 8 3 2 2 4 2 2" xfId="14476"/>
    <cellStyle name="Normal 8 3 2 2 4 2 2 2" xfId="44798"/>
    <cellStyle name="Normal 8 3 2 2 4 2 2 3" xfId="29574"/>
    <cellStyle name="Normal 8 3 2 2 4 2 3" xfId="9456"/>
    <cellStyle name="Normal 8 3 2 2 4 2 3 2" xfId="39781"/>
    <cellStyle name="Normal 8 3 2 2 4 2 3 3" xfId="24557"/>
    <cellStyle name="Normal 8 3 2 2 4 2 4" xfId="34768"/>
    <cellStyle name="Normal 8 3 2 2 4 2 5" xfId="19544"/>
    <cellStyle name="Normal 8 3 2 2 4 3" xfId="6095"/>
    <cellStyle name="Normal 8 3 2 2 4 3 2" xfId="16147"/>
    <cellStyle name="Normal 8 3 2 2 4 3 2 2" xfId="46469"/>
    <cellStyle name="Normal 8 3 2 2 4 3 2 3" xfId="31245"/>
    <cellStyle name="Normal 8 3 2 2 4 3 3" xfId="11127"/>
    <cellStyle name="Normal 8 3 2 2 4 3 3 2" xfId="41452"/>
    <cellStyle name="Normal 8 3 2 2 4 3 3 3" xfId="26228"/>
    <cellStyle name="Normal 8 3 2 2 4 3 4" xfId="36439"/>
    <cellStyle name="Normal 8 3 2 2 4 3 5" xfId="21215"/>
    <cellStyle name="Normal 8 3 2 2 4 4" xfId="12805"/>
    <cellStyle name="Normal 8 3 2 2 4 4 2" xfId="43127"/>
    <cellStyle name="Normal 8 3 2 2 4 4 3" xfId="27903"/>
    <cellStyle name="Normal 8 3 2 2 4 5" xfId="7784"/>
    <cellStyle name="Normal 8 3 2 2 4 5 2" xfId="38110"/>
    <cellStyle name="Normal 8 3 2 2 4 5 3" xfId="22886"/>
    <cellStyle name="Normal 8 3 2 2 4 6" xfId="33098"/>
    <cellStyle name="Normal 8 3 2 2 4 7" xfId="17873"/>
    <cellStyle name="Normal 8 3 2 2 5" xfId="3566"/>
    <cellStyle name="Normal 8 3 2 2 5 2" xfId="13640"/>
    <cellStyle name="Normal 8 3 2 2 5 2 2" xfId="43962"/>
    <cellStyle name="Normal 8 3 2 2 5 2 3" xfId="28738"/>
    <cellStyle name="Normal 8 3 2 2 5 3" xfId="8620"/>
    <cellStyle name="Normal 8 3 2 2 5 3 2" xfId="38945"/>
    <cellStyle name="Normal 8 3 2 2 5 3 3" xfId="23721"/>
    <cellStyle name="Normal 8 3 2 2 5 4" xfId="33932"/>
    <cellStyle name="Normal 8 3 2 2 5 5" xfId="18708"/>
    <cellStyle name="Normal 8 3 2 2 6" xfId="5259"/>
    <cellStyle name="Normal 8 3 2 2 6 2" xfId="15311"/>
    <cellStyle name="Normal 8 3 2 2 6 2 2" xfId="45633"/>
    <cellStyle name="Normal 8 3 2 2 6 2 3" xfId="30409"/>
    <cellStyle name="Normal 8 3 2 2 6 3" xfId="10291"/>
    <cellStyle name="Normal 8 3 2 2 6 3 2" xfId="40616"/>
    <cellStyle name="Normal 8 3 2 2 6 3 3" xfId="25392"/>
    <cellStyle name="Normal 8 3 2 2 6 4" xfId="35603"/>
    <cellStyle name="Normal 8 3 2 2 6 5" xfId="20379"/>
    <cellStyle name="Normal 8 3 2 2 7" xfId="11969"/>
    <cellStyle name="Normal 8 3 2 2 7 2" xfId="42291"/>
    <cellStyle name="Normal 8 3 2 2 7 3" xfId="27067"/>
    <cellStyle name="Normal 8 3 2 2 8" xfId="6948"/>
    <cellStyle name="Normal 8 3 2 2 8 2" xfId="37274"/>
    <cellStyle name="Normal 8 3 2 2 8 3" xfId="22050"/>
    <cellStyle name="Normal 8 3 2 2 9" xfId="32262"/>
    <cellStyle name="Normal 8 3 2 3" xfId="1975"/>
    <cellStyle name="Normal 8 3 2 3 2" xfId="2396"/>
    <cellStyle name="Normal 8 3 2 3 2 2" xfId="3235"/>
    <cellStyle name="Normal 8 3 2 3 2 2 2" xfId="4925"/>
    <cellStyle name="Normal 8 3 2 3 2 2 2 2" xfId="14998"/>
    <cellStyle name="Normal 8 3 2 3 2 2 2 2 2" xfId="45320"/>
    <cellStyle name="Normal 8 3 2 3 2 2 2 2 3" xfId="30096"/>
    <cellStyle name="Normal 8 3 2 3 2 2 2 3" xfId="9978"/>
    <cellStyle name="Normal 8 3 2 3 2 2 2 3 2" xfId="40303"/>
    <cellStyle name="Normal 8 3 2 3 2 2 2 3 3" xfId="25079"/>
    <cellStyle name="Normal 8 3 2 3 2 2 2 4" xfId="35290"/>
    <cellStyle name="Normal 8 3 2 3 2 2 2 5" xfId="20066"/>
    <cellStyle name="Normal 8 3 2 3 2 2 3" xfId="6617"/>
    <cellStyle name="Normal 8 3 2 3 2 2 3 2" xfId="16669"/>
    <cellStyle name="Normal 8 3 2 3 2 2 3 2 2" xfId="46991"/>
    <cellStyle name="Normal 8 3 2 3 2 2 3 2 3" xfId="31767"/>
    <cellStyle name="Normal 8 3 2 3 2 2 3 3" xfId="11649"/>
    <cellStyle name="Normal 8 3 2 3 2 2 3 3 2" xfId="41974"/>
    <cellStyle name="Normal 8 3 2 3 2 2 3 3 3" xfId="26750"/>
    <cellStyle name="Normal 8 3 2 3 2 2 3 4" xfId="36961"/>
    <cellStyle name="Normal 8 3 2 3 2 2 3 5" xfId="21737"/>
    <cellStyle name="Normal 8 3 2 3 2 2 4" xfId="13327"/>
    <cellStyle name="Normal 8 3 2 3 2 2 4 2" xfId="43649"/>
    <cellStyle name="Normal 8 3 2 3 2 2 4 3" xfId="28425"/>
    <cellStyle name="Normal 8 3 2 3 2 2 5" xfId="8306"/>
    <cellStyle name="Normal 8 3 2 3 2 2 5 2" xfId="38632"/>
    <cellStyle name="Normal 8 3 2 3 2 2 5 3" xfId="23408"/>
    <cellStyle name="Normal 8 3 2 3 2 2 6" xfId="33620"/>
    <cellStyle name="Normal 8 3 2 3 2 2 7" xfId="18395"/>
    <cellStyle name="Normal 8 3 2 3 2 3" xfId="4088"/>
    <cellStyle name="Normal 8 3 2 3 2 3 2" xfId="14162"/>
    <cellStyle name="Normal 8 3 2 3 2 3 2 2" xfId="44484"/>
    <cellStyle name="Normal 8 3 2 3 2 3 2 3" xfId="29260"/>
    <cellStyle name="Normal 8 3 2 3 2 3 3" xfId="9142"/>
    <cellStyle name="Normal 8 3 2 3 2 3 3 2" xfId="39467"/>
    <cellStyle name="Normal 8 3 2 3 2 3 3 3" xfId="24243"/>
    <cellStyle name="Normal 8 3 2 3 2 3 4" xfId="34454"/>
    <cellStyle name="Normal 8 3 2 3 2 3 5" xfId="19230"/>
    <cellStyle name="Normal 8 3 2 3 2 4" xfId="5781"/>
    <cellStyle name="Normal 8 3 2 3 2 4 2" xfId="15833"/>
    <cellStyle name="Normal 8 3 2 3 2 4 2 2" xfId="46155"/>
    <cellStyle name="Normal 8 3 2 3 2 4 2 3" xfId="30931"/>
    <cellStyle name="Normal 8 3 2 3 2 4 3" xfId="10813"/>
    <cellStyle name="Normal 8 3 2 3 2 4 3 2" xfId="41138"/>
    <cellStyle name="Normal 8 3 2 3 2 4 3 3" xfId="25914"/>
    <cellStyle name="Normal 8 3 2 3 2 4 4" xfId="36125"/>
    <cellStyle name="Normal 8 3 2 3 2 4 5" xfId="20901"/>
    <cellStyle name="Normal 8 3 2 3 2 5" xfId="12491"/>
    <cellStyle name="Normal 8 3 2 3 2 5 2" xfId="42813"/>
    <cellStyle name="Normal 8 3 2 3 2 5 3" xfId="27589"/>
    <cellStyle name="Normal 8 3 2 3 2 6" xfId="7470"/>
    <cellStyle name="Normal 8 3 2 3 2 6 2" xfId="37796"/>
    <cellStyle name="Normal 8 3 2 3 2 6 3" xfId="22572"/>
    <cellStyle name="Normal 8 3 2 3 2 7" xfId="32784"/>
    <cellStyle name="Normal 8 3 2 3 2 8" xfId="17559"/>
    <cellStyle name="Normal 8 3 2 3 3" xfId="2817"/>
    <cellStyle name="Normal 8 3 2 3 3 2" xfId="4507"/>
    <cellStyle name="Normal 8 3 2 3 3 2 2" xfId="14580"/>
    <cellStyle name="Normal 8 3 2 3 3 2 2 2" xfId="44902"/>
    <cellStyle name="Normal 8 3 2 3 3 2 2 3" xfId="29678"/>
    <cellStyle name="Normal 8 3 2 3 3 2 3" xfId="9560"/>
    <cellStyle name="Normal 8 3 2 3 3 2 3 2" xfId="39885"/>
    <cellStyle name="Normal 8 3 2 3 3 2 3 3" xfId="24661"/>
    <cellStyle name="Normal 8 3 2 3 3 2 4" xfId="34872"/>
    <cellStyle name="Normal 8 3 2 3 3 2 5" xfId="19648"/>
    <cellStyle name="Normal 8 3 2 3 3 3" xfId="6199"/>
    <cellStyle name="Normal 8 3 2 3 3 3 2" xfId="16251"/>
    <cellStyle name="Normal 8 3 2 3 3 3 2 2" xfId="46573"/>
    <cellStyle name="Normal 8 3 2 3 3 3 2 3" xfId="31349"/>
    <cellStyle name="Normal 8 3 2 3 3 3 3" xfId="11231"/>
    <cellStyle name="Normal 8 3 2 3 3 3 3 2" xfId="41556"/>
    <cellStyle name="Normal 8 3 2 3 3 3 3 3" xfId="26332"/>
    <cellStyle name="Normal 8 3 2 3 3 3 4" xfId="36543"/>
    <cellStyle name="Normal 8 3 2 3 3 3 5" xfId="21319"/>
    <cellStyle name="Normal 8 3 2 3 3 4" xfId="12909"/>
    <cellStyle name="Normal 8 3 2 3 3 4 2" xfId="43231"/>
    <cellStyle name="Normal 8 3 2 3 3 4 3" xfId="28007"/>
    <cellStyle name="Normal 8 3 2 3 3 5" xfId="7888"/>
    <cellStyle name="Normal 8 3 2 3 3 5 2" xfId="38214"/>
    <cellStyle name="Normal 8 3 2 3 3 5 3" xfId="22990"/>
    <cellStyle name="Normal 8 3 2 3 3 6" xfId="33202"/>
    <cellStyle name="Normal 8 3 2 3 3 7" xfId="17977"/>
    <cellStyle name="Normal 8 3 2 3 4" xfId="3670"/>
    <cellStyle name="Normal 8 3 2 3 4 2" xfId="13744"/>
    <cellStyle name="Normal 8 3 2 3 4 2 2" xfId="44066"/>
    <cellStyle name="Normal 8 3 2 3 4 2 3" xfId="28842"/>
    <cellStyle name="Normal 8 3 2 3 4 3" xfId="8724"/>
    <cellStyle name="Normal 8 3 2 3 4 3 2" xfId="39049"/>
    <cellStyle name="Normal 8 3 2 3 4 3 3" xfId="23825"/>
    <cellStyle name="Normal 8 3 2 3 4 4" xfId="34036"/>
    <cellStyle name="Normal 8 3 2 3 4 5" xfId="18812"/>
    <cellStyle name="Normal 8 3 2 3 5" xfId="5363"/>
    <cellStyle name="Normal 8 3 2 3 5 2" xfId="15415"/>
    <cellStyle name="Normal 8 3 2 3 5 2 2" xfId="45737"/>
    <cellStyle name="Normal 8 3 2 3 5 2 3" xfId="30513"/>
    <cellStyle name="Normal 8 3 2 3 5 3" xfId="10395"/>
    <cellStyle name="Normal 8 3 2 3 5 3 2" xfId="40720"/>
    <cellStyle name="Normal 8 3 2 3 5 3 3" xfId="25496"/>
    <cellStyle name="Normal 8 3 2 3 5 4" xfId="35707"/>
    <cellStyle name="Normal 8 3 2 3 5 5" xfId="20483"/>
    <cellStyle name="Normal 8 3 2 3 6" xfId="12073"/>
    <cellStyle name="Normal 8 3 2 3 6 2" xfId="42395"/>
    <cellStyle name="Normal 8 3 2 3 6 3" xfId="27171"/>
    <cellStyle name="Normal 8 3 2 3 7" xfId="7052"/>
    <cellStyle name="Normal 8 3 2 3 7 2" xfId="37378"/>
    <cellStyle name="Normal 8 3 2 3 7 3" xfId="22154"/>
    <cellStyle name="Normal 8 3 2 3 8" xfId="32366"/>
    <cellStyle name="Normal 8 3 2 3 9" xfId="17141"/>
    <cellStyle name="Normal 8 3 2 4" xfId="2188"/>
    <cellStyle name="Normal 8 3 2 4 2" xfId="3027"/>
    <cellStyle name="Normal 8 3 2 4 2 2" xfId="4717"/>
    <cellStyle name="Normal 8 3 2 4 2 2 2" xfId="14790"/>
    <cellStyle name="Normal 8 3 2 4 2 2 2 2" xfId="45112"/>
    <cellStyle name="Normal 8 3 2 4 2 2 2 3" xfId="29888"/>
    <cellStyle name="Normal 8 3 2 4 2 2 3" xfId="9770"/>
    <cellStyle name="Normal 8 3 2 4 2 2 3 2" xfId="40095"/>
    <cellStyle name="Normal 8 3 2 4 2 2 3 3" xfId="24871"/>
    <cellStyle name="Normal 8 3 2 4 2 2 4" xfId="35082"/>
    <cellStyle name="Normal 8 3 2 4 2 2 5" xfId="19858"/>
    <cellStyle name="Normal 8 3 2 4 2 3" xfId="6409"/>
    <cellStyle name="Normal 8 3 2 4 2 3 2" xfId="16461"/>
    <cellStyle name="Normal 8 3 2 4 2 3 2 2" xfId="46783"/>
    <cellStyle name="Normal 8 3 2 4 2 3 2 3" xfId="31559"/>
    <cellStyle name="Normal 8 3 2 4 2 3 3" xfId="11441"/>
    <cellStyle name="Normal 8 3 2 4 2 3 3 2" xfId="41766"/>
    <cellStyle name="Normal 8 3 2 4 2 3 3 3" xfId="26542"/>
    <cellStyle name="Normal 8 3 2 4 2 3 4" xfId="36753"/>
    <cellStyle name="Normal 8 3 2 4 2 3 5" xfId="21529"/>
    <cellStyle name="Normal 8 3 2 4 2 4" xfId="13119"/>
    <cellStyle name="Normal 8 3 2 4 2 4 2" xfId="43441"/>
    <cellStyle name="Normal 8 3 2 4 2 4 3" xfId="28217"/>
    <cellStyle name="Normal 8 3 2 4 2 5" xfId="8098"/>
    <cellStyle name="Normal 8 3 2 4 2 5 2" xfId="38424"/>
    <cellStyle name="Normal 8 3 2 4 2 5 3" xfId="23200"/>
    <cellStyle name="Normal 8 3 2 4 2 6" xfId="33412"/>
    <cellStyle name="Normal 8 3 2 4 2 7" xfId="18187"/>
    <cellStyle name="Normal 8 3 2 4 3" xfId="3880"/>
    <cellStyle name="Normal 8 3 2 4 3 2" xfId="13954"/>
    <cellStyle name="Normal 8 3 2 4 3 2 2" xfId="44276"/>
    <cellStyle name="Normal 8 3 2 4 3 2 3" xfId="29052"/>
    <cellStyle name="Normal 8 3 2 4 3 3" xfId="8934"/>
    <cellStyle name="Normal 8 3 2 4 3 3 2" xfId="39259"/>
    <cellStyle name="Normal 8 3 2 4 3 3 3" xfId="24035"/>
    <cellStyle name="Normal 8 3 2 4 3 4" xfId="34246"/>
    <cellStyle name="Normal 8 3 2 4 3 5" xfId="19022"/>
    <cellStyle name="Normal 8 3 2 4 4" xfId="5573"/>
    <cellStyle name="Normal 8 3 2 4 4 2" xfId="15625"/>
    <cellStyle name="Normal 8 3 2 4 4 2 2" xfId="45947"/>
    <cellStyle name="Normal 8 3 2 4 4 2 3" xfId="30723"/>
    <cellStyle name="Normal 8 3 2 4 4 3" xfId="10605"/>
    <cellStyle name="Normal 8 3 2 4 4 3 2" xfId="40930"/>
    <cellStyle name="Normal 8 3 2 4 4 3 3" xfId="25706"/>
    <cellStyle name="Normal 8 3 2 4 4 4" xfId="35917"/>
    <cellStyle name="Normal 8 3 2 4 4 5" xfId="20693"/>
    <cellStyle name="Normal 8 3 2 4 5" xfId="12283"/>
    <cellStyle name="Normal 8 3 2 4 5 2" xfId="42605"/>
    <cellStyle name="Normal 8 3 2 4 5 3" xfId="27381"/>
    <cellStyle name="Normal 8 3 2 4 6" xfId="7262"/>
    <cellStyle name="Normal 8 3 2 4 6 2" xfId="37588"/>
    <cellStyle name="Normal 8 3 2 4 6 3" xfId="22364"/>
    <cellStyle name="Normal 8 3 2 4 7" xfId="32576"/>
    <cellStyle name="Normal 8 3 2 4 8" xfId="17351"/>
    <cellStyle name="Normal 8 3 2 5" xfId="2609"/>
    <cellStyle name="Normal 8 3 2 5 2" xfId="4299"/>
    <cellStyle name="Normal 8 3 2 5 2 2" xfId="14372"/>
    <cellStyle name="Normal 8 3 2 5 2 2 2" xfId="44694"/>
    <cellStyle name="Normal 8 3 2 5 2 2 3" xfId="29470"/>
    <cellStyle name="Normal 8 3 2 5 2 3" xfId="9352"/>
    <cellStyle name="Normal 8 3 2 5 2 3 2" xfId="39677"/>
    <cellStyle name="Normal 8 3 2 5 2 3 3" xfId="24453"/>
    <cellStyle name="Normal 8 3 2 5 2 4" xfId="34664"/>
    <cellStyle name="Normal 8 3 2 5 2 5" xfId="19440"/>
    <cellStyle name="Normal 8 3 2 5 3" xfId="5991"/>
    <cellStyle name="Normal 8 3 2 5 3 2" xfId="16043"/>
    <cellStyle name="Normal 8 3 2 5 3 2 2" xfId="46365"/>
    <cellStyle name="Normal 8 3 2 5 3 2 3" xfId="31141"/>
    <cellStyle name="Normal 8 3 2 5 3 3" xfId="11023"/>
    <cellStyle name="Normal 8 3 2 5 3 3 2" xfId="41348"/>
    <cellStyle name="Normal 8 3 2 5 3 3 3" xfId="26124"/>
    <cellStyle name="Normal 8 3 2 5 3 4" xfId="36335"/>
    <cellStyle name="Normal 8 3 2 5 3 5" xfId="21111"/>
    <cellStyle name="Normal 8 3 2 5 4" xfId="12701"/>
    <cellStyle name="Normal 8 3 2 5 4 2" xfId="43023"/>
    <cellStyle name="Normal 8 3 2 5 4 3" xfId="27799"/>
    <cellStyle name="Normal 8 3 2 5 5" xfId="7680"/>
    <cellStyle name="Normal 8 3 2 5 5 2" xfId="38006"/>
    <cellStyle name="Normal 8 3 2 5 5 3" xfId="22782"/>
    <cellStyle name="Normal 8 3 2 5 6" xfId="32994"/>
    <cellStyle name="Normal 8 3 2 5 7" xfId="17769"/>
    <cellStyle name="Normal 8 3 2 6" xfId="3462"/>
    <cellStyle name="Normal 8 3 2 6 2" xfId="13536"/>
    <cellStyle name="Normal 8 3 2 6 2 2" xfId="43858"/>
    <cellStyle name="Normal 8 3 2 6 2 3" xfId="28634"/>
    <cellStyle name="Normal 8 3 2 6 3" xfId="8516"/>
    <cellStyle name="Normal 8 3 2 6 3 2" xfId="38841"/>
    <cellStyle name="Normal 8 3 2 6 3 3" xfId="23617"/>
    <cellStyle name="Normal 8 3 2 6 4" xfId="33828"/>
    <cellStyle name="Normal 8 3 2 6 5" xfId="18604"/>
    <cellStyle name="Normal 8 3 2 7" xfId="5155"/>
    <cellStyle name="Normal 8 3 2 7 2" xfId="15207"/>
    <cellStyle name="Normal 8 3 2 7 2 2" xfId="45529"/>
    <cellStyle name="Normal 8 3 2 7 2 3" xfId="30305"/>
    <cellStyle name="Normal 8 3 2 7 3" xfId="10187"/>
    <cellStyle name="Normal 8 3 2 7 3 2" xfId="40512"/>
    <cellStyle name="Normal 8 3 2 7 3 3" xfId="25288"/>
    <cellStyle name="Normal 8 3 2 7 4" xfId="35499"/>
    <cellStyle name="Normal 8 3 2 7 5" xfId="20275"/>
    <cellStyle name="Normal 8 3 2 8" xfId="11865"/>
    <cellStyle name="Normal 8 3 2 8 2" xfId="42187"/>
    <cellStyle name="Normal 8 3 2 8 3" xfId="26963"/>
    <cellStyle name="Normal 8 3 2 9" xfId="6844"/>
    <cellStyle name="Normal 8 3 2 9 2" xfId="37170"/>
    <cellStyle name="Normal 8 3 2 9 3" xfId="21946"/>
    <cellStyle name="Normal 8 3 3" xfId="1808"/>
    <cellStyle name="Normal 8 3 3 10" xfId="16985"/>
    <cellStyle name="Normal 8 3 3 2" xfId="2027"/>
    <cellStyle name="Normal 8 3 3 2 2" xfId="2448"/>
    <cellStyle name="Normal 8 3 3 2 2 2" xfId="3287"/>
    <cellStyle name="Normal 8 3 3 2 2 2 2" xfId="4977"/>
    <cellStyle name="Normal 8 3 3 2 2 2 2 2" xfId="15050"/>
    <cellStyle name="Normal 8 3 3 2 2 2 2 2 2" xfId="45372"/>
    <cellStyle name="Normal 8 3 3 2 2 2 2 2 3" xfId="30148"/>
    <cellStyle name="Normal 8 3 3 2 2 2 2 3" xfId="10030"/>
    <cellStyle name="Normal 8 3 3 2 2 2 2 3 2" xfId="40355"/>
    <cellStyle name="Normal 8 3 3 2 2 2 2 3 3" xfId="25131"/>
    <cellStyle name="Normal 8 3 3 2 2 2 2 4" xfId="35342"/>
    <cellStyle name="Normal 8 3 3 2 2 2 2 5" xfId="20118"/>
    <cellStyle name="Normal 8 3 3 2 2 2 3" xfId="6669"/>
    <cellStyle name="Normal 8 3 3 2 2 2 3 2" xfId="16721"/>
    <cellStyle name="Normal 8 3 3 2 2 2 3 2 2" xfId="47043"/>
    <cellStyle name="Normal 8 3 3 2 2 2 3 2 3" xfId="31819"/>
    <cellStyle name="Normal 8 3 3 2 2 2 3 3" xfId="11701"/>
    <cellStyle name="Normal 8 3 3 2 2 2 3 3 2" xfId="42026"/>
    <cellStyle name="Normal 8 3 3 2 2 2 3 3 3" xfId="26802"/>
    <cellStyle name="Normal 8 3 3 2 2 2 3 4" xfId="37013"/>
    <cellStyle name="Normal 8 3 3 2 2 2 3 5" xfId="21789"/>
    <cellStyle name="Normal 8 3 3 2 2 2 4" xfId="13379"/>
    <cellStyle name="Normal 8 3 3 2 2 2 4 2" xfId="43701"/>
    <cellStyle name="Normal 8 3 3 2 2 2 4 3" xfId="28477"/>
    <cellStyle name="Normal 8 3 3 2 2 2 5" xfId="8358"/>
    <cellStyle name="Normal 8 3 3 2 2 2 5 2" xfId="38684"/>
    <cellStyle name="Normal 8 3 3 2 2 2 5 3" xfId="23460"/>
    <cellStyle name="Normal 8 3 3 2 2 2 6" xfId="33672"/>
    <cellStyle name="Normal 8 3 3 2 2 2 7" xfId="18447"/>
    <cellStyle name="Normal 8 3 3 2 2 3" xfId="4140"/>
    <cellStyle name="Normal 8 3 3 2 2 3 2" xfId="14214"/>
    <cellStyle name="Normal 8 3 3 2 2 3 2 2" xfId="44536"/>
    <cellStyle name="Normal 8 3 3 2 2 3 2 3" xfId="29312"/>
    <cellStyle name="Normal 8 3 3 2 2 3 3" xfId="9194"/>
    <cellStyle name="Normal 8 3 3 2 2 3 3 2" xfId="39519"/>
    <cellStyle name="Normal 8 3 3 2 2 3 3 3" xfId="24295"/>
    <cellStyle name="Normal 8 3 3 2 2 3 4" xfId="34506"/>
    <cellStyle name="Normal 8 3 3 2 2 3 5" xfId="19282"/>
    <cellStyle name="Normal 8 3 3 2 2 4" xfId="5833"/>
    <cellStyle name="Normal 8 3 3 2 2 4 2" xfId="15885"/>
    <cellStyle name="Normal 8 3 3 2 2 4 2 2" xfId="46207"/>
    <cellStyle name="Normal 8 3 3 2 2 4 2 3" xfId="30983"/>
    <cellStyle name="Normal 8 3 3 2 2 4 3" xfId="10865"/>
    <cellStyle name="Normal 8 3 3 2 2 4 3 2" xfId="41190"/>
    <cellStyle name="Normal 8 3 3 2 2 4 3 3" xfId="25966"/>
    <cellStyle name="Normal 8 3 3 2 2 4 4" xfId="36177"/>
    <cellStyle name="Normal 8 3 3 2 2 4 5" xfId="20953"/>
    <cellStyle name="Normal 8 3 3 2 2 5" xfId="12543"/>
    <cellStyle name="Normal 8 3 3 2 2 5 2" xfId="42865"/>
    <cellStyle name="Normal 8 3 3 2 2 5 3" xfId="27641"/>
    <cellStyle name="Normal 8 3 3 2 2 6" xfId="7522"/>
    <cellStyle name="Normal 8 3 3 2 2 6 2" xfId="37848"/>
    <cellStyle name="Normal 8 3 3 2 2 6 3" xfId="22624"/>
    <cellStyle name="Normal 8 3 3 2 2 7" xfId="32836"/>
    <cellStyle name="Normal 8 3 3 2 2 8" xfId="17611"/>
    <cellStyle name="Normal 8 3 3 2 3" xfId="2869"/>
    <cellStyle name="Normal 8 3 3 2 3 2" xfId="4559"/>
    <cellStyle name="Normal 8 3 3 2 3 2 2" xfId="14632"/>
    <cellStyle name="Normal 8 3 3 2 3 2 2 2" xfId="44954"/>
    <cellStyle name="Normal 8 3 3 2 3 2 2 3" xfId="29730"/>
    <cellStyle name="Normal 8 3 3 2 3 2 3" xfId="9612"/>
    <cellStyle name="Normal 8 3 3 2 3 2 3 2" xfId="39937"/>
    <cellStyle name="Normal 8 3 3 2 3 2 3 3" xfId="24713"/>
    <cellStyle name="Normal 8 3 3 2 3 2 4" xfId="34924"/>
    <cellStyle name="Normal 8 3 3 2 3 2 5" xfId="19700"/>
    <cellStyle name="Normal 8 3 3 2 3 3" xfId="6251"/>
    <cellStyle name="Normal 8 3 3 2 3 3 2" xfId="16303"/>
    <cellStyle name="Normal 8 3 3 2 3 3 2 2" xfId="46625"/>
    <cellStyle name="Normal 8 3 3 2 3 3 2 3" xfId="31401"/>
    <cellStyle name="Normal 8 3 3 2 3 3 3" xfId="11283"/>
    <cellStyle name="Normal 8 3 3 2 3 3 3 2" xfId="41608"/>
    <cellStyle name="Normal 8 3 3 2 3 3 3 3" xfId="26384"/>
    <cellStyle name="Normal 8 3 3 2 3 3 4" xfId="36595"/>
    <cellStyle name="Normal 8 3 3 2 3 3 5" xfId="21371"/>
    <cellStyle name="Normal 8 3 3 2 3 4" xfId="12961"/>
    <cellStyle name="Normal 8 3 3 2 3 4 2" xfId="43283"/>
    <cellStyle name="Normal 8 3 3 2 3 4 3" xfId="28059"/>
    <cellStyle name="Normal 8 3 3 2 3 5" xfId="7940"/>
    <cellStyle name="Normal 8 3 3 2 3 5 2" xfId="38266"/>
    <cellStyle name="Normal 8 3 3 2 3 5 3" xfId="23042"/>
    <cellStyle name="Normal 8 3 3 2 3 6" xfId="33254"/>
    <cellStyle name="Normal 8 3 3 2 3 7" xfId="18029"/>
    <cellStyle name="Normal 8 3 3 2 4" xfId="3722"/>
    <cellStyle name="Normal 8 3 3 2 4 2" xfId="13796"/>
    <cellStyle name="Normal 8 3 3 2 4 2 2" xfId="44118"/>
    <cellStyle name="Normal 8 3 3 2 4 2 3" xfId="28894"/>
    <cellStyle name="Normal 8 3 3 2 4 3" xfId="8776"/>
    <cellStyle name="Normal 8 3 3 2 4 3 2" xfId="39101"/>
    <cellStyle name="Normal 8 3 3 2 4 3 3" xfId="23877"/>
    <cellStyle name="Normal 8 3 3 2 4 4" xfId="34088"/>
    <cellStyle name="Normal 8 3 3 2 4 5" xfId="18864"/>
    <cellStyle name="Normal 8 3 3 2 5" xfId="5415"/>
    <cellStyle name="Normal 8 3 3 2 5 2" xfId="15467"/>
    <cellStyle name="Normal 8 3 3 2 5 2 2" xfId="45789"/>
    <cellStyle name="Normal 8 3 3 2 5 2 3" xfId="30565"/>
    <cellStyle name="Normal 8 3 3 2 5 3" xfId="10447"/>
    <cellStyle name="Normal 8 3 3 2 5 3 2" xfId="40772"/>
    <cellStyle name="Normal 8 3 3 2 5 3 3" xfId="25548"/>
    <cellStyle name="Normal 8 3 3 2 5 4" xfId="35759"/>
    <cellStyle name="Normal 8 3 3 2 5 5" xfId="20535"/>
    <cellStyle name="Normal 8 3 3 2 6" xfId="12125"/>
    <cellStyle name="Normal 8 3 3 2 6 2" xfId="42447"/>
    <cellStyle name="Normal 8 3 3 2 6 3" xfId="27223"/>
    <cellStyle name="Normal 8 3 3 2 7" xfId="7104"/>
    <cellStyle name="Normal 8 3 3 2 7 2" xfId="37430"/>
    <cellStyle name="Normal 8 3 3 2 7 3" xfId="22206"/>
    <cellStyle name="Normal 8 3 3 2 8" xfId="32418"/>
    <cellStyle name="Normal 8 3 3 2 9" xfId="17193"/>
    <cellStyle name="Normal 8 3 3 3" xfId="2240"/>
    <cellStyle name="Normal 8 3 3 3 2" xfId="3079"/>
    <cellStyle name="Normal 8 3 3 3 2 2" xfId="4769"/>
    <cellStyle name="Normal 8 3 3 3 2 2 2" xfId="14842"/>
    <cellStyle name="Normal 8 3 3 3 2 2 2 2" xfId="45164"/>
    <cellStyle name="Normal 8 3 3 3 2 2 2 3" xfId="29940"/>
    <cellStyle name="Normal 8 3 3 3 2 2 3" xfId="9822"/>
    <cellStyle name="Normal 8 3 3 3 2 2 3 2" xfId="40147"/>
    <cellStyle name="Normal 8 3 3 3 2 2 3 3" xfId="24923"/>
    <cellStyle name="Normal 8 3 3 3 2 2 4" xfId="35134"/>
    <cellStyle name="Normal 8 3 3 3 2 2 5" xfId="19910"/>
    <cellStyle name="Normal 8 3 3 3 2 3" xfId="6461"/>
    <cellStyle name="Normal 8 3 3 3 2 3 2" xfId="16513"/>
    <cellStyle name="Normal 8 3 3 3 2 3 2 2" xfId="46835"/>
    <cellStyle name="Normal 8 3 3 3 2 3 2 3" xfId="31611"/>
    <cellStyle name="Normal 8 3 3 3 2 3 3" xfId="11493"/>
    <cellStyle name="Normal 8 3 3 3 2 3 3 2" xfId="41818"/>
    <cellStyle name="Normal 8 3 3 3 2 3 3 3" xfId="26594"/>
    <cellStyle name="Normal 8 3 3 3 2 3 4" xfId="36805"/>
    <cellStyle name="Normal 8 3 3 3 2 3 5" xfId="21581"/>
    <cellStyle name="Normal 8 3 3 3 2 4" xfId="13171"/>
    <cellStyle name="Normal 8 3 3 3 2 4 2" xfId="43493"/>
    <cellStyle name="Normal 8 3 3 3 2 4 3" xfId="28269"/>
    <cellStyle name="Normal 8 3 3 3 2 5" xfId="8150"/>
    <cellStyle name="Normal 8 3 3 3 2 5 2" xfId="38476"/>
    <cellStyle name="Normal 8 3 3 3 2 5 3" xfId="23252"/>
    <cellStyle name="Normal 8 3 3 3 2 6" xfId="33464"/>
    <cellStyle name="Normal 8 3 3 3 2 7" xfId="18239"/>
    <cellStyle name="Normal 8 3 3 3 3" xfId="3932"/>
    <cellStyle name="Normal 8 3 3 3 3 2" xfId="14006"/>
    <cellStyle name="Normal 8 3 3 3 3 2 2" xfId="44328"/>
    <cellStyle name="Normal 8 3 3 3 3 2 3" xfId="29104"/>
    <cellStyle name="Normal 8 3 3 3 3 3" xfId="8986"/>
    <cellStyle name="Normal 8 3 3 3 3 3 2" xfId="39311"/>
    <cellStyle name="Normal 8 3 3 3 3 3 3" xfId="24087"/>
    <cellStyle name="Normal 8 3 3 3 3 4" xfId="34298"/>
    <cellStyle name="Normal 8 3 3 3 3 5" xfId="19074"/>
    <cellStyle name="Normal 8 3 3 3 4" xfId="5625"/>
    <cellStyle name="Normal 8 3 3 3 4 2" xfId="15677"/>
    <cellStyle name="Normal 8 3 3 3 4 2 2" xfId="45999"/>
    <cellStyle name="Normal 8 3 3 3 4 2 3" xfId="30775"/>
    <cellStyle name="Normal 8 3 3 3 4 3" xfId="10657"/>
    <cellStyle name="Normal 8 3 3 3 4 3 2" xfId="40982"/>
    <cellStyle name="Normal 8 3 3 3 4 3 3" xfId="25758"/>
    <cellStyle name="Normal 8 3 3 3 4 4" xfId="35969"/>
    <cellStyle name="Normal 8 3 3 3 4 5" xfId="20745"/>
    <cellStyle name="Normal 8 3 3 3 5" xfId="12335"/>
    <cellStyle name="Normal 8 3 3 3 5 2" xfId="42657"/>
    <cellStyle name="Normal 8 3 3 3 5 3" xfId="27433"/>
    <cellStyle name="Normal 8 3 3 3 6" xfId="7314"/>
    <cellStyle name="Normal 8 3 3 3 6 2" xfId="37640"/>
    <cellStyle name="Normal 8 3 3 3 6 3" xfId="22416"/>
    <cellStyle name="Normal 8 3 3 3 7" xfId="32628"/>
    <cellStyle name="Normal 8 3 3 3 8" xfId="17403"/>
    <cellStyle name="Normal 8 3 3 4" xfId="2661"/>
    <cellStyle name="Normal 8 3 3 4 2" xfId="4351"/>
    <cellStyle name="Normal 8 3 3 4 2 2" xfId="14424"/>
    <cellStyle name="Normal 8 3 3 4 2 2 2" xfId="44746"/>
    <cellStyle name="Normal 8 3 3 4 2 2 3" xfId="29522"/>
    <cellStyle name="Normal 8 3 3 4 2 3" xfId="9404"/>
    <cellStyle name="Normal 8 3 3 4 2 3 2" xfId="39729"/>
    <cellStyle name="Normal 8 3 3 4 2 3 3" xfId="24505"/>
    <cellStyle name="Normal 8 3 3 4 2 4" xfId="34716"/>
    <cellStyle name="Normal 8 3 3 4 2 5" xfId="19492"/>
    <cellStyle name="Normal 8 3 3 4 3" xfId="6043"/>
    <cellStyle name="Normal 8 3 3 4 3 2" xfId="16095"/>
    <cellStyle name="Normal 8 3 3 4 3 2 2" xfId="46417"/>
    <cellStyle name="Normal 8 3 3 4 3 2 3" xfId="31193"/>
    <cellStyle name="Normal 8 3 3 4 3 3" xfId="11075"/>
    <cellStyle name="Normal 8 3 3 4 3 3 2" xfId="41400"/>
    <cellStyle name="Normal 8 3 3 4 3 3 3" xfId="26176"/>
    <cellStyle name="Normal 8 3 3 4 3 4" xfId="36387"/>
    <cellStyle name="Normal 8 3 3 4 3 5" xfId="21163"/>
    <cellStyle name="Normal 8 3 3 4 4" xfId="12753"/>
    <cellStyle name="Normal 8 3 3 4 4 2" xfId="43075"/>
    <cellStyle name="Normal 8 3 3 4 4 3" xfId="27851"/>
    <cellStyle name="Normal 8 3 3 4 5" xfId="7732"/>
    <cellStyle name="Normal 8 3 3 4 5 2" xfId="38058"/>
    <cellStyle name="Normal 8 3 3 4 5 3" xfId="22834"/>
    <cellStyle name="Normal 8 3 3 4 6" xfId="33046"/>
    <cellStyle name="Normal 8 3 3 4 7" xfId="17821"/>
    <cellStyle name="Normal 8 3 3 5" xfId="3514"/>
    <cellStyle name="Normal 8 3 3 5 2" xfId="13588"/>
    <cellStyle name="Normal 8 3 3 5 2 2" xfId="43910"/>
    <cellStyle name="Normal 8 3 3 5 2 3" xfId="28686"/>
    <cellStyle name="Normal 8 3 3 5 3" xfId="8568"/>
    <cellStyle name="Normal 8 3 3 5 3 2" xfId="38893"/>
    <cellStyle name="Normal 8 3 3 5 3 3" xfId="23669"/>
    <cellStyle name="Normal 8 3 3 5 4" xfId="33880"/>
    <cellStyle name="Normal 8 3 3 5 5" xfId="18656"/>
    <cellStyle name="Normal 8 3 3 6" xfId="5207"/>
    <cellStyle name="Normal 8 3 3 6 2" xfId="15259"/>
    <cellStyle name="Normal 8 3 3 6 2 2" xfId="45581"/>
    <cellStyle name="Normal 8 3 3 6 2 3" xfId="30357"/>
    <cellStyle name="Normal 8 3 3 6 3" xfId="10239"/>
    <cellStyle name="Normal 8 3 3 6 3 2" xfId="40564"/>
    <cellStyle name="Normal 8 3 3 6 3 3" xfId="25340"/>
    <cellStyle name="Normal 8 3 3 6 4" xfId="35551"/>
    <cellStyle name="Normal 8 3 3 6 5" xfId="20327"/>
    <cellStyle name="Normal 8 3 3 7" xfId="11917"/>
    <cellStyle name="Normal 8 3 3 7 2" xfId="42239"/>
    <cellStyle name="Normal 8 3 3 7 3" xfId="27015"/>
    <cellStyle name="Normal 8 3 3 8" xfId="6896"/>
    <cellStyle name="Normal 8 3 3 8 2" xfId="37222"/>
    <cellStyle name="Normal 8 3 3 8 3" xfId="21998"/>
    <cellStyle name="Normal 8 3 3 9" xfId="32211"/>
    <cellStyle name="Normal 8 3 4" xfId="1921"/>
    <cellStyle name="Normal 8 3 4 2" xfId="2344"/>
    <cellStyle name="Normal 8 3 4 2 2" xfId="3183"/>
    <cellStyle name="Normal 8 3 4 2 2 2" xfId="4873"/>
    <cellStyle name="Normal 8 3 4 2 2 2 2" xfId="14946"/>
    <cellStyle name="Normal 8 3 4 2 2 2 2 2" xfId="45268"/>
    <cellStyle name="Normal 8 3 4 2 2 2 2 3" xfId="30044"/>
    <cellStyle name="Normal 8 3 4 2 2 2 3" xfId="9926"/>
    <cellStyle name="Normal 8 3 4 2 2 2 3 2" xfId="40251"/>
    <cellStyle name="Normal 8 3 4 2 2 2 3 3" xfId="25027"/>
    <cellStyle name="Normal 8 3 4 2 2 2 4" xfId="35238"/>
    <cellStyle name="Normal 8 3 4 2 2 2 5" xfId="20014"/>
    <cellStyle name="Normal 8 3 4 2 2 3" xfId="6565"/>
    <cellStyle name="Normal 8 3 4 2 2 3 2" xfId="16617"/>
    <cellStyle name="Normal 8 3 4 2 2 3 2 2" xfId="46939"/>
    <cellStyle name="Normal 8 3 4 2 2 3 2 3" xfId="31715"/>
    <cellStyle name="Normal 8 3 4 2 2 3 3" xfId="11597"/>
    <cellStyle name="Normal 8 3 4 2 2 3 3 2" xfId="41922"/>
    <cellStyle name="Normal 8 3 4 2 2 3 3 3" xfId="26698"/>
    <cellStyle name="Normal 8 3 4 2 2 3 4" xfId="36909"/>
    <cellStyle name="Normal 8 3 4 2 2 3 5" xfId="21685"/>
    <cellStyle name="Normal 8 3 4 2 2 4" xfId="13275"/>
    <cellStyle name="Normal 8 3 4 2 2 4 2" xfId="43597"/>
    <cellStyle name="Normal 8 3 4 2 2 4 3" xfId="28373"/>
    <cellStyle name="Normal 8 3 4 2 2 5" xfId="8254"/>
    <cellStyle name="Normal 8 3 4 2 2 5 2" xfId="38580"/>
    <cellStyle name="Normal 8 3 4 2 2 5 3" xfId="23356"/>
    <cellStyle name="Normal 8 3 4 2 2 6" xfId="33568"/>
    <cellStyle name="Normal 8 3 4 2 2 7" xfId="18343"/>
    <cellStyle name="Normal 8 3 4 2 3" xfId="4036"/>
    <cellStyle name="Normal 8 3 4 2 3 2" xfId="14110"/>
    <cellStyle name="Normal 8 3 4 2 3 2 2" xfId="44432"/>
    <cellStyle name="Normal 8 3 4 2 3 2 3" xfId="29208"/>
    <cellStyle name="Normal 8 3 4 2 3 3" xfId="9090"/>
    <cellStyle name="Normal 8 3 4 2 3 3 2" xfId="39415"/>
    <cellStyle name="Normal 8 3 4 2 3 3 3" xfId="24191"/>
    <cellStyle name="Normal 8 3 4 2 3 4" xfId="34402"/>
    <cellStyle name="Normal 8 3 4 2 3 5" xfId="19178"/>
    <cellStyle name="Normal 8 3 4 2 4" xfId="5729"/>
    <cellStyle name="Normal 8 3 4 2 4 2" xfId="15781"/>
    <cellStyle name="Normal 8 3 4 2 4 2 2" xfId="46103"/>
    <cellStyle name="Normal 8 3 4 2 4 2 3" xfId="30879"/>
    <cellStyle name="Normal 8 3 4 2 4 3" xfId="10761"/>
    <cellStyle name="Normal 8 3 4 2 4 3 2" xfId="41086"/>
    <cellStyle name="Normal 8 3 4 2 4 3 3" xfId="25862"/>
    <cellStyle name="Normal 8 3 4 2 4 4" xfId="36073"/>
    <cellStyle name="Normal 8 3 4 2 4 5" xfId="20849"/>
    <cellStyle name="Normal 8 3 4 2 5" xfId="12439"/>
    <cellStyle name="Normal 8 3 4 2 5 2" xfId="42761"/>
    <cellStyle name="Normal 8 3 4 2 5 3" xfId="27537"/>
    <cellStyle name="Normal 8 3 4 2 6" xfId="7418"/>
    <cellStyle name="Normal 8 3 4 2 6 2" xfId="37744"/>
    <cellStyle name="Normal 8 3 4 2 6 3" xfId="22520"/>
    <cellStyle name="Normal 8 3 4 2 7" xfId="32732"/>
    <cellStyle name="Normal 8 3 4 2 8" xfId="17507"/>
    <cellStyle name="Normal 8 3 4 3" xfId="2765"/>
    <cellStyle name="Normal 8 3 4 3 2" xfId="4455"/>
    <cellStyle name="Normal 8 3 4 3 2 2" xfId="14528"/>
    <cellStyle name="Normal 8 3 4 3 2 2 2" xfId="44850"/>
    <cellStyle name="Normal 8 3 4 3 2 2 3" xfId="29626"/>
    <cellStyle name="Normal 8 3 4 3 2 3" xfId="9508"/>
    <cellStyle name="Normal 8 3 4 3 2 3 2" xfId="39833"/>
    <cellStyle name="Normal 8 3 4 3 2 3 3" xfId="24609"/>
    <cellStyle name="Normal 8 3 4 3 2 4" xfId="34820"/>
    <cellStyle name="Normal 8 3 4 3 2 5" xfId="19596"/>
    <cellStyle name="Normal 8 3 4 3 3" xfId="6147"/>
    <cellStyle name="Normal 8 3 4 3 3 2" xfId="16199"/>
    <cellStyle name="Normal 8 3 4 3 3 2 2" xfId="46521"/>
    <cellStyle name="Normal 8 3 4 3 3 2 3" xfId="31297"/>
    <cellStyle name="Normal 8 3 4 3 3 3" xfId="11179"/>
    <cellStyle name="Normal 8 3 4 3 3 3 2" xfId="41504"/>
    <cellStyle name="Normal 8 3 4 3 3 3 3" xfId="26280"/>
    <cellStyle name="Normal 8 3 4 3 3 4" xfId="36491"/>
    <cellStyle name="Normal 8 3 4 3 3 5" xfId="21267"/>
    <cellStyle name="Normal 8 3 4 3 4" xfId="12857"/>
    <cellStyle name="Normal 8 3 4 3 4 2" xfId="43179"/>
    <cellStyle name="Normal 8 3 4 3 4 3" xfId="27955"/>
    <cellStyle name="Normal 8 3 4 3 5" xfId="7836"/>
    <cellStyle name="Normal 8 3 4 3 5 2" xfId="38162"/>
    <cellStyle name="Normal 8 3 4 3 5 3" xfId="22938"/>
    <cellStyle name="Normal 8 3 4 3 6" xfId="33150"/>
    <cellStyle name="Normal 8 3 4 3 7" xfId="17925"/>
    <cellStyle name="Normal 8 3 4 4" xfId="3618"/>
    <cellStyle name="Normal 8 3 4 4 2" xfId="13692"/>
    <cellStyle name="Normal 8 3 4 4 2 2" xfId="44014"/>
    <cellStyle name="Normal 8 3 4 4 2 3" xfId="28790"/>
    <cellStyle name="Normal 8 3 4 4 3" xfId="8672"/>
    <cellStyle name="Normal 8 3 4 4 3 2" xfId="38997"/>
    <cellStyle name="Normal 8 3 4 4 3 3" xfId="23773"/>
    <cellStyle name="Normal 8 3 4 4 4" xfId="33984"/>
    <cellStyle name="Normal 8 3 4 4 5" xfId="18760"/>
    <cellStyle name="Normal 8 3 4 5" xfId="5311"/>
    <cellStyle name="Normal 8 3 4 5 2" xfId="15363"/>
    <cellStyle name="Normal 8 3 4 5 2 2" xfId="45685"/>
    <cellStyle name="Normal 8 3 4 5 2 3" xfId="30461"/>
    <cellStyle name="Normal 8 3 4 5 3" xfId="10343"/>
    <cellStyle name="Normal 8 3 4 5 3 2" xfId="40668"/>
    <cellStyle name="Normal 8 3 4 5 3 3" xfId="25444"/>
    <cellStyle name="Normal 8 3 4 5 4" xfId="35655"/>
    <cellStyle name="Normal 8 3 4 5 5" xfId="20431"/>
    <cellStyle name="Normal 8 3 4 6" xfId="12021"/>
    <cellStyle name="Normal 8 3 4 6 2" xfId="42343"/>
    <cellStyle name="Normal 8 3 4 6 3" xfId="27119"/>
    <cellStyle name="Normal 8 3 4 7" xfId="7000"/>
    <cellStyle name="Normal 8 3 4 7 2" xfId="37326"/>
    <cellStyle name="Normal 8 3 4 7 3" xfId="22102"/>
    <cellStyle name="Normal 8 3 4 8" xfId="32314"/>
    <cellStyle name="Normal 8 3 4 9" xfId="17089"/>
    <cellStyle name="Normal 8 3 5" xfId="2134"/>
    <cellStyle name="Normal 8 3 5 2" xfId="2975"/>
    <cellStyle name="Normal 8 3 5 2 2" xfId="4665"/>
    <cellStyle name="Normal 8 3 5 2 2 2" xfId="14738"/>
    <cellStyle name="Normal 8 3 5 2 2 2 2" xfId="45060"/>
    <cellStyle name="Normal 8 3 5 2 2 2 3" xfId="29836"/>
    <cellStyle name="Normal 8 3 5 2 2 3" xfId="9718"/>
    <cellStyle name="Normal 8 3 5 2 2 3 2" xfId="40043"/>
    <cellStyle name="Normal 8 3 5 2 2 3 3" xfId="24819"/>
    <cellStyle name="Normal 8 3 5 2 2 4" xfId="35030"/>
    <cellStyle name="Normal 8 3 5 2 2 5" xfId="19806"/>
    <cellStyle name="Normal 8 3 5 2 3" xfId="6357"/>
    <cellStyle name="Normal 8 3 5 2 3 2" xfId="16409"/>
    <cellStyle name="Normal 8 3 5 2 3 2 2" xfId="46731"/>
    <cellStyle name="Normal 8 3 5 2 3 2 3" xfId="31507"/>
    <cellStyle name="Normal 8 3 5 2 3 3" xfId="11389"/>
    <cellStyle name="Normal 8 3 5 2 3 3 2" xfId="41714"/>
    <cellStyle name="Normal 8 3 5 2 3 3 3" xfId="26490"/>
    <cellStyle name="Normal 8 3 5 2 3 4" xfId="36701"/>
    <cellStyle name="Normal 8 3 5 2 3 5" xfId="21477"/>
    <cellStyle name="Normal 8 3 5 2 4" xfId="13067"/>
    <cellStyle name="Normal 8 3 5 2 4 2" xfId="43389"/>
    <cellStyle name="Normal 8 3 5 2 4 3" xfId="28165"/>
    <cellStyle name="Normal 8 3 5 2 5" xfId="8046"/>
    <cellStyle name="Normal 8 3 5 2 5 2" xfId="38372"/>
    <cellStyle name="Normal 8 3 5 2 5 3" xfId="23148"/>
    <cellStyle name="Normal 8 3 5 2 6" xfId="33360"/>
    <cellStyle name="Normal 8 3 5 2 7" xfId="18135"/>
    <cellStyle name="Normal 8 3 5 3" xfId="3828"/>
    <cellStyle name="Normal 8 3 5 3 2" xfId="13902"/>
    <cellStyle name="Normal 8 3 5 3 2 2" xfId="44224"/>
    <cellStyle name="Normal 8 3 5 3 2 3" xfId="29000"/>
    <cellStyle name="Normal 8 3 5 3 3" xfId="8882"/>
    <cellStyle name="Normal 8 3 5 3 3 2" xfId="39207"/>
    <cellStyle name="Normal 8 3 5 3 3 3" xfId="23983"/>
    <cellStyle name="Normal 8 3 5 3 4" xfId="34194"/>
    <cellStyle name="Normal 8 3 5 3 5" xfId="18970"/>
    <cellStyle name="Normal 8 3 5 4" xfId="5521"/>
    <cellStyle name="Normal 8 3 5 4 2" xfId="15573"/>
    <cellStyle name="Normal 8 3 5 4 2 2" xfId="45895"/>
    <cellStyle name="Normal 8 3 5 4 2 3" xfId="30671"/>
    <cellStyle name="Normal 8 3 5 4 3" xfId="10553"/>
    <cellStyle name="Normal 8 3 5 4 3 2" xfId="40878"/>
    <cellStyle name="Normal 8 3 5 4 3 3" xfId="25654"/>
    <cellStyle name="Normal 8 3 5 4 4" xfId="35865"/>
    <cellStyle name="Normal 8 3 5 4 5" xfId="20641"/>
    <cellStyle name="Normal 8 3 5 5" xfId="12231"/>
    <cellStyle name="Normal 8 3 5 5 2" xfId="42553"/>
    <cellStyle name="Normal 8 3 5 5 3" xfId="27329"/>
    <cellStyle name="Normal 8 3 5 6" xfId="7210"/>
    <cellStyle name="Normal 8 3 5 6 2" xfId="37536"/>
    <cellStyle name="Normal 8 3 5 6 3" xfId="22312"/>
    <cellStyle name="Normal 8 3 5 7" xfId="32524"/>
    <cellStyle name="Normal 8 3 5 8" xfId="17299"/>
    <cellStyle name="Normal 8 3 6" xfId="2555"/>
    <cellStyle name="Normal 8 3 6 2" xfId="4247"/>
    <cellStyle name="Normal 8 3 6 2 2" xfId="14320"/>
    <cellStyle name="Normal 8 3 6 2 2 2" xfId="44642"/>
    <cellStyle name="Normal 8 3 6 2 2 3" xfId="29418"/>
    <cellStyle name="Normal 8 3 6 2 3" xfId="9300"/>
    <cellStyle name="Normal 8 3 6 2 3 2" xfId="39625"/>
    <cellStyle name="Normal 8 3 6 2 3 3" xfId="24401"/>
    <cellStyle name="Normal 8 3 6 2 4" xfId="34612"/>
    <cellStyle name="Normal 8 3 6 2 5" xfId="19388"/>
    <cellStyle name="Normal 8 3 6 3" xfId="5939"/>
    <cellStyle name="Normal 8 3 6 3 2" xfId="15991"/>
    <cellStyle name="Normal 8 3 6 3 2 2" xfId="46313"/>
    <cellStyle name="Normal 8 3 6 3 2 3" xfId="31089"/>
    <cellStyle name="Normal 8 3 6 3 3" xfId="10971"/>
    <cellStyle name="Normal 8 3 6 3 3 2" xfId="41296"/>
    <cellStyle name="Normal 8 3 6 3 3 3" xfId="26072"/>
    <cellStyle name="Normal 8 3 6 3 4" xfId="36283"/>
    <cellStyle name="Normal 8 3 6 3 5" xfId="21059"/>
    <cellStyle name="Normal 8 3 6 4" xfId="12649"/>
    <cellStyle name="Normal 8 3 6 4 2" xfId="42971"/>
    <cellStyle name="Normal 8 3 6 4 3" xfId="27747"/>
    <cellStyle name="Normal 8 3 6 5" xfId="7628"/>
    <cellStyle name="Normal 8 3 6 5 2" xfId="37954"/>
    <cellStyle name="Normal 8 3 6 5 3" xfId="22730"/>
    <cellStyle name="Normal 8 3 6 6" xfId="32942"/>
    <cellStyle name="Normal 8 3 6 7" xfId="17717"/>
    <cellStyle name="Normal 8 3 7" xfId="3407"/>
    <cellStyle name="Normal 8 3 7 2" xfId="13484"/>
    <cellStyle name="Normal 8 3 7 2 2" xfId="43806"/>
    <cellStyle name="Normal 8 3 7 2 3" xfId="28582"/>
    <cellStyle name="Normal 8 3 7 3" xfId="8464"/>
    <cellStyle name="Normal 8 3 7 3 2" xfId="38789"/>
    <cellStyle name="Normal 8 3 7 3 3" xfId="23565"/>
    <cellStyle name="Normal 8 3 7 4" xfId="33776"/>
    <cellStyle name="Normal 8 3 7 5" xfId="18552"/>
    <cellStyle name="Normal 8 3 8" xfId="5101"/>
    <cellStyle name="Normal 8 3 8 2" xfId="15155"/>
    <cellStyle name="Normal 8 3 8 2 2" xfId="45477"/>
    <cellStyle name="Normal 8 3 8 2 3" xfId="30253"/>
    <cellStyle name="Normal 8 3 8 3" xfId="10135"/>
    <cellStyle name="Normal 8 3 8 3 2" xfId="40460"/>
    <cellStyle name="Normal 8 3 8 3 3" xfId="25236"/>
    <cellStyle name="Normal 8 3 8 4" xfId="35447"/>
    <cellStyle name="Normal 8 3 8 5" xfId="20223"/>
    <cellStyle name="Normal 8 3 9" xfId="11811"/>
    <cellStyle name="Normal 8 3 9 2" xfId="42135"/>
    <cellStyle name="Normal 8 3 9 3" xfId="26911"/>
    <cellStyle name="Normal 8 4" xfId="514"/>
    <cellStyle name="Normal 8 5" xfId="31970"/>
    <cellStyle name="Normal 8 6" xfId="974"/>
    <cellStyle name="Normal 8 7" xfId="413"/>
    <cellStyle name="Normal 80" xfId="1099"/>
    <cellStyle name="Normal 80 10" xfId="6741"/>
    <cellStyle name="Normal 80 10 2" xfId="37070"/>
    <cellStyle name="Normal 80 10 3" xfId="21846"/>
    <cellStyle name="Normal 80 11" xfId="32061"/>
    <cellStyle name="Normal 80 12" xfId="16831"/>
    <cellStyle name="Normal 80 13" xfId="47324"/>
    <cellStyle name="Normal 80 2" xfId="1705"/>
    <cellStyle name="Normal 80 2 10" xfId="32114"/>
    <cellStyle name="Normal 80 2 11" xfId="16885"/>
    <cellStyle name="Normal 80 2 2" xfId="1814"/>
    <cellStyle name="Normal 80 2 2 10" xfId="16989"/>
    <cellStyle name="Normal 80 2 2 2" xfId="2031"/>
    <cellStyle name="Normal 80 2 2 2 2" xfId="2452"/>
    <cellStyle name="Normal 80 2 2 2 2 2" xfId="3291"/>
    <cellStyle name="Normal 80 2 2 2 2 2 2" xfId="4981"/>
    <cellStyle name="Normal 80 2 2 2 2 2 2 2" xfId="15054"/>
    <cellStyle name="Normal 80 2 2 2 2 2 2 2 2" xfId="45376"/>
    <cellStyle name="Normal 80 2 2 2 2 2 2 2 3" xfId="30152"/>
    <cellStyle name="Normal 80 2 2 2 2 2 2 3" xfId="10034"/>
    <cellStyle name="Normal 80 2 2 2 2 2 2 3 2" xfId="40359"/>
    <cellStyle name="Normal 80 2 2 2 2 2 2 3 3" xfId="25135"/>
    <cellStyle name="Normal 80 2 2 2 2 2 2 4" xfId="35346"/>
    <cellStyle name="Normal 80 2 2 2 2 2 2 5" xfId="20122"/>
    <cellStyle name="Normal 80 2 2 2 2 2 3" xfId="6673"/>
    <cellStyle name="Normal 80 2 2 2 2 2 3 2" xfId="16725"/>
    <cellStyle name="Normal 80 2 2 2 2 2 3 2 2" xfId="47047"/>
    <cellStyle name="Normal 80 2 2 2 2 2 3 2 3" xfId="31823"/>
    <cellStyle name="Normal 80 2 2 2 2 2 3 3" xfId="11705"/>
    <cellStyle name="Normal 80 2 2 2 2 2 3 3 2" xfId="42030"/>
    <cellStyle name="Normal 80 2 2 2 2 2 3 3 3" xfId="26806"/>
    <cellStyle name="Normal 80 2 2 2 2 2 3 4" xfId="37017"/>
    <cellStyle name="Normal 80 2 2 2 2 2 3 5" xfId="21793"/>
    <cellStyle name="Normal 80 2 2 2 2 2 4" xfId="13383"/>
    <cellStyle name="Normal 80 2 2 2 2 2 4 2" xfId="43705"/>
    <cellStyle name="Normal 80 2 2 2 2 2 4 3" xfId="28481"/>
    <cellStyle name="Normal 80 2 2 2 2 2 5" xfId="8362"/>
    <cellStyle name="Normal 80 2 2 2 2 2 5 2" xfId="38688"/>
    <cellStyle name="Normal 80 2 2 2 2 2 5 3" xfId="23464"/>
    <cellStyle name="Normal 80 2 2 2 2 2 6" xfId="33676"/>
    <cellStyle name="Normal 80 2 2 2 2 2 7" xfId="18451"/>
    <cellStyle name="Normal 80 2 2 2 2 3" xfId="4144"/>
    <cellStyle name="Normal 80 2 2 2 2 3 2" xfId="14218"/>
    <cellStyle name="Normal 80 2 2 2 2 3 2 2" xfId="44540"/>
    <cellStyle name="Normal 80 2 2 2 2 3 2 3" xfId="29316"/>
    <cellStyle name="Normal 80 2 2 2 2 3 3" xfId="9198"/>
    <cellStyle name="Normal 80 2 2 2 2 3 3 2" xfId="39523"/>
    <cellStyle name="Normal 80 2 2 2 2 3 3 3" xfId="24299"/>
    <cellStyle name="Normal 80 2 2 2 2 3 4" xfId="34510"/>
    <cellStyle name="Normal 80 2 2 2 2 3 5" xfId="19286"/>
    <cellStyle name="Normal 80 2 2 2 2 4" xfId="5837"/>
    <cellStyle name="Normal 80 2 2 2 2 4 2" xfId="15889"/>
    <cellStyle name="Normal 80 2 2 2 2 4 2 2" xfId="46211"/>
    <cellStyle name="Normal 80 2 2 2 2 4 2 3" xfId="30987"/>
    <cellStyle name="Normal 80 2 2 2 2 4 3" xfId="10869"/>
    <cellStyle name="Normal 80 2 2 2 2 4 3 2" xfId="41194"/>
    <cellStyle name="Normal 80 2 2 2 2 4 3 3" xfId="25970"/>
    <cellStyle name="Normal 80 2 2 2 2 4 4" xfId="36181"/>
    <cellStyle name="Normal 80 2 2 2 2 4 5" xfId="20957"/>
    <cellStyle name="Normal 80 2 2 2 2 5" xfId="12547"/>
    <cellStyle name="Normal 80 2 2 2 2 5 2" xfId="42869"/>
    <cellStyle name="Normal 80 2 2 2 2 5 3" xfId="27645"/>
    <cellStyle name="Normal 80 2 2 2 2 6" xfId="7526"/>
    <cellStyle name="Normal 80 2 2 2 2 6 2" xfId="37852"/>
    <cellStyle name="Normal 80 2 2 2 2 6 3" xfId="22628"/>
    <cellStyle name="Normal 80 2 2 2 2 7" xfId="32840"/>
    <cellStyle name="Normal 80 2 2 2 2 8" xfId="17615"/>
    <cellStyle name="Normal 80 2 2 2 3" xfId="2873"/>
    <cellStyle name="Normal 80 2 2 2 3 2" xfId="4563"/>
    <cellStyle name="Normal 80 2 2 2 3 2 2" xfId="14636"/>
    <cellStyle name="Normal 80 2 2 2 3 2 2 2" xfId="44958"/>
    <cellStyle name="Normal 80 2 2 2 3 2 2 3" xfId="29734"/>
    <cellStyle name="Normal 80 2 2 2 3 2 3" xfId="9616"/>
    <cellStyle name="Normal 80 2 2 2 3 2 3 2" xfId="39941"/>
    <cellStyle name="Normal 80 2 2 2 3 2 3 3" xfId="24717"/>
    <cellStyle name="Normal 80 2 2 2 3 2 4" xfId="34928"/>
    <cellStyle name="Normal 80 2 2 2 3 2 5" xfId="19704"/>
    <cellStyle name="Normal 80 2 2 2 3 3" xfId="6255"/>
    <cellStyle name="Normal 80 2 2 2 3 3 2" xfId="16307"/>
    <cellStyle name="Normal 80 2 2 2 3 3 2 2" xfId="46629"/>
    <cellStyle name="Normal 80 2 2 2 3 3 2 3" xfId="31405"/>
    <cellStyle name="Normal 80 2 2 2 3 3 3" xfId="11287"/>
    <cellStyle name="Normal 80 2 2 2 3 3 3 2" xfId="41612"/>
    <cellStyle name="Normal 80 2 2 2 3 3 3 3" xfId="26388"/>
    <cellStyle name="Normal 80 2 2 2 3 3 4" xfId="36599"/>
    <cellStyle name="Normal 80 2 2 2 3 3 5" xfId="21375"/>
    <cellStyle name="Normal 80 2 2 2 3 4" xfId="12965"/>
    <cellStyle name="Normal 80 2 2 2 3 4 2" xfId="43287"/>
    <cellStyle name="Normal 80 2 2 2 3 4 3" xfId="28063"/>
    <cellStyle name="Normal 80 2 2 2 3 5" xfId="7944"/>
    <cellStyle name="Normal 80 2 2 2 3 5 2" xfId="38270"/>
    <cellStyle name="Normal 80 2 2 2 3 5 3" xfId="23046"/>
    <cellStyle name="Normal 80 2 2 2 3 6" xfId="33258"/>
    <cellStyle name="Normal 80 2 2 2 3 7" xfId="18033"/>
    <cellStyle name="Normal 80 2 2 2 4" xfId="3726"/>
    <cellStyle name="Normal 80 2 2 2 4 2" xfId="13800"/>
    <cellStyle name="Normal 80 2 2 2 4 2 2" xfId="44122"/>
    <cellStyle name="Normal 80 2 2 2 4 2 3" xfId="28898"/>
    <cellStyle name="Normal 80 2 2 2 4 3" xfId="8780"/>
    <cellStyle name="Normal 80 2 2 2 4 3 2" xfId="39105"/>
    <cellStyle name="Normal 80 2 2 2 4 3 3" xfId="23881"/>
    <cellStyle name="Normal 80 2 2 2 4 4" xfId="34092"/>
    <cellStyle name="Normal 80 2 2 2 4 5" xfId="18868"/>
    <cellStyle name="Normal 80 2 2 2 5" xfId="5419"/>
    <cellStyle name="Normal 80 2 2 2 5 2" xfId="15471"/>
    <cellStyle name="Normal 80 2 2 2 5 2 2" xfId="45793"/>
    <cellStyle name="Normal 80 2 2 2 5 2 3" xfId="30569"/>
    <cellStyle name="Normal 80 2 2 2 5 3" xfId="10451"/>
    <cellStyle name="Normal 80 2 2 2 5 3 2" xfId="40776"/>
    <cellStyle name="Normal 80 2 2 2 5 3 3" xfId="25552"/>
    <cellStyle name="Normal 80 2 2 2 5 4" xfId="35763"/>
    <cellStyle name="Normal 80 2 2 2 5 5" xfId="20539"/>
    <cellStyle name="Normal 80 2 2 2 6" xfId="12129"/>
    <cellStyle name="Normal 80 2 2 2 6 2" xfId="42451"/>
    <cellStyle name="Normal 80 2 2 2 6 3" xfId="27227"/>
    <cellStyle name="Normal 80 2 2 2 7" xfId="7108"/>
    <cellStyle name="Normal 80 2 2 2 7 2" xfId="37434"/>
    <cellStyle name="Normal 80 2 2 2 7 3" xfId="22210"/>
    <cellStyle name="Normal 80 2 2 2 8" xfId="32422"/>
    <cellStyle name="Normal 80 2 2 2 9" xfId="17197"/>
    <cellStyle name="Normal 80 2 2 3" xfId="2244"/>
    <cellStyle name="Normal 80 2 2 3 2" xfId="3083"/>
    <cellStyle name="Normal 80 2 2 3 2 2" xfId="4773"/>
    <cellStyle name="Normal 80 2 2 3 2 2 2" xfId="14846"/>
    <cellStyle name="Normal 80 2 2 3 2 2 2 2" xfId="45168"/>
    <cellStyle name="Normal 80 2 2 3 2 2 2 3" xfId="29944"/>
    <cellStyle name="Normal 80 2 2 3 2 2 3" xfId="9826"/>
    <cellStyle name="Normal 80 2 2 3 2 2 3 2" xfId="40151"/>
    <cellStyle name="Normal 80 2 2 3 2 2 3 3" xfId="24927"/>
    <cellStyle name="Normal 80 2 2 3 2 2 4" xfId="35138"/>
    <cellStyle name="Normal 80 2 2 3 2 2 5" xfId="19914"/>
    <cellStyle name="Normal 80 2 2 3 2 3" xfId="6465"/>
    <cellStyle name="Normal 80 2 2 3 2 3 2" xfId="16517"/>
    <cellStyle name="Normal 80 2 2 3 2 3 2 2" xfId="46839"/>
    <cellStyle name="Normal 80 2 2 3 2 3 2 3" xfId="31615"/>
    <cellStyle name="Normal 80 2 2 3 2 3 3" xfId="11497"/>
    <cellStyle name="Normal 80 2 2 3 2 3 3 2" xfId="41822"/>
    <cellStyle name="Normal 80 2 2 3 2 3 3 3" xfId="26598"/>
    <cellStyle name="Normal 80 2 2 3 2 3 4" xfId="36809"/>
    <cellStyle name="Normal 80 2 2 3 2 3 5" xfId="21585"/>
    <cellStyle name="Normal 80 2 2 3 2 4" xfId="13175"/>
    <cellStyle name="Normal 80 2 2 3 2 4 2" xfId="43497"/>
    <cellStyle name="Normal 80 2 2 3 2 4 3" xfId="28273"/>
    <cellStyle name="Normal 80 2 2 3 2 5" xfId="8154"/>
    <cellStyle name="Normal 80 2 2 3 2 5 2" xfId="38480"/>
    <cellStyle name="Normal 80 2 2 3 2 5 3" xfId="23256"/>
    <cellStyle name="Normal 80 2 2 3 2 6" xfId="33468"/>
    <cellStyle name="Normal 80 2 2 3 2 7" xfId="18243"/>
    <cellStyle name="Normal 80 2 2 3 3" xfId="3936"/>
    <cellStyle name="Normal 80 2 2 3 3 2" xfId="14010"/>
    <cellStyle name="Normal 80 2 2 3 3 2 2" xfId="44332"/>
    <cellStyle name="Normal 80 2 2 3 3 2 3" xfId="29108"/>
    <cellStyle name="Normal 80 2 2 3 3 3" xfId="8990"/>
    <cellStyle name="Normal 80 2 2 3 3 3 2" xfId="39315"/>
    <cellStyle name="Normal 80 2 2 3 3 3 3" xfId="24091"/>
    <cellStyle name="Normal 80 2 2 3 3 4" xfId="34302"/>
    <cellStyle name="Normal 80 2 2 3 3 5" xfId="19078"/>
    <cellStyle name="Normal 80 2 2 3 4" xfId="5629"/>
    <cellStyle name="Normal 80 2 2 3 4 2" xfId="15681"/>
    <cellStyle name="Normal 80 2 2 3 4 2 2" xfId="46003"/>
    <cellStyle name="Normal 80 2 2 3 4 2 3" xfId="30779"/>
    <cellStyle name="Normal 80 2 2 3 4 3" xfId="10661"/>
    <cellStyle name="Normal 80 2 2 3 4 3 2" xfId="40986"/>
    <cellStyle name="Normal 80 2 2 3 4 3 3" xfId="25762"/>
    <cellStyle name="Normal 80 2 2 3 4 4" xfId="35973"/>
    <cellStyle name="Normal 80 2 2 3 4 5" xfId="20749"/>
    <cellStyle name="Normal 80 2 2 3 5" xfId="12339"/>
    <cellStyle name="Normal 80 2 2 3 5 2" xfId="42661"/>
    <cellStyle name="Normal 80 2 2 3 5 3" xfId="27437"/>
    <cellStyle name="Normal 80 2 2 3 6" xfId="7318"/>
    <cellStyle name="Normal 80 2 2 3 6 2" xfId="37644"/>
    <cellStyle name="Normal 80 2 2 3 6 3" xfId="22420"/>
    <cellStyle name="Normal 80 2 2 3 7" xfId="32632"/>
    <cellStyle name="Normal 80 2 2 3 8" xfId="17407"/>
    <cellStyle name="Normal 80 2 2 4" xfId="2665"/>
    <cellStyle name="Normal 80 2 2 4 2" xfId="4355"/>
    <cellStyle name="Normal 80 2 2 4 2 2" xfId="14428"/>
    <cellStyle name="Normal 80 2 2 4 2 2 2" xfId="44750"/>
    <cellStyle name="Normal 80 2 2 4 2 2 3" xfId="29526"/>
    <cellStyle name="Normal 80 2 2 4 2 3" xfId="9408"/>
    <cellStyle name="Normal 80 2 2 4 2 3 2" xfId="39733"/>
    <cellStyle name="Normal 80 2 2 4 2 3 3" xfId="24509"/>
    <cellStyle name="Normal 80 2 2 4 2 4" xfId="34720"/>
    <cellStyle name="Normal 80 2 2 4 2 5" xfId="19496"/>
    <cellStyle name="Normal 80 2 2 4 3" xfId="6047"/>
    <cellStyle name="Normal 80 2 2 4 3 2" xfId="16099"/>
    <cellStyle name="Normal 80 2 2 4 3 2 2" xfId="46421"/>
    <cellStyle name="Normal 80 2 2 4 3 2 3" xfId="31197"/>
    <cellStyle name="Normal 80 2 2 4 3 3" xfId="11079"/>
    <cellStyle name="Normal 80 2 2 4 3 3 2" xfId="41404"/>
    <cellStyle name="Normal 80 2 2 4 3 3 3" xfId="26180"/>
    <cellStyle name="Normal 80 2 2 4 3 4" xfId="36391"/>
    <cellStyle name="Normal 80 2 2 4 3 5" xfId="21167"/>
    <cellStyle name="Normal 80 2 2 4 4" xfId="12757"/>
    <cellStyle name="Normal 80 2 2 4 4 2" xfId="43079"/>
    <cellStyle name="Normal 80 2 2 4 4 3" xfId="27855"/>
    <cellStyle name="Normal 80 2 2 4 5" xfId="7736"/>
    <cellStyle name="Normal 80 2 2 4 5 2" xfId="38062"/>
    <cellStyle name="Normal 80 2 2 4 5 3" xfId="22838"/>
    <cellStyle name="Normal 80 2 2 4 6" xfId="33050"/>
    <cellStyle name="Normal 80 2 2 4 7" xfId="17825"/>
    <cellStyle name="Normal 80 2 2 5" xfId="3518"/>
    <cellStyle name="Normal 80 2 2 5 2" xfId="13592"/>
    <cellStyle name="Normal 80 2 2 5 2 2" xfId="43914"/>
    <cellStyle name="Normal 80 2 2 5 2 3" xfId="28690"/>
    <cellStyle name="Normal 80 2 2 5 3" xfId="8572"/>
    <cellStyle name="Normal 80 2 2 5 3 2" xfId="38897"/>
    <cellStyle name="Normal 80 2 2 5 3 3" xfId="23673"/>
    <cellStyle name="Normal 80 2 2 5 4" xfId="33884"/>
    <cellStyle name="Normal 80 2 2 5 5" xfId="18660"/>
    <cellStyle name="Normal 80 2 2 6" xfId="5211"/>
    <cellStyle name="Normal 80 2 2 6 2" xfId="15263"/>
    <cellStyle name="Normal 80 2 2 6 2 2" xfId="45585"/>
    <cellStyle name="Normal 80 2 2 6 2 3" xfId="30361"/>
    <cellStyle name="Normal 80 2 2 6 3" xfId="10243"/>
    <cellStyle name="Normal 80 2 2 6 3 2" xfId="40568"/>
    <cellStyle name="Normal 80 2 2 6 3 3" xfId="25344"/>
    <cellStyle name="Normal 80 2 2 6 4" xfId="35555"/>
    <cellStyle name="Normal 80 2 2 6 5" xfId="20331"/>
    <cellStyle name="Normal 80 2 2 7" xfId="11921"/>
    <cellStyle name="Normal 80 2 2 7 2" xfId="42243"/>
    <cellStyle name="Normal 80 2 2 7 3" xfId="27019"/>
    <cellStyle name="Normal 80 2 2 8" xfId="6900"/>
    <cellStyle name="Normal 80 2 2 8 2" xfId="37226"/>
    <cellStyle name="Normal 80 2 2 8 3" xfId="22002"/>
    <cellStyle name="Normal 80 2 2 9" xfId="32215"/>
    <cellStyle name="Normal 80 2 3" xfId="1927"/>
    <cellStyle name="Normal 80 2 3 2" xfId="2348"/>
    <cellStyle name="Normal 80 2 3 2 2" xfId="3187"/>
    <cellStyle name="Normal 80 2 3 2 2 2" xfId="4877"/>
    <cellStyle name="Normal 80 2 3 2 2 2 2" xfId="14950"/>
    <cellStyle name="Normal 80 2 3 2 2 2 2 2" xfId="45272"/>
    <cellStyle name="Normal 80 2 3 2 2 2 2 3" xfId="30048"/>
    <cellStyle name="Normal 80 2 3 2 2 2 3" xfId="9930"/>
    <cellStyle name="Normal 80 2 3 2 2 2 3 2" xfId="40255"/>
    <cellStyle name="Normal 80 2 3 2 2 2 3 3" xfId="25031"/>
    <cellStyle name="Normal 80 2 3 2 2 2 4" xfId="35242"/>
    <cellStyle name="Normal 80 2 3 2 2 2 5" xfId="20018"/>
    <cellStyle name="Normal 80 2 3 2 2 3" xfId="6569"/>
    <cellStyle name="Normal 80 2 3 2 2 3 2" xfId="16621"/>
    <cellStyle name="Normal 80 2 3 2 2 3 2 2" xfId="46943"/>
    <cellStyle name="Normal 80 2 3 2 2 3 2 3" xfId="31719"/>
    <cellStyle name="Normal 80 2 3 2 2 3 3" xfId="11601"/>
    <cellStyle name="Normal 80 2 3 2 2 3 3 2" xfId="41926"/>
    <cellStyle name="Normal 80 2 3 2 2 3 3 3" xfId="26702"/>
    <cellStyle name="Normal 80 2 3 2 2 3 4" xfId="36913"/>
    <cellStyle name="Normal 80 2 3 2 2 3 5" xfId="21689"/>
    <cellStyle name="Normal 80 2 3 2 2 4" xfId="13279"/>
    <cellStyle name="Normal 80 2 3 2 2 4 2" xfId="43601"/>
    <cellStyle name="Normal 80 2 3 2 2 4 3" xfId="28377"/>
    <cellStyle name="Normal 80 2 3 2 2 5" xfId="8258"/>
    <cellStyle name="Normal 80 2 3 2 2 5 2" xfId="38584"/>
    <cellStyle name="Normal 80 2 3 2 2 5 3" xfId="23360"/>
    <cellStyle name="Normal 80 2 3 2 2 6" xfId="33572"/>
    <cellStyle name="Normal 80 2 3 2 2 7" xfId="18347"/>
    <cellStyle name="Normal 80 2 3 2 3" xfId="4040"/>
    <cellStyle name="Normal 80 2 3 2 3 2" xfId="14114"/>
    <cellStyle name="Normal 80 2 3 2 3 2 2" xfId="44436"/>
    <cellStyle name="Normal 80 2 3 2 3 2 3" xfId="29212"/>
    <cellStyle name="Normal 80 2 3 2 3 3" xfId="9094"/>
    <cellStyle name="Normal 80 2 3 2 3 3 2" xfId="39419"/>
    <cellStyle name="Normal 80 2 3 2 3 3 3" xfId="24195"/>
    <cellStyle name="Normal 80 2 3 2 3 4" xfId="34406"/>
    <cellStyle name="Normal 80 2 3 2 3 5" xfId="19182"/>
    <cellStyle name="Normal 80 2 3 2 4" xfId="5733"/>
    <cellStyle name="Normal 80 2 3 2 4 2" xfId="15785"/>
    <cellStyle name="Normal 80 2 3 2 4 2 2" xfId="46107"/>
    <cellStyle name="Normal 80 2 3 2 4 2 3" xfId="30883"/>
    <cellStyle name="Normal 80 2 3 2 4 3" xfId="10765"/>
    <cellStyle name="Normal 80 2 3 2 4 3 2" xfId="41090"/>
    <cellStyle name="Normal 80 2 3 2 4 3 3" xfId="25866"/>
    <cellStyle name="Normal 80 2 3 2 4 4" xfId="36077"/>
    <cellStyle name="Normal 80 2 3 2 4 5" xfId="20853"/>
    <cellStyle name="Normal 80 2 3 2 5" xfId="12443"/>
    <cellStyle name="Normal 80 2 3 2 5 2" xfId="42765"/>
    <cellStyle name="Normal 80 2 3 2 5 3" xfId="27541"/>
    <cellStyle name="Normal 80 2 3 2 6" xfId="7422"/>
    <cellStyle name="Normal 80 2 3 2 6 2" xfId="37748"/>
    <cellStyle name="Normal 80 2 3 2 6 3" xfId="22524"/>
    <cellStyle name="Normal 80 2 3 2 7" xfId="32736"/>
    <cellStyle name="Normal 80 2 3 2 8" xfId="17511"/>
    <cellStyle name="Normal 80 2 3 3" xfId="2769"/>
    <cellStyle name="Normal 80 2 3 3 2" xfId="4459"/>
    <cellStyle name="Normal 80 2 3 3 2 2" xfId="14532"/>
    <cellStyle name="Normal 80 2 3 3 2 2 2" xfId="44854"/>
    <cellStyle name="Normal 80 2 3 3 2 2 3" xfId="29630"/>
    <cellStyle name="Normal 80 2 3 3 2 3" xfId="9512"/>
    <cellStyle name="Normal 80 2 3 3 2 3 2" xfId="39837"/>
    <cellStyle name="Normal 80 2 3 3 2 3 3" xfId="24613"/>
    <cellStyle name="Normal 80 2 3 3 2 4" xfId="34824"/>
    <cellStyle name="Normal 80 2 3 3 2 5" xfId="19600"/>
    <cellStyle name="Normal 80 2 3 3 3" xfId="6151"/>
    <cellStyle name="Normal 80 2 3 3 3 2" xfId="16203"/>
    <cellStyle name="Normal 80 2 3 3 3 2 2" xfId="46525"/>
    <cellStyle name="Normal 80 2 3 3 3 2 3" xfId="31301"/>
    <cellStyle name="Normal 80 2 3 3 3 3" xfId="11183"/>
    <cellStyle name="Normal 80 2 3 3 3 3 2" xfId="41508"/>
    <cellStyle name="Normal 80 2 3 3 3 3 3" xfId="26284"/>
    <cellStyle name="Normal 80 2 3 3 3 4" xfId="36495"/>
    <cellStyle name="Normal 80 2 3 3 3 5" xfId="21271"/>
    <cellStyle name="Normal 80 2 3 3 4" xfId="12861"/>
    <cellStyle name="Normal 80 2 3 3 4 2" xfId="43183"/>
    <cellStyle name="Normal 80 2 3 3 4 3" xfId="27959"/>
    <cellStyle name="Normal 80 2 3 3 5" xfId="7840"/>
    <cellStyle name="Normal 80 2 3 3 5 2" xfId="38166"/>
    <cellStyle name="Normal 80 2 3 3 5 3" xfId="22942"/>
    <cellStyle name="Normal 80 2 3 3 6" xfId="33154"/>
    <cellStyle name="Normal 80 2 3 3 7" xfId="17929"/>
    <cellStyle name="Normal 80 2 3 4" xfId="3622"/>
    <cellStyle name="Normal 80 2 3 4 2" xfId="13696"/>
    <cellStyle name="Normal 80 2 3 4 2 2" xfId="44018"/>
    <cellStyle name="Normal 80 2 3 4 2 3" xfId="28794"/>
    <cellStyle name="Normal 80 2 3 4 3" xfId="8676"/>
    <cellStyle name="Normal 80 2 3 4 3 2" xfId="39001"/>
    <cellStyle name="Normal 80 2 3 4 3 3" xfId="23777"/>
    <cellStyle name="Normal 80 2 3 4 4" xfId="33988"/>
    <cellStyle name="Normal 80 2 3 4 5" xfId="18764"/>
    <cellStyle name="Normal 80 2 3 5" xfId="5315"/>
    <cellStyle name="Normal 80 2 3 5 2" xfId="15367"/>
    <cellStyle name="Normal 80 2 3 5 2 2" xfId="45689"/>
    <cellStyle name="Normal 80 2 3 5 2 3" xfId="30465"/>
    <cellStyle name="Normal 80 2 3 5 3" xfId="10347"/>
    <cellStyle name="Normal 80 2 3 5 3 2" xfId="40672"/>
    <cellStyle name="Normal 80 2 3 5 3 3" xfId="25448"/>
    <cellStyle name="Normal 80 2 3 5 4" xfId="35659"/>
    <cellStyle name="Normal 80 2 3 5 5" xfId="20435"/>
    <cellStyle name="Normal 80 2 3 6" xfId="12025"/>
    <cellStyle name="Normal 80 2 3 6 2" xfId="42347"/>
    <cellStyle name="Normal 80 2 3 6 3" xfId="27123"/>
    <cellStyle name="Normal 80 2 3 7" xfId="7004"/>
    <cellStyle name="Normal 80 2 3 7 2" xfId="37330"/>
    <cellStyle name="Normal 80 2 3 7 3" xfId="22106"/>
    <cellStyle name="Normal 80 2 3 8" xfId="32318"/>
    <cellStyle name="Normal 80 2 3 9" xfId="17093"/>
    <cellStyle name="Normal 80 2 4" xfId="2140"/>
    <cellStyle name="Normal 80 2 4 2" xfId="2979"/>
    <cellStyle name="Normal 80 2 4 2 2" xfId="4669"/>
    <cellStyle name="Normal 80 2 4 2 2 2" xfId="14742"/>
    <cellStyle name="Normal 80 2 4 2 2 2 2" xfId="45064"/>
    <cellStyle name="Normal 80 2 4 2 2 2 3" xfId="29840"/>
    <cellStyle name="Normal 80 2 4 2 2 3" xfId="9722"/>
    <cellStyle name="Normal 80 2 4 2 2 3 2" xfId="40047"/>
    <cellStyle name="Normal 80 2 4 2 2 3 3" xfId="24823"/>
    <cellStyle name="Normal 80 2 4 2 2 4" xfId="35034"/>
    <cellStyle name="Normal 80 2 4 2 2 5" xfId="19810"/>
    <cellStyle name="Normal 80 2 4 2 3" xfId="6361"/>
    <cellStyle name="Normal 80 2 4 2 3 2" xfId="16413"/>
    <cellStyle name="Normal 80 2 4 2 3 2 2" xfId="46735"/>
    <cellStyle name="Normal 80 2 4 2 3 2 3" xfId="31511"/>
    <cellStyle name="Normal 80 2 4 2 3 3" xfId="11393"/>
    <cellStyle name="Normal 80 2 4 2 3 3 2" xfId="41718"/>
    <cellStyle name="Normal 80 2 4 2 3 3 3" xfId="26494"/>
    <cellStyle name="Normal 80 2 4 2 3 4" xfId="36705"/>
    <cellStyle name="Normal 80 2 4 2 3 5" xfId="21481"/>
    <cellStyle name="Normal 80 2 4 2 4" xfId="13071"/>
    <cellStyle name="Normal 80 2 4 2 4 2" xfId="43393"/>
    <cellStyle name="Normal 80 2 4 2 4 3" xfId="28169"/>
    <cellStyle name="Normal 80 2 4 2 5" xfId="8050"/>
    <cellStyle name="Normal 80 2 4 2 5 2" xfId="38376"/>
    <cellStyle name="Normal 80 2 4 2 5 3" xfId="23152"/>
    <cellStyle name="Normal 80 2 4 2 6" xfId="33364"/>
    <cellStyle name="Normal 80 2 4 2 7" xfId="18139"/>
    <cellStyle name="Normal 80 2 4 3" xfId="3832"/>
    <cellStyle name="Normal 80 2 4 3 2" xfId="13906"/>
    <cellStyle name="Normal 80 2 4 3 2 2" xfId="44228"/>
    <cellStyle name="Normal 80 2 4 3 2 3" xfId="29004"/>
    <cellStyle name="Normal 80 2 4 3 3" xfId="8886"/>
    <cellStyle name="Normal 80 2 4 3 3 2" xfId="39211"/>
    <cellStyle name="Normal 80 2 4 3 3 3" xfId="23987"/>
    <cellStyle name="Normal 80 2 4 3 4" xfId="34198"/>
    <cellStyle name="Normal 80 2 4 3 5" xfId="18974"/>
    <cellStyle name="Normal 80 2 4 4" xfId="5525"/>
    <cellStyle name="Normal 80 2 4 4 2" xfId="15577"/>
    <cellStyle name="Normal 80 2 4 4 2 2" xfId="45899"/>
    <cellStyle name="Normal 80 2 4 4 2 3" xfId="30675"/>
    <cellStyle name="Normal 80 2 4 4 3" xfId="10557"/>
    <cellStyle name="Normal 80 2 4 4 3 2" xfId="40882"/>
    <cellStyle name="Normal 80 2 4 4 3 3" xfId="25658"/>
    <cellStyle name="Normal 80 2 4 4 4" xfId="35869"/>
    <cellStyle name="Normal 80 2 4 4 5" xfId="20645"/>
    <cellStyle name="Normal 80 2 4 5" xfId="12235"/>
    <cellStyle name="Normal 80 2 4 5 2" xfId="42557"/>
    <cellStyle name="Normal 80 2 4 5 3" xfId="27333"/>
    <cellStyle name="Normal 80 2 4 6" xfId="7214"/>
    <cellStyle name="Normal 80 2 4 6 2" xfId="37540"/>
    <cellStyle name="Normal 80 2 4 6 3" xfId="22316"/>
    <cellStyle name="Normal 80 2 4 7" xfId="32528"/>
    <cellStyle name="Normal 80 2 4 8" xfId="17303"/>
    <cellStyle name="Normal 80 2 5" xfId="2561"/>
    <cellStyle name="Normal 80 2 5 2" xfId="4251"/>
    <cellStyle name="Normal 80 2 5 2 2" xfId="14324"/>
    <cellStyle name="Normal 80 2 5 2 2 2" xfId="44646"/>
    <cellStyle name="Normal 80 2 5 2 2 3" xfId="29422"/>
    <cellStyle name="Normal 80 2 5 2 3" xfId="9304"/>
    <cellStyle name="Normal 80 2 5 2 3 2" xfId="39629"/>
    <cellStyle name="Normal 80 2 5 2 3 3" xfId="24405"/>
    <cellStyle name="Normal 80 2 5 2 4" xfId="34616"/>
    <cellStyle name="Normal 80 2 5 2 5" xfId="19392"/>
    <cellStyle name="Normal 80 2 5 3" xfId="5943"/>
    <cellStyle name="Normal 80 2 5 3 2" xfId="15995"/>
    <cellStyle name="Normal 80 2 5 3 2 2" xfId="46317"/>
    <cellStyle name="Normal 80 2 5 3 2 3" xfId="31093"/>
    <cellStyle name="Normal 80 2 5 3 3" xfId="10975"/>
    <cellStyle name="Normal 80 2 5 3 3 2" xfId="41300"/>
    <cellStyle name="Normal 80 2 5 3 3 3" xfId="26076"/>
    <cellStyle name="Normal 80 2 5 3 4" xfId="36287"/>
    <cellStyle name="Normal 80 2 5 3 5" xfId="21063"/>
    <cellStyle name="Normal 80 2 5 4" xfId="12653"/>
    <cellStyle name="Normal 80 2 5 4 2" xfId="42975"/>
    <cellStyle name="Normal 80 2 5 4 3" xfId="27751"/>
    <cellStyle name="Normal 80 2 5 5" xfId="7632"/>
    <cellStyle name="Normal 80 2 5 5 2" xfId="37958"/>
    <cellStyle name="Normal 80 2 5 5 3" xfId="22734"/>
    <cellStyle name="Normal 80 2 5 6" xfId="32946"/>
    <cellStyle name="Normal 80 2 5 7" xfId="17721"/>
    <cellStyle name="Normal 80 2 6" xfId="3414"/>
    <cellStyle name="Normal 80 2 6 2" xfId="13488"/>
    <cellStyle name="Normal 80 2 6 2 2" xfId="43810"/>
    <cellStyle name="Normal 80 2 6 2 3" xfId="28586"/>
    <cellStyle name="Normal 80 2 6 3" xfId="8468"/>
    <cellStyle name="Normal 80 2 6 3 2" xfId="38793"/>
    <cellStyle name="Normal 80 2 6 3 3" xfId="23569"/>
    <cellStyle name="Normal 80 2 6 4" xfId="33780"/>
    <cellStyle name="Normal 80 2 6 5" xfId="18556"/>
    <cellStyle name="Normal 80 2 7" xfId="5107"/>
    <cellStyle name="Normal 80 2 7 2" xfId="15159"/>
    <cellStyle name="Normal 80 2 7 2 2" xfId="45481"/>
    <cellStyle name="Normal 80 2 7 2 3" xfId="30257"/>
    <cellStyle name="Normal 80 2 7 3" xfId="10139"/>
    <cellStyle name="Normal 80 2 7 3 2" xfId="40464"/>
    <cellStyle name="Normal 80 2 7 3 3" xfId="25240"/>
    <cellStyle name="Normal 80 2 7 4" xfId="35451"/>
    <cellStyle name="Normal 80 2 7 5" xfId="20227"/>
    <cellStyle name="Normal 80 2 8" xfId="11817"/>
    <cellStyle name="Normal 80 2 8 2" xfId="42139"/>
    <cellStyle name="Normal 80 2 8 3" xfId="26915"/>
    <cellStyle name="Normal 80 2 9" xfId="6796"/>
    <cellStyle name="Normal 80 2 9 2" xfId="37122"/>
    <cellStyle name="Normal 80 2 9 3" xfId="21898"/>
    <cellStyle name="Normal 80 3" xfId="1760"/>
    <cellStyle name="Normal 80 3 10" xfId="16937"/>
    <cellStyle name="Normal 80 3 2" xfId="1979"/>
    <cellStyle name="Normal 80 3 2 2" xfId="2400"/>
    <cellStyle name="Normal 80 3 2 2 2" xfId="3239"/>
    <cellStyle name="Normal 80 3 2 2 2 2" xfId="4929"/>
    <cellStyle name="Normal 80 3 2 2 2 2 2" xfId="15002"/>
    <cellStyle name="Normal 80 3 2 2 2 2 2 2" xfId="45324"/>
    <cellStyle name="Normal 80 3 2 2 2 2 2 3" xfId="30100"/>
    <cellStyle name="Normal 80 3 2 2 2 2 3" xfId="9982"/>
    <cellStyle name="Normal 80 3 2 2 2 2 3 2" xfId="40307"/>
    <cellStyle name="Normal 80 3 2 2 2 2 3 3" xfId="25083"/>
    <cellStyle name="Normal 80 3 2 2 2 2 4" xfId="35294"/>
    <cellStyle name="Normal 80 3 2 2 2 2 5" xfId="20070"/>
    <cellStyle name="Normal 80 3 2 2 2 3" xfId="6621"/>
    <cellStyle name="Normal 80 3 2 2 2 3 2" xfId="16673"/>
    <cellStyle name="Normal 80 3 2 2 2 3 2 2" xfId="46995"/>
    <cellStyle name="Normal 80 3 2 2 2 3 2 3" xfId="31771"/>
    <cellStyle name="Normal 80 3 2 2 2 3 3" xfId="11653"/>
    <cellStyle name="Normal 80 3 2 2 2 3 3 2" xfId="41978"/>
    <cellStyle name="Normal 80 3 2 2 2 3 3 3" xfId="26754"/>
    <cellStyle name="Normal 80 3 2 2 2 3 4" xfId="36965"/>
    <cellStyle name="Normal 80 3 2 2 2 3 5" xfId="21741"/>
    <cellStyle name="Normal 80 3 2 2 2 4" xfId="13331"/>
    <cellStyle name="Normal 80 3 2 2 2 4 2" xfId="43653"/>
    <cellStyle name="Normal 80 3 2 2 2 4 3" xfId="28429"/>
    <cellStyle name="Normal 80 3 2 2 2 5" xfId="8310"/>
    <cellStyle name="Normal 80 3 2 2 2 5 2" xfId="38636"/>
    <cellStyle name="Normal 80 3 2 2 2 5 3" xfId="23412"/>
    <cellStyle name="Normal 80 3 2 2 2 6" xfId="33624"/>
    <cellStyle name="Normal 80 3 2 2 2 7" xfId="18399"/>
    <cellStyle name="Normal 80 3 2 2 3" xfId="4092"/>
    <cellStyle name="Normal 80 3 2 2 3 2" xfId="14166"/>
    <cellStyle name="Normal 80 3 2 2 3 2 2" xfId="44488"/>
    <cellStyle name="Normal 80 3 2 2 3 2 3" xfId="29264"/>
    <cellStyle name="Normal 80 3 2 2 3 3" xfId="9146"/>
    <cellStyle name="Normal 80 3 2 2 3 3 2" xfId="39471"/>
    <cellStyle name="Normal 80 3 2 2 3 3 3" xfId="24247"/>
    <cellStyle name="Normal 80 3 2 2 3 4" xfId="34458"/>
    <cellStyle name="Normal 80 3 2 2 3 5" xfId="19234"/>
    <cellStyle name="Normal 80 3 2 2 4" xfId="5785"/>
    <cellStyle name="Normal 80 3 2 2 4 2" xfId="15837"/>
    <cellStyle name="Normal 80 3 2 2 4 2 2" xfId="46159"/>
    <cellStyle name="Normal 80 3 2 2 4 2 3" xfId="30935"/>
    <cellStyle name="Normal 80 3 2 2 4 3" xfId="10817"/>
    <cellStyle name="Normal 80 3 2 2 4 3 2" xfId="41142"/>
    <cellStyle name="Normal 80 3 2 2 4 3 3" xfId="25918"/>
    <cellStyle name="Normal 80 3 2 2 4 4" xfId="36129"/>
    <cellStyle name="Normal 80 3 2 2 4 5" xfId="20905"/>
    <cellStyle name="Normal 80 3 2 2 5" xfId="12495"/>
    <cellStyle name="Normal 80 3 2 2 5 2" xfId="42817"/>
    <cellStyle name="Normal 80 3 2 2 5 3" xfId="27593"/>
    <cellStyle name="Normal 80 3 2 2 6" xfId="7474"/>
    <cellStyle name="Normal 80 3 2 2 6 2" xfId="37800"/>
    <cellStyle name="Normal 80 3 2 2 6 3" xfId="22576"/>
    <cellStyle name="Normal 80 3 2 2 7" xfId="32788"/>
    <cellStyle name="Normal 80 3 2 2 8" xfId="17563"/>
    <cellStyle name="Normal 80 3 2 3" xfId="2821"/>
    <cellStyle name="Normal 80 3 2 3 2" xfId="4511"/>
    <cellStyle name="Normal 80 3 2 3 2 2" xfId="14584"/>
    <cellStyle name="Normal 80 3 2 3 2 2 2" xfId="44906"/>
    <cellStyle name="Normal 80 3 2 3 2 2 3" xfId="29682"/>
    <cellStyle name="Normal 80 3 2 3 2 3" xfId="9564"/>
    <cellStyle name="Normal 80 3 2 3 2 3 2" xfId="39889"/>
    <cellStyle name="Normal 80 3 2 3 2 3 3" xfId="24665"/>
    <cellStyle name="Normal 80 3 2 3 2 4" xfId="34876"/>
    <cellStyle name="Normal 80 3 2 3 2 5" xfId="19652"/>
    <cellStyle name="Normal 80 3 2 3 3" xfId="6203"/>
    <cellStyle name="Normal 80 3 2 3 3 2" xfId="16255"/>
    <cellStyle name="Normal 80 3 2 3 3 2 2" xfId="46577"/>
    <cellStyle name="Normal 80 3 2 3 3 2 3" xfId="31353"/>
    <cellStyle name="Normal 80 3 2 3 3 3" xfId="11235"/>
    <cellStyle name="Normal 80 3 2 3 3 3 2" xfId="41560"/>
    <cellStyle name="Normal 80 3 2 3 3 3 3" xfId="26336"/>
    <cellStyle name="Normal 80 3 2 3 3 4" xfId="36547"/>
    <cellStyle name="Normal 80 3 2 3 3 5" xfId="21323"/>
    <cellStyle name="Normal 80 3 2 3 4" xfId="12913"/>
    <cellStyle name="Normal 80 3 2 3 4 2" xfId="43235"/>
    <cellStyle name="Normal 80 3 2 3 4 3" xfId="28011"/>
    <cellStyle name="Normal 80 3 2 3 5" xfId="7892"/>
    <cellStyle name="Normal 80 3 2 3 5 2" xfId="38218"/>
    <cellStyle name="Normal 80 3 2 3 5 3" xfId="22994"/>
    <cellStyle name="Normal 80 3 2 3 6" xfId="33206"/>
    <cellStyle name="Normal 80 3 2 3 7" xfId="17981"/>
    <cellStyle name="Normal 80 3 2 4" xfId="3674"/>
    <cellStyle name="Normal 80 3 2 4 2" xfId="13748"/>
    <cellStyle name="Normal 80 3 2 4 2 2" xfId="44070"/>
    <cellStyle name="Normal 80 3 2 4 2 3" xfId="28846"/>
    <cellStyle name="Normal 80 3 2 4 3" xfId="8728"/>
    <cellStyle name="Normal 80 3 2 4 3 2" xfId="39053"/>
    <cellStyle name="Normal 80 3 2 4 3 3" xfId="23829"/>
    <cellStyle name="Normal 80 3 2 4 4" xfId="34040"/>
    <cellStyle name="Normal 80 3 2 4 5" xfId="18816"/>
    <cellStyle name="Normal 80 3 2 5" xfId="5367"/>
    <cellStyle name="Normal 80 3 2 5 2" xfId="15419"/>
    <cellStyle name="Normal 80 3 2 5 2 2" xfId="45741"/>
    <cellStyle name="Normal 80 3 2 5 2 3" xfId="30517"/>
    <cellStyle name="Normal 80 3 2 5 3" xfId="10399"/>
    <cellStyle name="Normal 80 3 2 5 3 2" xfId="40724"/>
    <cellStyle name="Normal 80 3 2 5 3 3" xfId="25500"/>
    <cellStyle name="Normal 80 3 2 5 4" xfId="35711"/>
    <cellStyle name="Normal 80 3 2 5 5" xfId="20487"/>
    <cellStyle name="Normal 80 3 2 6" xfId="12077"/>
    <cellStyle name="Normal 80 3 2 6 2" xfId="42399"/>
    <cellStyle name="Normal 80 3 2 6 3" xfId="27175"/>
    <cellStyle name="Normal 80 3 2 7" xfId="7056"/>
    <cellStyle name="Normal 80 3 2 7 2" xfId="37382"/>
    <cellStyle name="Normal 80 3 2 7 3" xfId="22158"/>
    <cellStyle name="Normal 80 3 2 8" xfId="32370"/>
    <cellStyle name="Normal 80 3 2 9" xfId="17145"/>
    <cellStyle name="Normal 80 3 3" xfId="2192"/>
    <cellStyle name="Normal 80 3 3 2" xfId="3031"/>
    <cellStyle name="Normal 80 3 3 2 2" xfId="4721"/>
    <cellStyle name="Normal 80 3 3 2 2 2" xfId="14794"/>
    <cellStyle name="Normal 80 3 3 2 2 2 2" xfId="45116"/>
    <cellStyle name="Normal 80 3 3 2 2 2 3" xfId="29892"/>
    <cellStyle name="Normal 80 3 3 2 2 3" xfId="9774"/>
    <cellStyle name="Normal 80 3 3 2 2 3 2" xfId="40099"/>
    <cellStyle name="Normal 80 3 3 2 2 3 3" xfId="24875"/>
    <cellStyle name="Normal 80 3 3 2 2 4" xfId="35086"/>
    <cellStyle name="Normal 80 3 3 2 2 5" xfId="19862"/>
    <cellStyle name="Normal 80 3 3 2 3" xfId="6413"/>
    <cellStyle name="Normal 80 3 3 2 3 2" xfId="16465"/>
    <cellStyle name="Normal 80 3 3 2 3 2 2" xfId="46787"/>
    <cellStyle name="Normal 80 3 3 2 3 2 3" xfId="31563"/>
    <cellStyle name="Normal 80 3 3 2 3 3" xfId="11445"/>
    <cellStyle name="Normal 80 3 3 2 3 3 2" xfId="41770"/>
    <cellStyle name="Normal 80 3 3 2 3 3 3" xfId="26546"/>
    <cellStyle name="Normal 80 3 3 2 3 4" xfId="36757"/>
    <cellStyle name="Normal 80 3 3 2 3 5" xfId="21533"/>
    <cellStyle name="Normal 80 3 3 2 4" xfId="13123"/>
    <cellStyle name="Normal 80 3 3 2 4 2" xfId="43445"/>
    <cellStyle name="Normal 80 3 3 2 4 3" xfId="28221"/>
    <cellStyle name="Normal 80 3 3 2 5" xfId="8102"/>
    <cellStyle name="Normal 80 3 3 2 5 2" xfId="38428"/>
    <cellStyle name="Normal 80 3 3 2 5 3" xfId="23204"/>
    <cellStyle name="Normal 80 3 3 2 6" xfId="33416"/>
    <cellStyle name="Normal 80 3 3 2 7" xfId="18191"/>
    <cellStyle name="Normal 80 3 3 3" xfId="3884"/>
    <cellStyle name="Normal 80 3 3 3 2" xfId="13958"/>
    <cellStyle name="Normal 80 3 3 3 2 2" xfId="44280"/>
    <cellStyle name="Normal 80 3 3 3 2 3" xfId="29056"/>
    <cellStyle name="Normal 80 3 3 3 3" xfId="8938"/>
    <cellStyle name="Normal 80 3 3 3 3 2" xfId="39263"/>
    <cellStyle name="Normal 80 3 3 3 3 3" xfId="24039"/>
    <cellStyle name="Normal 80 3 3 3 4" xfId="34250"/>
    <cellStyle name="Normal 80 3 3 3 5" xfId="19026"/>
    <cellStyle name="Normal 80 3 3 4" xfId="5577"/>
    <cellStyle name="Normal 80 3 3 4 2" xfId="15629"/>
    <cellStyle name="Normal 80 3 3 4 2 2" xfId="45951"/>
    <cellStyle name="Normal 80 3 3 4 2 3" xfId="30727"/>
    <cellStyle name="Normal 80 3 3 4 3" xfId="10609"/>
    <cellStyle name="Normal 80 3 3 4 3 2" xfId="40934"/>
    <cellStyle name="Normal 80 3 3 4 3 3" xfId="25710"/>
    <cellStyle name="Normal 80 3 3 4 4" xfId="35921"/>
    <cellStyle name="Normal 80 3 3 4 5" xfId="20697"/>
    <cellStyle name="Normal 80 3 3 5" xfId="12287"/>
    <cellStyle name="Normal 80 3 3 5 2" xfId="42609"/>
    <cellStyle name="Normal 80 3 3 5 3" xfId="27385"/>
    <cellStyle name="Normal 80 3 3 6" xfId="7266"/>
    <cellStyle name="Normal 80 3 3 6 2" xfId="37592"/>
    <cellStyle name="Normal 80 3 3 6 3" xfId="22368"/>
    <cellStyle name="Normal 80 3 3 7" xfId="32580"/>
    <cellStyle name="Normal 80 3 3 8" xfId="17355"/>
    <cellStyle name="Normal 80 3 4" xfId="2613"/>
    <cellStyle name="Normal 80 3 4 2" xfId="4303"/>
    <cellStyle name="Normal 80 3 4 2 2" xfId="14376"/>
    <cellStyle name="Normal 80 3 4 2 2 2" xfId="44698"/>
    <cellStyle name="Normal 80 3 4 2 2 3" xfId="29474"/>
    <cellStyle name="Normal 80 3 4 2 3" xfId="9356"/>
    <cellStyle name="Normal 80 3 4 2 3 2" xfId="39681"/>
    <cellStyle name="Normal 80 3 4 2 3 3" xfId="24457"/>
    <cellStyle name="Normal 80 3 4 2 4" xfId="34668"/>
    <cellStyle name="Normal 80 3 4 2 5" xfId="19444"/>
    <cellStyle name="Normal 80 3 4 3" xfId="5995"/>
    <cellStyle name="Normal 80 3 4 3 2" xfId="16047"/>
    <cellStyle name="Normal 80 3 4 3 2 2" xfId="46369"/>
    <cellStyle name="Normal 80 3 4 3 2 3" xfId="31145"/>
    <cellStyle name="Normal 80 3 4 3 3" xfId="11027"/>
    <cellStyle name="Normal 80 3 4 3 3 2" xfId="41352"/>
    <cellStyle name="Normal 80 3 4 3 3 3" xfId="26128"/>
    <cellStyle name="Normal 80 3 4 3 4" xfId="36339"/>
    <cellStyle name="Normal 80 3 4 3 5" xfId="21115"/>
    <cellStyle name="Normal 80 3 4 4" xfId="12705"/>
    <cellStyle name="Normal 80 3 4 4 2" xfId="43027"/>
    <cellStyle name="Normal 80 3 4 4 3" xfId="27803"/>
    <cellStyle name="Normal 80 3 4 5" xfId="7684"/>
    <cellStyle name="Normal 80 3 4 5 2" xfId="38010"/>
    <cellStyle name="Normal 80 3 4 5 3" xfId="22786"/>
    <cellStyle name="Normal 80 3 4 6" xfId="32998"/>
    <cellStyle name="Normal 80 3 4 7" xfId="17773"/>
    <cellStyle name="Normal 80 3 5" xfId="3466"/>
    <cellStyle name="Normal 80 3 5 2" xfId="13540"/>
    <cellStyle name="Normal 80 3 5 2 2" xfId="43862"/>
    <cellStyle name="Normal 80 3 5 2 3" xfId="28638"/>
    <cellStyle name="Normal 80 3 5 3" xfId="8520"/>
    <cellStyle name="Normal 80 3 5 3 2" xfId="38845"/>
    <cellStyle name="Normal 80 3 5 3 3" xfId="23621"/>
    <cellStyle name="Normal 80 3 5 4" xfId="33832"/>
    <cellStyle name="Normal 80 3 5 5" xfId="18608"/>
    <cellStyle name="Normal 80 3 6" xfId="5159"/>
    <cellStyle name="Normal 80 3 6 2" xfId="15211"/>
    <cellStyle name="Normal 80 3 6 2 2" xfId="45533"/>
    <cellStyle name="Normal 80 3 6 2 3" xfId="30309"/>
    <cellStyle name="Normal 80 3 6 3" xfId="10191"/>
    <cellStyle name="Normal 80 3 6 3 2" xfId="40516"/>
    <cellStyle name="Normal 80 3 6 3 3" xfId="25292"/>
    <cellStyle name="Normal 80 3 6 4" xfId="35503"/>
    <cellStyle name="Normal 80 3 6 5" xfId="20279"/>
    <cellStyle name="Normal 80 3 7" xfId="11869"/>
    <cellStyle name="Normal 80 3 7 2" xfId="42191"/>
    <cellStyle name="Normal 80 3 7 3" xfId="26967"/>
    <cellStyle name="Normal 80 3 8" xfId="6848"/>
    <cellStyle name="Normal 80 3 8 2" xfId="37174"/>
    <cellStyle name="Normal 80 3 8 3" xfId="21950"/>
    <cellStyle name="Normal 80 3 9" xfId="32164"/>
    <cellStyle name="Normal 80 4" xfId="1873"/>
    <cellStyle name="Normal 80 4 2" xfId="2296"/>
    <cellStyle name="Normal 80 4 2 2" xfId="3135"/>
    <cellStyle name="Normal 80 4 2 2 2" xfId="4825"/>
    <cellStyle name="Normal 80 4 2 2 2 2" xfId="14898"/>
    <cellStyle name="Normal 80 4 2 2 2 2 2" xfId="45220"/>
    <cellStyle name="Normal 80 4 2 2 2 2 3" xfId="29996"/>
    <cellStyle name="Normal 80 4 2 2 2 3" xfId="9878"/>
    <cellStyle name="Normal 80 4 2 2 2 3 2" xfId="40203"/>
    <cellStyle name="Normal 80 4 2 2 2 3 3" xfId="24979"/>
    <cellStyle name="Normal 80 4 2 2 2 4" xfId="35190"/>
    <cellStyle name="Normal 80 4 2 2 2 5" xfId="19966"/>
    <cellStyle name="Normal 80 4 2 2 3" xfId="6517"/>
    <cellStyle name="Normal 80 4 2 2 3 2" xfId="16569"/>
    <cellStyle name="Normal 80 4 2 2 3 2 2" xfId="46891"/>
    <cellStyle name="Normal 80 4 2 2 3 2 3" xfId="31667"/>
    <cellStyle name="Normal 80 4 2 2 3 3" xfId="11549"/>
    <cellStyle name="Normal 80 4 2 2 3 3 2" xfId="41874"/>
    <cellStyle name="Normal 80 4 2 2 3 3 3" xfId="26650"/>
    <cellStyle name="Normal 80 4 2 2 3 4" xfId="36861"/>
    <cellStyle name="Normal 80 4 2 2 3 5" xfId="21637"/>
    <cellStyle name="Normal 80 4 2 2 4" xfId="13227"/>
    <cellStyle name="Normal 80 4 2 2 4 2" xfId="43549"/>
    <cellStyle name="Normal 80 4 2 2 4 3" xfId="28325"/>
    <cellStyle name="Normal 80 4 2 2 5" xfId="8206"/>
    <cellStyle name="Normal 80 4 2 2 5 2" xfId="38532"/>
    <cellStyle name="Normal 80 4 2 2 5 3" xfId="23308"/>
    <cellStyle name="Normal 80 4 2 2 6" xfId="33520"/>
    <cellStyle name="Normal 80 4 2 2 7" xfId="18295"/>
    <cellStyle name="Normal 80 4 2 3" xfId="3988"/>
    <cellStyle name="Normal 80 4 2 3 2" xfId="14062"/>
    <cellStyle name="Normal 80 4 2 3 2 2" xfId="44384"/>
    <cellStyle name="Normal 80 4 2 3 2 3" xfId="29160"/>
    <cellStyle name="Normal 80 4 2 3 3" xfId="9042"/>
    <cellStyle name="Normal 80 4 2 3 3 2" xfId="39367"/>
    <cellStyle name="Normal 80 4 2 3 3 3" xfId="24143"/>
    <cellStyle name="Normal 80 4 2 3 4" xfId="34354"/>
    <cellStyle name="Normal 80 4 2 3 5" xfId="19130"/>
    <cellStyle name="Normal 80 4 2 4" xfId="5681"/>
    <cellStyle name="Normal 80 4 2 4 2" xfId="15733"/>
    <cellStyle name="Normal 80 4 2 4 2 2" xfId="46055"/>
    <cellStyle name="Normal 80 4 2 4 2 3" xfId="30831"/>
    <cellStyle name="Normal 80 4 2 4 3" xfId="10713"/>
    <cellStyle name="Normal 80 4 2 4 3 2" xfId="41038"/>
    <cellStyle name="Normal 80 4 2 4 3 3" xfId="25814"/>
    <cellStyle name="Normal 80 4 2 4 4" xfId="36025"/>
    <cellStyle name="Normal 80 4 2 4 5" xfId="20801"/>
    <cellStyle name="Normal 80 4 2 5" xfId="12391"/>
    <cellStyle name="Normal 80 4 2 5 2" xfId="42713"/>
    <cellStyle name="Normal 80 4 2 5 3" xfId="27489"/>
    <cellStyle name="Normal 80 4 2 6" xfId="7370"/>
    <cellStyle name="Normal 80 4 2 6 2" xfId="37696"/>
    <cellStyle name="Normal 80 4 2 6 3" xfId="22472"/>
    <cellStyle name="Normal 80 4 2 7" xfId="32684"/>
    <cellStyle name="Normal 80 4 2 8" xfId="17459"/>
    <cellStyle name="Normal 80 4 3" xfId="2717"/>
    <cellStyle name="Normal 80 4 3 2" xfId="4407"/>
    <cellStyle name="Normal 80 4 3 2 2" xfId="14480"/>
    <cellStyle name="Normal 80 4 3 2 2 2" xfId="44802"/>
    <cellStyle name="Normal 80 4 3 2 2 3" xfId="29578"/>
    <cellStyle name="Normal 80 4 3 2 3" xfId="9460"/>
    <cellStyle name="Normal 80 4 3 2 3 2" xfId="39785"/>
    <cellStyle name="Normal 80 4 3 2 3 3" xfId="24561"/>
    <cellStyle name="Normal 80 4 3 2 4" xfId="34772"/>
    <cellStyle name="Normal 80 4 3 2 5" xfId="19548"/>
    <cellStyle name="Normal 80 4 3 3" xfId="6099"/>
    <cellStyle name="Normal 80 4 3 3 2" xfId="16151"/>
    <cellStyle name="Normal 80 4 3 3 2 2" xfId="46473"/>
    <cellStyle name="Normal 80 4 3 3 2 3" xfId="31249"/>
    <cellStyle name="Normal 80 4 3 3 3" xfId="11131"/>
    <cellStyle name="Normal 80 4 3 3 3 2" xfId="41456"/>
    <cellStyle name="Normal 80 4 3 3 3 3" xfId="26232"/>
    <cellStyle name="Normal 80 4 3 3 4" xfId="36443"/>
    <cellStyle name="Normal 80 4 3 3 5" xfId="21219"/>
    <cellStyle name="Normal 80 4 3 4" xfId="12809"/>
    <cellStyle name="Normal 80 4 3 4 2" xfId="43131"/>
    <cellStyle name="Normal 80 4 3 4 3" xfId="27907"/>
    <cellStyle name="Normal 80 4 3 5" xfId="7788"/>
    <cellStyle name="Normal 80 4 3 5 2" xfId="38114"/>
    <cellStyle name="Normal 80 4 3 5 3" xfId="22890"/>
    <cellStyle name="Normal 80 4 3 6" xfId="33102"/>
    <cellStyle name="Normal 80 4 3 7" xfId="17877"/>
    <cellStyle name="Normal 80 4 4" xfId="3570"/>
    <cellStyle name="Normal 80 4 4 2" xfId="13644"/>
    <cellStyle name="Normal 80 4 4 2 2" xfId="43966"/>
    <cellStyle name="Normal 80 4 4 2 3" xfId="28742"/>
    <cellStyle name="Normal 80 4 4 3" xfId="8624"/>
    <cellStyle name="Normal 80 4 4 3 2" xfId="38949"/>
    <cellStyle name="Normal 80 4 4 3 3" xfId="23725"/>
    <cellStyle name="Normal 80 4 4 4" xfId="33936"/>
    <cellStyle name="Normal 80 4 4 5" xfId="18712"/>
    <cellStyle name="Normal 80 4 5" xfId="5263"/>
    <cellStyle name="Normal 80 4 5 2" xfId="15315"/>
    <cellStyle name="Normal 80 4 5 2 2" xfId="45637"/>
    <cellStyle name="Normal 80 4 5 2 3" xfId="30413"/>
    <cellStyle name="Normal 80 4 5 3" xfId="10295"/>
    <cellStyle name="Normal 80 4 5 3 2" xfId="40620"/>
    <cellStyle name="Normal 80 4 5 3 3" xfId="25396"/>
    <cellStyle name="Normal 80 4 5 4" xfId="35607"/>
    <cellStyle name="Normal 80 4 5 5" xfId="20383"/>
    <cellStyle name="Normal 80 4 6" xfId="11973"/>
    <cellStyle name="Normal 80 4 6 2" xfId="42295"/>
    <cellStyle name="Normal 80 4 6 3" xfId="27071"/>
    <cellStyle name="Normal 80 4 7" xfId="6952"/>
    <cellStyle name="Normal 80 4 7 2" xfId="37278"/>
    <cellStyle name="Normal 80 4 7 3" xfId="22054"/>
    <cellStyle name="Normal 80 4 8" xfId="32266"/>
    <cellStyle name="Normal 80 4 9" xfId="17041"/>
    <cellStyle name="Normal 80 5" xfId="2086"/>
    <cellStyle name="Normal 80 5 2" xfId="2927"/>
    <cellStyle name="Normal 80 5 2 2" xfId="4617"/>
    <cellStyle name="Normal 80 5 2 2 2" xfId="14690"/>
    <cellStyle name="Normal 80 5 2 2 2 2" xfId="45012"/>
    <cellStyle name="Normal 80 5 2 2 2 3" xfId="29788"/>
    <cellStyle name="Normal 80 5 2 2 3" xfId="9670"/>
    <cellStyle name="Normal 80 5 2 2 3 2" xfId="39995"/>
    <cellStyle name="Normal 80 5 2 2 3 3" xfId="24771"/>
    <cellStyle name="Normal 80 5 2 2 4" xfId="34982"/>
    <cellStyle name="Normal 80 5 2 2 5" xfId="19758"/>
    <cellStyle name="Normal 80 5 2 3" xfId="6309"/>
    <cellStyle name="Normal 80 5 2 3 2" xfId="16361"/>
    <cellStyle name="Normal 80 5 2 3 2 2" xfId="46683"/>
    <cellStyle name="Normal 80 5 2 3 2 3" xfId="31459"/>
    <cellStyle name="Normal 80 5 2 3 3" xfId="11341"/>
    <cellStyle name="Normal 80 5 2 3 3 2" xfId="41666"/>
    <cellStyle name="Normal 80 5 2 3 3 3" xfId="26442"/>
    <cellStyle name="Normal 80 5 2 3 4" xfId="36653"/>
    <cellStyle name="Normal 80 5 2 3 5" xfId="21429"/>
    <cellStyle name="Normal 80 5 2 4" xfId="13019"/>
    <cellStyle name="Normal 80 5 2 4 2" xfId="43341"/>
    <cellStyle name="Normal 80 5 2 4 3" xfId="28117"/>
    <cellStyle name="Normal 80 5 2 5" xfId="7998"/>
    <cellStyle name="Normal 80 5 2 5 2" xfId="38324"/>
    <cellStyle name="Normal 80 5 2 5 3" xfId="23100"/>
    <cellStyle name="Normal 80 5 2 6" xfId="33312"/>
    <cellStyle name="Normal 80 5 2 7" xfId="18087"/>
    <cellStyle name="Normal 80 5 3" xfId="3780"/>
    <cellStyle name="Normal 80 5 3 2" xfId="13854"/>
    <cellStyle name="Normal 80 5 3 2 2" xfId="44176"/>
    <cellStyle name="Normal 80 5 3 2 3" xfId="28952"/>
    <cellStyle name="Normal 80 5 3 3" xfId="8834"/>
    <cellStyle name="Normal 80 5 3 3 2" xfId="39159"/>
    <cellStyle name="Normal 80 5 3 3 3" xfId="23935"/>
    <cellStyle name="Normal 80 5 3 4" xfId="34146"/>
    <cellStyle name="Normal 80 5 3 5" xfId="18922"/>
    <cellStyle name="Normal 80 5 4" xfId="5473"/>
    <cellStyle name="Normal 80 5 4 2" xfId="15525"/>
    <cellStyle name="Normal 80 5 4 2 2" xfId="45847"/>
    <cellStyle name="Normal 80 5 4 2 3" xfId="30623"/>
    <cellStyle name="Normal 80 5 4 3" xfId="10505"/>
    <cellStyle name="Normal 80 5 4 3 2" xfId="40830"/>
    <cellStyle name="Normal 80 5 4 3 3" xfId="25606"/>
    <cellStyle name="Normal 80 5 4 4" xfId="35817"/>
    <cellStyle name="Normal 80 5 4 5" xfId="20593"/>
    <cellStyle name="Normal 80 5 5" xfId="12183"/>
    <cellStyle name="Normal 80 5 5 2" xfId="42505"/>
    <cellStyle name="Normal 80 5 5 3" xfId="27281"/>
    <cellStyle name="Normal 80 5 6" xfId="7162"/>
    <cellStyle name="Normal 80 5 6 2" xfId="37488"/>
    <cellStyle name="Normal 80 5 6 3" xfId="22264"/>
    <cellStyle name="Normal 80 5 7" xfId="32476"/>
    <cellStyle name="Normal 80 5 8" xfId="17251"/>
    <cellStyle name="Normal 80 6" xfId="2507"/>
    <cellStyle name="Normal 80 6 2" xfId="4199"/>
    <cellStyle name="Normal 80 6 2 2" xfId="14272"/>
    <cellStyle name="Normal 80 6 2 2 2" xfId="44594"/>
    <cellStyle name="Normal 80 6 2 2 3" xfId="29370"/>
    <cellStyle name="Normal 80 6 2 3" xfId="9252"/>
    <cellStyle name="Normal 80 6 2 3 2" xfId="39577"/>
    <cellStyle name="Normal 80 6 2 3 3" xfId="24353"/>
    <cellStyle name="Normal 80 6 2 4" xfId="34564"/>
    <cellStyle name="Normal 80 6 2 5" xfId="19340"/>
    <cellStyle name="Normal 80 6 3" xfId="5891"/>
    <cellStyle name="Normal 80 6 3 2" xfId="15943"/>
    <cellStyle name="Normal 80 6 3 2 2" xfId="46265"/>
    <cellStyle name="Normal 80 6 3 2 3" xfId="31041"/>
    <cellStyle name="Normal 80 6 3 3" xfId="10923"/>
    <cellStyle name="Normal 80 6 3 3 2" xfId="41248"/>
    <cellStyle name="Normal 80 6 3 3 3" xfId="26024"/>
    <cellStyle name="Normal 80 6 3 4" xfId="36235"/>
    <cellStyle name="Normal 80 6 3 5" xfId="21011"/>
    <cellStyle name="Normal 80 6 4" xfId="12601"/>
    <cellStyle name="Normal 80 6 4 2" xfId="42923"/>
    <cellStyle name="Normal 80 6 4 3" xfId="27699"/>
    <cellStyle name="Normal 80 6 5" xfId="7580"/>
    <cellStyle name="Normal 80 6 5 2" xfId="37906"/>
    <cellStyle name="Normal 80 6 5 3" xfId="22682"/>
    <cellStyle name="Normal 80 6 6" xfId="32894"/>
    <cellStyle name="Normal 80 6 7" xfId="17669"/>
    <cellStyle name="Normal 80 7" xfId="3353"/>
    <cellStyle name="Normal 80 7 2" xfId="13436"/>
    <cellStyle name="Normal 80 7 2 2" xfId="43758"/>
    <cellStyle name="Normal 80 7 2 3" xfId="28534"/>
    <cellStyle name="Normal 80 7 3" xfId="8415"/>
    <cellStyle name="Normal 80 7 3 2" xfId="38741"/>
    <cellStyle name="Normal 80 7 3 3" xfId="23517"/>
    <cellStyle name="Normal 80 7 4" xfId="33728"/>
    <cellStyle name="Normal 80 7 5" xfId="18504"/>
    <cellStyle name="Normal 80 8" xfId="5051"/>
    <cellStyle name="Normal 80 8 2" xfId="15107"/>
    <cellStyle name="Normal 80 8 2 2" xfId="45429"/>
    <cellStyle name="Normal 80 8 2 3" xfId="30205"/>
    <cellStyle name="Normal 80 8 3" xfId="10087"/>
    <cellStyle name="Normal 80 8 3 2" xfId="40412"/>
    <cellStyle name="Normal 80 8 3 3" xfId="25188"/>
    <cellStyle name="Normal 80 8 4" xfId="35399"/>
    <cellStyle name="Normal 80 8 5" xfId="20175"/>
    <cellStyle name="Normal 80 9" xfId="11763"/>
    <cellStyle name="Normal 80 9 2" xfId="42087"/>
    <cellStyle name="Normal 80 9 3" xfId="26863"/>
    <cellStyle name="Normal 81" xfId="1701"/>
    <cellStyle name="Normal 81 10" xfId="6791"/>
    <cellStyle name="Normal 81 10 2" xfId="37119"/>
    <cellStyle name="Normal 81 10 3" xfId="21895"/>
    <cellStyle name="Normal 81 11" xfId="32111"/>
    <cellStyle name="Normal 81 12" xfId="16880"/>
    <cellStyle name="Normal 81 13" xfId="47325"/>
    <cellStyle name="Normal 81 2" xfId="1755"/>
    <cellStyle name="Normal 81 2 10" xfId="32161"/>
    <cellStyle name="Normal 81 2 11" xfId="16934"/>
    <cellStyle name="Normal 81 2 2" xfId="1863"/>
    <cellStyle name="Normal 81 2 2 10" xfId="17038"/>
    <cellStyle name="Normal 81 2 2 2" xfId="2080"/>
    <cellStyle name="Normal 81 2 2 2 2" xfId="2501"/>
    <cellStyle name="Normal 81 2 2 2 2 2" xfId="3340"/>
    <cellStyle name="Normal 81 2 2 2 2 2 2" xfId="5030"/>
    <cellStyle name="Normal 81 2 2 2 2 2 2 2" xfId="15103"/>
    <cellStyle name="Normal 81 2 2 2 2 2 2 2 2" xfId="45425"/>
    <cellStyle name="Normal 81 2 2 2 2 2 2 2 3" xfId="30201"/>
    <cellStyle name="Normal 81 2 2 2 2 2 2 3" xfId="10083"/>
    <cellStyle name="Normal 81 2 2 2 2 2 2 3 2" xfId="40408"/>
    <cellStyle name="Normal 81 2 2 2 2 2 2 3 3" xfId="25184"/>
    <cellStyle name="Normal 81 2 2 2 2 2 2 4" xfId="35395"/>
    <cellStyle name="Normal 81 2 2 2 2 2 2 5" xfId="20171"/>
    <cellStyle name="Normal 81 2 2 2 2 2 3" xfId="6722"/>
    <cellStyle name="Normal 81 2 2 2 2 2 3 2" xfId="16774"/>
    <cellStyle name="Normal 81 2 2 2 2 2 3 2 2" xfId="47096"/>
    <cellStyle name="Normal 81 2 2 2 2 2 3 2 3" xfId="31872"/>
    <cellStyle name="Normal 81 2 2 2 2 2 3 3" xfId="11754"/>
    <cellStyle name="Normal 81 2 2 2 2 2 3 3 2" xfId="42079"/>
    <cellStyle name="Normal 81 2 2 2 2 2 3 3 3" xfId="26855"/>
    <cellStyle name="Normal 81 2 2 2 2 2 3 4" xfId="37066"/>
    <cellStyle name="Normal 81 2 2 2 2 2 3 5" xfId="21842"/>
    <cellStyle name="Normal 81 2 2 2 2 2 4" xfId="13432"/>
    <cellStyle name="Normal 81 2 2 2 2 2 4 2" xfId="43754"/>
    <cellStyle name="Normal 81 2 2 2 2 2 4 3" xfId="28530"/>
    <cellStyle name="Normal 81 2 2 2 2 2 5" xfId="8411"/>
    <cellStyle name="Normal 81 2 2 2 2 2 5 2" xfId="38737"/>
    <cellStyle name="Normal 81 2 2 2 2 2 5 3" xfId="23513"/>
    <cellStyle name="Normal 81 2 2 2 2 2 6" xfId="33725"/>
    <cellStyle name="Normal 81 2 2 2 2 2 7" xfId="18500"/>
    <cellStyle name="Normal 81 2 2 2 2 3" xfId="4193"/>
    <cellStyle name="Normal 81 2 2 2 2 3 2" xfId="14267"/>
    <cellStyle name="Normal 81 2 2 2 2 3 2 2" xfId="44589"/>
    <cellStyle name="Normal 81 2 2 2 2 3 2 3" xfId="29365"/>
    <cellStyle name="Normal 81 2 2 2 2 3 3" xfId="9247"/>
    <cellStyle name="Normal 81 2 2 2 2 3 3 2" xfId="39572"/>
    <cellStyle name="Normal 81 2 2 2 2 3 3 3" xfId="24348"/>
    <cellStyle name="Normal 81 2 2 2 2 3 4" xfId="34559"/>
    <cellStyle name="Normal 81 2 2 2 2 3 5" xfId="19335"/>
    <cellStyle name="Normal 81 2 2 2 2 4" xfId="5886"/>
    <cellStyle name="Normal 81 2 2 2 2 4 2" xfId="15938"/>
    <cellStyle name="Normal 81 2 2 2 2 4 2 2" xfId="46260"/>
    <cellStyle name="Normal 81 2 2 2 2 4 2 3" xfId="31036"/>
    <cellStyle name="Normal 81 2 2 2 2 4 3" xfId="10918"/>
    <cellStyle name="Normal 81 2 2 2 2 4 3 2" xfId="41243"/>
    <cellStyle name="Normal 81 2 2 2 2 4 3 3" xfId="26019"/>
    <cellStyle name="Normal 81 2 2 2 2 4 4" xfId="36230"/>
    <cellStyle name="Normal 81 2 2 2 2 4 5" xfId="21006"/>
    <cellStyle name="Normal 81 2 2 2 2 5" xfId="12596"/>
    <cellStyle name="Normal 81 2 2 2 2 5 2" xfId="42918"/>
    <cellStyle name="Normal 81 2 2 2 2 5 3" xfId="27694"/>
    <cellStyle name="Normal 81 2 2 2 2 6" xfId="7575"/>
    <cellStyle name="Normal 81 2 2 2 2 6 2" xfId="37901"/>
    <cellStyle name="Normal 81 2 2 2 2 6 3" xfId="22677"/>
    <cellStyle name="Normal 81 2 2 2 2 7" xfId="32889"/>
    <cellStyle name="Normal 81 2 2 2 2 8" xfId="17664"/>
    <cellStyle name="Normal 81 2 2 2 3" xfId="2922"/>
    <cellStyle name="Normal 81 2 2 2 3 2" xfId="4612"/>
    <cellStyle name="Normal 81 2 2 2 3 2 2" xfId="14685"/>
    <cellStyle name="Normal 81 2 2 2 3 2 2 2" xfId="45007"/>
    <cellStyle name="Normal 81 2 2 2 3 2 2 3" xfId="29783"/>
    <cellStyle name="Normal 81 2 2 2 3 2 3" xfId="9665"/>
    <cellStyle name="Normal 81 2 2 2 3 2 3 2" xfId="39990"/>
    <cellStyle name="Normal 81 2 2 2 3 2 3 3" xfId="24766"/>
    <cellStyle name="Normal 81 2 2 2 3 2 4" xfId="34977"/>
    <cellStyle name="Normal 81 2 2 2 3 2 5" xfId="19753"/>
    <cellStyle name="Normal 81 2 2 2 3 3" xfId="6304"/>
    <cellStyle name="Normal 81 2 2 2 3 3 2" xfId="16356"/>
    <cellStyle name="Normal 81 2 2 2 3 3 2 2" xfId="46678"/>
    <cellStyle name="Normal 81 2 2 2 3 3 2 3" xfId="31454"/>
    <cellStyle name="Normal 81 2 2 2 3 3 3" xfId="11336"/>
    <cellStyle name="Normal 81 2 2 2 3 3 3 2" xfId="41661"/>
    <cellStyle name="Normal 81 2 2 2 3 3 3 3" xfId="26437"/>
    <cellStyle name="Normal 81 2 2 2 3 3 4" xfId="36648"/>
    <cellStyle name="Normal 81 2 2 2 3 3 5" xfId="21424"/>
    <cellStyle name="Normal 81 2 2 2 3 4" xfId="13014"/>
    <cellStyle name="Normal 81 2 2 2 3 4 2" xfId="43336"/>
    <cellStyle name="Normal 81 2 2 2 3 4 3" xfId="28112"/>
    <cellStyle name="Normal 81 2 2 2 3 5" xfId="7993"/>
    <cellStyle name="Normal 81 2 2 2 3 5 2" xfId="38319"/>
    <cellStyle name="Normal 81 2 2 2 3 5 3" xfId="23095"/>
    <cellStyle name="Normal 81 2 2 2 3 6" xfId="33307"/>
    <cellStyle name="Normal 81 2 2 2 3 7" xfId="18082"/>
    <cellStyle name="Normal 81 2 2 2 4" xfId="3775"/>
    <cellStyle name="Normal 81 2 2 2 4 2" xfId="13849"/>
    <cellStyle name="Normal 81 2 2 2 4 2 2" xfId="44171"/>
    <cellStyle name="Normal 81 2 2 2 4 2 3" xfId="28947"/>
    <cellStyle name="Normal 81 2 2 2 4 3" xfId="8829"/>
    <cellStyle name="Normal 81 2 2 2 4 3 2" xfId="39154"/>
    <cellStyle name="Normal 81 2 2 2 4 3 3" xfId="23930"/>
    <cellStyle name="Normal 81 2 2 2 4 4" xfId="34141"/>
    <cellStyle name="Normal 81 2 2 2 4 5" xfId="18917"/>
    <cellStyle name="Normal 81 2 2 2 5" xfId="5468"/>
    <cellStyle name="Normal 81 2 2 2 5 2" xfId="15520"/>
    <cellStyle name="Normal 81 2 2 2 5 2 2" xfId="45842"/>
    <cellStyle name="Normal 81 2 2 2 5 2 3" xfId="30618"/>
    <cellStyle name="Normal 81 2 2 2 5 3" xfId="10500"/>
    <cellStyle name="Normal 81 2 2 2 5 3 2" xfId="40825"/>
    <cellStyle name="Normal 81 2 2 2 5 3 3" xfId="25601"/>
    <cellStyle name="Normal 81 2 2 2 5 4" xfId="35812"/>
    <cellStyle name="Normal 81 2 2 2 5 5" xfId="20588"/>
    <cellStyle name="Normal 81 2 2 2 6" xfId="12178"/>
    <cellStyle name="Normal 81 2 2 2 6 2" xfId="42500"/>
    <cellStyle name="Normal 81 2 2 2 6 3" xfId="27276"/>
    <cellStyle name="Normal 81 2 2 2 7" xfId="7157"/>
    <cellStyle name="Normal 81 2 2 2 7 2" xfId="37483"/>
    <cellStyle name="Normal 81 2 2 2 7 3" xfId="22259"/>
    <cellStyle name="Normal 81 2 2 2 8" xfId="32471"/>
    <cellStyle name="Normal 81 2 2 2 9" xfId="17246"/>
    <cellStyle name="Normal 81 2 2 3" xfId="2293"/>
    <cellStyle name="Normal 81 2 2 3 2" xfId="3132"/>
    <cellStyle name="Normal 81 2 2 3 2 2" xfId="4822"/>
    <cellStyle name="Normal 81 2 2 3 2 2 2" xfId="14895"/>
    <cellStyle name="Normal 81 2 2 3 2 2 2 2" xfId="45217"/>
    <cellStyle name="Normal 81 2 2 3 2 2 2 3" xfId="29993"/>
    <cellStyle name="Normal 81 2 2 3 2 2 3" xfId="9875"/>
    <cellStyle name="Normal 81 2 2 3 2 2 3 2" xfId="40200"/>
    <cellStyle name="Normal 81 2 2 3 2 2 3 3" xfId="24976"/>
    <cellStyle name="Normal 81 2 2 3 2 2 4" xfId="35187"/>
    <cellStyle name="Normal 81 2 2 3 2 2 5" xfId="19963"/>
    <cellStyle name="Normal 81 2 2 3 2 3" xfId="6514"/>
    <cellStyle name="Normal 81 2 2 3 2 3 2" xfId="16566"/>
    <cellStyle name="Normal 81 2 2 3 2 3 2 2" xfId="46888"/>
    <cellStyle name="Normal 81 2 2 3 2 3 2 3" xfId="31664"/>
    <cellStyle name="Normal 81 2 2 3 2 3 3" xfId="11546"/>
    <cellStyle name="Normal 81 2 2 3 2 3 3 2" xfId="41871"/>
    <cellStyle name="Normal 81 2 2 3 2 3 3 3" xfId="26647"/>
    <cellStyle name="Normal 81 2 2 3 2 3 4" xfId="36858"/>
    <cellStyle name="Normal 81 2 2 3 2 3 5" xfId="21634"/>
    <cellStyle name="Normal 81 2 2 3 2 4" xfId="13224"/>
    <cellStyle name="Normal 81 2 2 3 2 4 2" xfId="43546"/>
    <cellStyle name="Normal 81 2 2 3 2 4 3" xfId="28322"/>
    <cellStyle name="Normal 81 2 2 3 2 5" xfId="8203"/>
    <cellStyle name="Normal 81 2 2 3 2 5 2" xfId="38529"/>
    <cellStyle name="Normal 81 2 2 3 2 5 3" xfId="23305"/>
    <cellStyle name="Normal 81 2 2 3 2 6" xfId="33517"/>
    <cellStyle name="Normal 81 2 2 3 2 7" xfId="18292"/>
    <cellStyle name="Normal 81 2 2 3 3" xfId="3985"/>
    <cellStyle name="Normal 81 2 2 3 3 2" xfId="14059"/>
    <cellStyle name="Normal 81 2 2 3 3 2 2" xfId="44381"/>
    <cellStyle name="Normal 81 2 2 3 3 2 3" xfId="29157"/>
    <cellStyle name="Normal 81 2 2 3 3 3" xfId="9039"/>
    <cellStyle name="Normal 81 2 2 3 3 3 2" xfId="39364"/>
    <cellStyle name="Normal 81 2 2 3 3 3 3" xfId="24140"/>
    <cellStyle name="Normal 81 2 2 3 3 4" xfId="34351"/>
    <cellStyle name="Normal 81 2 2 3 3 5" xfId="19127"/>
    <cellStyle name="Normal 81 2 2 3 4" xfId="5678"/>
    <cellStyle name="Normal 81 2 2 3 4 2" xfId="15730"/>
    <cellStyle name="Normal 81 2 2 3 4 2 2" xfId="46052"/>
    <cellStyle name="Normal 81 2 2 3 4 2 3" xfId="30828"/>
    <cellStyle name="Normal 81 2 2 3 4 3" xfId="10710"/>
    <cellStyle name="Normal 81 2 2 3 4 3 2" xfId="41035"/>
    <cellStyle name="Normal 81 2 2 3 4 3 3" xfId="25811"/>
    <cellStyle name="Normal 81 2 2 3 4 4" xfId="36022"/>
    <cellStyle name="Normal 81 2 2 3 4 5" xfId="20798"/>
    <cellStyle name="Normal 81 2 2 3 5" xfId="12388"/>
    <cellStyle name="Normal 81 2 2 3 5 2" xfId="42710"/>
    <cellStyle name="Normal 81 2 2 3 5 3" xfId="27486"/>
    <cellStyle name="Normal 81 2 2 3 6" xfId="7367"/>
    <cellStyle name="Normal 81 2 2 3 6 2" xfId="37693"/>
    <cellStyle name="Normal 81 2 2 3 6 3" xfId="22469"/>
    <cellStyle name="Normal 81 2 2 3 7" xfId="32681"/>
    <cellStyle name="Normal 81 2 2 3 8" xfId="17456"/>
    <cellStyle name="Normal 81 2 2 4" xfId="2714"/>
    <cellStyle name="Normal 81 2 2 4 2" xfId="4404"/>
    <cellStyle name="Normal 81 2 2 4 2 2" xfId="14477"/>
    <cellStyle name="Normal 81 2 2 4 2 2 2" xfId="44799"/>
    <cellStyle name="Normal 81 2 2 4 2 2 3" xfId="29575"/>
    <cellStyle name="Normal 81 2 2 4 2 3" xfId="9457"/>
    <cellStyle name="Normal 81 2 2 4 2 3 2" xfId="39782"/>
    <cellStyle name="Normal 81 2 2 4 2 3 3" xfId="24558"/>
    <cellStyle name="Normal 81 2 2 4 2 4" xfId="34769"/>
    <cellStyle name="Normal 81 2 2 4 2 5" xfId="19545"/>
    <cellStyle name="Normal 81 2 2 4 3" xfId="6096"/>
    <cellStyle name="Normal 81 2 2 4 3 2" xfId="16148"/>
    <cellStyle name="Normal 81 2 2 4 3 2 2" xfId="46470"/>
    <cellStyle name="Normal 81 2 2 4 3 2 3" xfId="31246"/>
    <cellStyle name="Normal 81 2 2 4 3 3" xfId="11128"/>
    <cellStyle name="Normal 81 2 2 4 3 3 2" xfId="41453"/>
    <cellStyle name="Normal 81 2 2 4 3 3 3" xfId="26229"/>
    <cellStyle name="Normal 81 2 2 4 3 4" xfId="36440"/>
    <cellStyle name="Normal 81 2 2 4 3 5" xfId="21216"/>
    <cellStyle name="Normal 81 2 2 4 4" xfId="12806"/>
    <cellStyle name="Normal 81 2 2 4 4 2" xfId="43128"/>
    <cellStyle name="Normal 81 2 2 4 4 3" xfId="27904"/>
    <cellStyle name="Normal 81 2 2 4 5" xfId="7785"/>
    <cellStyle name="Normal 81 2 2 4 5 2" xfId="38111"/>
    <cellStyle name="Normal 81 2 2 4 5 3" xfId="22887"/>
    <cellStyle name="Normal 81 2 2 4 6" xfId="33099"/>
    <cellStyle name="Normal 81 2 2 4 7" xfId="17874"/>
    <cellStyle name="Normal 81 2 2 5" xfId="3567"/>
    <cellStyle name="Normal 81 2 2 5 2" xfId="13641"/>
    <cellStyle name="Normal 81 2 2 5 2 2" xfId="43963"/>
    <cellStyle name="Normal 81 2 2 5 2 3" xfId="28739"/>
    <cellStyle name="Normal 81 2 2 5 3" xfId="8621"/>
    <cellStyle name="Normal 81 2 2 5 3 2" xfId="38946"/>
    <cellStyle name="Normal 81 2 2 5 3 3" xfId="23722"/>
    <cellStyle name="Normal 81 2 2 5 4" xfId="33933"/>
    <cellStyle name="Normal 81 2 2 5 5" xfId="18709"/>
    <cellStyle name="Normal 81 2 2 6" xfId="5260"/>
    <cellStyle name="Normal 81 2 2 6 2" xfId="15312"/>
    <cellStyle name="Normal 81 2 2 6 2 2" xfId="45634"/>
    <cellStyle name="Normal 81 2 2 6 2 3" xfId="30410"/>
    <cellStyle name="Normal 81 2 2 6 3" xfId="10292"/>
    <cellStyle name="Normal 81 2 2 6 3 2" xfId="40617"/>
    <cellStyle name="Normal 81 2 2 6 3 3" xfId="25393"/>
    <cellStyle name="Normal 81 2 2 6 4" xfId="35604"/>
    <cellStyle name="Normal 81 2 2 6 5" xfId="20380"/>
    <cellStyle name="Normal 81 2 2 7" xfId="11970"/>
    <cellStyle name="Normal 81 2 2 7 2" xfId="42292"/>
    <cellStyle name="Normal 81 2 2 7 3" xfId="27068"/>
    <cellStyle name="Normal 81 2 2 8" xfId="6949"/>
    <cellStyle name="Normal 81 2 2 8 2" xfId="37275"/>
    <cellStyle name="Normal 81 2 2 8 3" xfId="22051"/>
    <cellStyle name="Normal 81 2 2 9" xfId="32263"/>
    <cellStyle name="Normal 81 2 3" xfId="1976"/>
    <cellStyle name="Normal 81 2 3 2" xfId="2397"/>
    <cellStyle name="Normal 81 2 3 2 2" xfId="3236"/>
    <cellStyle name="Normal 81 2 3 2 2 2" xfId="4926"/>
    <cellStyle name="Normal 81 2 3 2 2 2 2" xfId="14999"/>
    <cellStyle name="Normal 81 2 3 2 2 2 2 2" xfId="45321"/>
    <cellStyle name="Normal 81 2 3 2 2 2 2 3" xfId="30097"/>
    <cellStyle name="Normal 81 2 3 2 2 2 3" xfId="9979"/>
    <cellStyle name="Normal 81 2 3 2 2 2 3 2" xfId="40304"/>
    <cellStyle name="Normal 81 2 3 2 2 2 3 3" xfId="25080"/>
    <cellStyle name="Normal 81 2 3 2 2 2 4" xfId="35291"/>
    <cellStyle name="Normal 81 2 3 2 2 2 5" xfId="20067"/>
    <cellStyle name="Normal 81 2 3 2 2 3" xfId="6618"/>
    <cellStyle name="Normal 81 2 3 2 2 3 2" xfId="16670"/>
    <cellStyle name="Normal 81 2 3 2 2 3 2 2" xfId="46992"/>
    <cellStyle name="Normal 81 2 3 2 2 3 2 3" xfId="31768"/>
    <cellStyle name="Normal 81 2 3 2 2 3 3" xfId="11650"/>
    <cellStyle name="Normal 81 2 3 2 2 3 3 2" xfId="41975"/>
    <cellStyle name="Normal 81 2 3 2 2 3 3 3" xfId="26751"/>
    <cellStyle name="Normal 81 2 3 2 2 3 4" xfId="36962"/>
    <cellStyle name="Normal 81 2 3 2 2 3 5" xfId="21738"/>
    <cellStyle name="Normal 81 2 3 2 2 4" xfId="13328"/>
    <cellStyle name="Normal 81 2 3 2 2 4 2" xfId="43650"/>
    <cellStyle name="Normal 81 2 3 2 2 4 3" xfId="28426"/>
    <cellStyle name="Normal 81 2 3 2 2 5" xfId="8307"/>
    <cellStyle name="Normal 81 2 3 2 2 5 2" xfId="38633"/>
    <cellStyle name="Normal 81 2 3 2 2 5 3" xfId="23409"/>
    <cellStyle name="Normal 81 2 3 2 2 6" xfId="33621"/>
    <cellStyle name="Normal 81 2 3 2 2 7" xfId="18396"/>
    <cellStyle name="Normal 81 2 3 2 3" xfId="4089"/>
    <cellStyle name="Normal 81 2 3 2 3 2" xfId="14163"/>
    <cellStyle name="Normal 81 2 3 2 3 2 2" xfId="44485"/>
    <cellStyle name="Normal 81 2 3 2 3 2 3" xfId="29261"/>
    <cellStyle name="Normal 81 2 3 2 3 3" xfId="9143"/>
    <cellStyle name="Normal 81 2 3 2 3 3 2" xfId="39468"/>
    <cellStyle name="Normal 81 2 3 2 3 3 3" xfId="24244"/>
    <cellStyle name="Normal 81 2 3 2 3 4" xfId="34455"/>
    <cellStyle name="Normal 81 2 3 2 3 5" xfId="19231"/>
    <cellStyle name="Normal 81 2 3 2 4" xfId="5782"/>
    <cellStyle name="Normal 81 2 3 2 4 2" xfId="15834"/>
    <cellStyle name="Normal 81 2 3 2 4 2 2" xfId="46156"/>
    <cellStyle name="Normal 81 2 3 2 4 2 3" xfId="30932"/>
    <cellStyle name="Normal 81 2 3 2 4 3" xfId="10814"/>
    <cellStyle name="Normal 81 2 3 2 4 3 2" xfId="41139"/>
    <cellStyle name="Normal 81 2 3 2 4 3 3" xfId="25915"/>
    <cellStyle name="Normal 81 2 3 2 4 4" xfId="36126"/>
    <cellStyle name="Normal 81 2 3 2 4 5" xfId="20902"/>
    <cellStyle name="Normal 81 2 3 2 5" xfId="12492"/>
    <cellStyle name="Normal 81 2 3 2 5 2" xfId="42814"/>
    <cellStyle name="Normal 81 2 3 2 5 3" xfId="27590"/>
    <cellStyle name="Normal 81 2 3 2 6" xfId="7471"/>
    <cellStyle name="Normal 81 2 3 2 6 2" xfId="37797"/>
    <cellStyle name="Normal 81 2 3 2 6 3" xfId="22573"/>
    <cellStyle name="Normal 81 2 3 2 7" xfId="32785"/>
    <cellStyle name="Normal 81 2 3 2 8" xfId="17560"/>
    <cellStyle name="Normal 81 2 3 3" xfId="2818"/>
    <cellStyle name="Normal 81 2 3 3 2" xfId="4508"/>
    <cellStyle name="Normal 81 2 3 3 2 2" xfId="14581"/>
    <cellStyle name="Normal 81 2 3 3 2 2 2" xfId="44903"/>
    <cellStyle name="Normal 81 2 3 3 2 2 3" xfId="29679"/>
    <cellStyle name="Normal 81 2 3 3 2 3" xfId="9561"/>
    <cellStyle name="Normal 81 2 3 3 2 3 2" xfId="39886"/>
    <cellStyle name="Normal 81 2 3 3 2 3 3" xfId="24662"/>
    <cellStyle name="Normal 81 2 3 3 2 4" xfId="34873"/>
    <cellStyle name="Normal 81 2 3 3 2 5" xfId="19649"/>
    <cellStyle name="Normal 81 2 3 3 3" xfId="6200"/>
    <cellStyle name="Normal 81 2 3 3 3 2" xfId="16252"/>
    <cellStyle name="Normal 81 2 3 3 3 2 2" xfId="46574"/>
    <cellStyle name="Normal 81 2 3 3 3 2 3" xfId="31350"/>
    <cellStyle name="Normal 81 2 3 3 3 3" xfId="11232"/>
    <cellStyle name="Normal 81 2 3 3 3 3 2" xfId="41557"/>
    <cellStyle name="Normal 81 2 3 3 3 3 3" xfId="26333"/>
    <cellStyle name="Normal 81 2 3 3 3 4" xfId="36544"/>
    <cellStyle name="Normal 81 2 3 3 3 5" xfId="21320"/>
    <cellStyle name="Normal 81 2 3 3 4" xfId="12910"/>
    <cellStyle name="Normal 81 2 3 3 4 2" xfId="43232"/>
    <cellStyle name="Normal 81 2 3 3 4 3" xfId="28008"/>
    <cellStyle name="Normal 81 2 3 3 5" xfId="7889"/>
    <cellStyle name="Normal 81 2 3 3 5 2" xfId="38215"/>
    <cellStyle name="Normal 81 2 3 3 5 3" xfId="22991"/>
    <cellStyle name="Normal 81 2 3 3 6" xfId="33203"/>
    <cellStyle name="Normal 81 2 3 3 7" xfId="17978"/>
    <cellStyle name="Normal 81 2 3 4" xfId="3671"/>
    <cellStyle name="Normal 81 2 3 4 2" xfId="13745"/>
    <cellStyle name="Normal 81 2 3 4 2 2" xfId="44067"/>
    <cellStyle name="Normal 81 2 3 4 2 3" xfId="28843"/>
    <cellStyle name="Normal 81 2 3 4 3" xfId="8725"/>
    <cellStyle name="Normal 81 2 3 4 3 2" xfId="39050"/>
    <cellStyle name="Normal 81 2 3 4 3 3" xfId="23826"/>
    <cellStyle name="Normal 81 2 3 4 4" xfId="34037"/>
    <cellStyle name="Normal 81 2 3 4 5" xfId="18813"/>
    <cellStyle name="Normal 81 2 3 5" xfId="5364"/>
    <cellStyle name="Normal 81 2 3 5 2" xfId="15416"/>
    <cellStyle name="Normal 81 2 3 5 2 2" xfId="45738"/>
    <cellStyle name="Normal 81 2 3 5 2 3" xfId="30514"/>
    <cellStyle name="Normal 81 2 3 5 3" xfId="10396"/>
    <cellStyle name="Normal 81 2 3 5 3 2" xfId="40721"/>
    <cellStyle name="Normal 81 2 3 5 3 3" xfId="25497"/>
    <cellStyle name="Normal 81 2 3 5 4" xfId="35708"/>
    <cellStyle name="Normal 81 2 3 5 5" xfId="20484"/>
    <cellStyle name="Normal 81 2 3 6" xfId="12074"/>
    <cellStyle name="Normal 81 2 3 6 2" xfId="42396"/>
    <cellStyle name="Normal 81 2 3 6 3" xfId="27172"/>
    <cellStyle name="Normal 81 2 3 7" xfId="7053"/>
    <cellStyle name="Normal 81 2 3 7 2" xfId="37379"/>
    <cellStyle name="Normal 81 2 3 7 3" xfId="22155"/>
    <cellStyle name="Normal 81 2 3 8" xfId="32367"/>
    <cellStyle name="Normal 81 2 3 9" xfId="17142"/>
    <cellStyle name="Normal 81 2 4" xfId="2189"/>
    <cellStyle name="Normal 81 2 4 2" xfId="3028"/>
    <cellStyle name="Normal 81 2 4 2 2" xfId="4718"/>
    <cellStyle name="Normal 81 2 4 2 2 2" xfId="14791"/>
    <cellStyle name="Normal 81 2 4 2 2 2 2" xfId="45113"/>
    <cellStyle name="Normal 81 2 4 2 2 2 3" xfId="29889"/>
    <cellStyle name="Normal 81 2 4 2 2 3" xfId="9771"/>
    <cellStyle name="Normal 81 2 4 2 2 3 2" xfId="40096"/>
    <cellStyle name="Normal 81 2 4 2 2 3 3" xfId="24872"/>
    <cellStyle name="Normal 81 2 4 2 2 4" xfId="35083"/>
    <cellStyle name="Normal 81 2 4 2 2 5" xfId="19859"/>
    <cellStyle name="Normal 81 2 4 2 3" xfId="6410"/>
    <cellStyle name="Normal 81 2 4 2 3 2" xfId="16462"/>
    <cellStyle name="Normal 81 2 4 2 3 2 2" xfId="46784"/>
    <cellStyle name="Normal 81 2 4 2 3 2 3" xfId="31560"/>
    <cellStyle name="Normal 81 2 4 2 3 3" xfId="11442"/>
    <cellStyle name="Normal 81 2 4 2 3 3 2" xfId="41767"/>
    <cellStyle name="Normal 81 2 4 2 3 3 3" xfId="26543"/>
    <cellStyle name="Normal 81 2 4 2 3 4" xfId="36754"/>
    <cellStyle name="Normal 81 2 4 2 3 5" xfId="21530"/>
    <cellStyle name="Normal 81 2 4 2 4" xfId="13120"/>
    <cellStyle name="Normal 81 2 4 2 4 2" xfId="43442"/>
    <cellStyle name="Normal 81 2 4 2 4 3" xfId="28218"/>
    <cellStyle name="Normal 81 2 4 2 5" xfId="8099"/>
    <cellStyle name="Normal 81 2 4 2 5 2" xfId="38425"/>
    <cellStyle name="Normal 81 2 4 2 5 3" xfId="23201"/>
    <cellStyle name="Normal 81 2 4 2 6" xfId="33413"/>
    <cellStyle name="Normal 81 2 4 2 7" xfId="18188"/>
    <cellStyle name="Normal 81 2 4 3" xfId="3881"/>
    <cellStyle name="Normal 81 2 4 3 2" xfId="13955"/>
    <cellStyle name="Normal 81 2 4 3 2 2" xfId="44277"/>
    <cellStyle name="Normal 81 2 4 3 2 3" xfId="29053"/>
    <cellStyle name="Normal 81 2 4 3 3" xfId="8935"/>
    <cellStyle name="Normal 81 2 4 3 3 2" xfId="39260"/>
    <cellStyle name="Normal 81 2 4 3 3 3" xfId="24036"/>
    <cellStyle name="Normal 81 2 4 3 4" xfId="34247"/>
    <cellStyle name="Normal 81 2 4 3 5" xfId="19023"/>
    <cellStyle name="Normal 81 2 4 4" xfId="5574"/>
    <cellStyle name="Normal 81 2 4 4 2" xfId="15626"/>
    <cellStyle name="Normal 81 2 4 4 2 2" xfId="45948"/>
    <cellStyle name="Normal 81 2 4 4 2 3" xfId="30724"/>
    <cellStyle name="Normal 81 2 4 4 3" xfId="10606"/>
    <cellStyle name="Normal 81 2 4 4 3 2" xfId="40931"/>
    <cellStyle name="Normal 81 2 4 4 3 3" xfId="25707"/>
    <cellStyle name="Normal 81 2 4 4 4" xfId="35918"/>
    <cellStyle name="Normal 81 2 4 4 5" xfId="20694"/>
    <cellStyle name="Normal 81 2 4 5" xfId="12284"/>
    <cellStyle name="Normal 81 2 4 5 2" xfId="42606"/>
    <cellStyle name="Normal 81 2 4 5 3" xfId="27382"/>
    <cellStyle name="Normal 81 2 4 6" xfId="7263"/>
    <cellStyle name="Normal 81 2 4 6 2" xfId="37589"/>
    <cellStyle name="Normal 81 2 4 6 3" xfId="22365"/>
    <cellStyle name="Normal 81 2 4 7" xfId="32577"/>
    <cellStyle name="Normal 81 2 4 8" xfId="17352"/>
    <cellStyle name="Normal 81 2 5" xfId="2610"/>
    <cellStyle name="Normal 81 2 5 2" xfId="4300"/>
    <cellStyle name="Normal 81 2 5 2 2" xfId="14373"/>
    <cellStyle name="Normal 81 2 5 2 2 2" xfId="44695"/>
    <cellStyle name="Normal 81 2 5 2 2 3" xfId="29471"/>
    <cellStyle name="Normal 81 2 5 2 3" xfId="9353"/>
    <cellStyle name="Normal 81 2 5 2 3 2" xfId="39678"/>
    <cellStyle name="Normal 81 2 5 2 3 3" xfId="24454"/>
    <cellStyle name="Normal 81 2 5 2 4" xfId="34665"/>
    <cellStyle name="Normal 81 2 5 2 5" xfId="19441"/>
    <cellStyle name="Normal 81 2 5 3" xfId="5992"/>
    <cellStyle name="Normal 81 2 5 3 2" xfId="16044"/>
    <cellStyle name="Normal 81 2 5 3 2 2" xfId="46366"/>
    <cellStyle name="Normal 81 2 5 3 2 3" xfId="31142"/>
    <cellStyle name="Normal 81 2 5 3 3" xfId="11024"/>
    <cellStyle name="Normal 81 2 5 3 3 2" xfId="41349"/>
    <cellStyle name="Normal 81 2 5 3 3 3" xfId="26125"/>
    <cellStyle name="Normal 81 2 5 3 4" xfId="36336"/>
    <cellStyle name="Normal 81 2 5 3 5" xfId="21112"/>
    <cellStyle name="Normal 81 2 5 4" xfId="12702"/>
    <cellStyle name="Normal 81 2 5 4 2" xfId="43024"/>
    <cellStyle name="Normal 81 2 5 4 3" xfId="27800"/>
    <cellStyle name="Normal 81 2 5 5" xfId="7681"/>
    <cellStyle name="Normal 81 2 5 5 2" xfId="38007"/>
    <cellStyle name="Normal 81 2 5 5 3" xfId="22783"/>
    <cellStyle name="Normal 81 2 5 6" xfId="32995"/>
    <cellStyle name="Normal 81 2 5 7" xfId="17770"/>
    <cellStyle name="Normal 81 2 6" xfId="3463"/>
    <cellStyle name="Normal 81 2 6 2" xfId="13537"/>
    <cellStyle name="Normal 81 2 6 2 2" xfId="43859"/>
    <cellStyle name="Normal 81 2 6 2 3" xfId="28635"/>
    <cellStyle name="Normal 81 2 6 3" xfId="8517"/>
    <cellStyle name="Normal 81 2 6 3 2" xfId="38842"/>
    <cellStyle name="Normal 81 2 6 3 3" xfId="23618"/>
    <cellStyle name="Normal 81 2 6 4" xfId="33829"/>
    <cellStyle name="Normal 81 2 6 5" xfId="18605"/>
    <cellStyle name="Normal 81 2 7" xfId="5156"/>
    <cellStyle name="Normal 81 2 7 2" xfId="15208"/>
    <cellStyle name="Normal 81 2 7 2 2" xfId="45530"/>
    <cellStyle name="Normal 81 2 7 2 3" xfId="30306"/>
    <cellStyle name="Normal 81 2 7 3" xfId="10188"/>
    <cellStyle name="Normal 81 2 7 3 2" xfId="40513"/>
    <cellStyle name="Normal 81 2 7 3 3" xfId="25289"/>
    <cellStyle name="Normal 81 2 7 4" xfId="35500"/>
    <cellStyle name="Normal 81 2 7 5" xfId="20276"/>
    <cellStyle name="Normal 81 2 8" xfId="11866"/>
    <cellStyle name="Normal 81 2 8 2" xfId="42188"/>
    <cellStyle name="Normal 81 2 8 3" xfId="26964"/>
    <cellStyle name="Normal 81 2 9" xfId="6845"/>
    <cellStyle name="Normal 81 2 9 2" xfId="37171"/>
    <cellStyle name="Normal 81 2 9 3" xfId="21947"/>
    <cellStyle name="Normal 81 3" xfId="1809"/>
    <cellStyle name="Normal 81 3 10" xfId="16986"/>
    <cellStyle name="Normal 81 3 2" xfId="2028"/>
    <cellStyle name="Normal 81 3 2 2" xfId="2449"/>
    <cellStyle name="Normal 81 3 2 2 2" xfId="3288"/>
    <cellStyle name="Normal 81 3 2 2 2 2" xfId="4978"/>
    <cellStyle name="Normal 81 3 2 2 2 2 2" xfId="15051"/>
    <cellStyle name="Normal 81 3 2 2 2 2 2 2" xfId="45373"/>
    <cellStyle name="Normal 81 3 2 2 2 2 2 3" xfId="30149"/>
    <cellStyle name="Normal 81 3 2 2 2 2 3" xfId="10031"/>
    <cellStyle name="Normal 81 3 2 2 2 2 3 2" xfId="40356"/>
    <cellStyle name="Normal 81 3 2 2 2 2 3 3" xfId="25132"/>
    <cellStyle name="Normal 81 3 2 2 2 2 4" xfId="35343"/>
    <cellStyle name="Normal 81 3 2 2 2 2 5" xfId="20119"/>
    <cellStyle name="Normal 81 3 2 2 2 3" xfId="6670"/>
    <cellStyle name="Normal 81 3 2 2 2 3 2" xfId="16722"/>
    <cellStyle name="Normal 81 3 2 2 2 3 2 2" xfId="47044"/>
    <cellStyle name="Normal 81 3 2 2 2 3 2 3" xfId="31820"/>
    <cellStyle name="Normal 81 3 2 2 2 3 3" xfId="11702"/>
    <cellStyle name="Normal 81 3 2 2 2 3 3 2" xfId="42027"/>
    <cellStyle name="Normal 81 3 2 2 2 3 3 3" xfId="26803"/>
    <cellStyle name="Normal 81 3 2 2 2 3 4" xfId="37014"/>
    <cellStyle name="Normal 81 3 2 2 2 3 5" xfId="21790"/>
    <cellStyle name="Normal 81 3 2 2 2 4" xfId="13380"/>
    <cellStyle name="Normal 81 3 2 2 2 4 2" xfId="43702"/>
    <cellStyle name="Normal 81 3 2 2 2 4 3" xfId="28478"/>
    <cellStyle name="Normal 81 3 2 2 2 5" xfId="8359"/>
    <cellStyle name="Normal 81 3 2 2 2 5 2" xfId="38685"/>
    <cellStyle name="Normal 81 3 2 2 2 5 3" xfId="23461"/>
    <cellStyle name="Normal 81 3 2 2 2 6" xfId="33673"/>
    <cellStyle name="Normal 81 3 2 2 2 7" xfId="18448"/>
    <cellStyle name="Normal 81 3 2 2 3" xfId="4141"/>
    <cellStyle name="Normal 81 3 2 2 3 2" xfId="14215"/>
    <cellStyle name="Normal 81 3 2 2 3 2 2" xfId="44537"/>
    <cellStyle name="Normal 81 3 2 2 3 2 3" xfId="29313"/>
    <cellStyle name="Normal 81 3 2 2 3 3" xfId="9195"/>
    <cellStyle name="Normal 81 3 2 2 3 3 2" xfId="39520"/>
    <cellStyle name="Normal 81 3 2 2 3 3 3" xfId="24296"/>
    <cellStyle name="Normal 81 3 2 2 3 4" xfId="34507"/>
    <cellStyle name="Normal 81 3 2 2 3 5" xfId="19283"/>
    <cellStyle name="Normal 81 3 2 2 4" xfId="5834"/>
    <cellStyle name="Normal 81 3 2 2 4 2" xfId="15886"/>
    <cellStyle name="Normal 81 3 2 2 4 2 2" xfId="46208"/>
    <cellStyle name="Normal 81 3 2 2 4 2 3" xfId="30984"/>
    <cellStyle name="Normal 81 3 2 2 4 3" xfId="10866"/>
    <cellStyle name="Normal 81 3 2 2 4 3 2" xfId="41191"/>
    <cellStyle name="Normal 81 3 2 2 4 3 3" xfId="25967"/>
    <cellStyle name="Normal 81 3 2 2 4 4" xfId="36178"/>
    <cellStyle name="Normal 81 3 2 2 4 5" xfId="20954"/>
    <cellStyle name="Normal 81 3 2 2 5" xfId="12544"/>
    <cellStyle name="Normal 81 3 2 2 5 2" xfId="42866"/>
    <cellStyle name="Normal 81 3 2 2 5 3" xfId="27642"/>
    <cellStyle name="Normal 81 3 2 2 6" xfId="7523"/>
    <cellStyle name="Normal 81 3 2 2 6 2" xfId="37849"/>
    <cellStyle name="Normal 81 3 2 2 6 3" xfId="22625"/>
    <cellStyle name="Normal 81 3 2 2 7" xfId="32837"/>
    <cellStyle name="Normal 81 3 2 2 8" xfId="17612"/>
    <cellStyle name="Normal 81 3 2 3" xfId="2870"/>
    <cellStyle name="Normal 81 3 2 3 2" xfId="4560"/>
    <cellStyle name="Normal 81 3 2 3 2 2" xfId="14633"/>
    <cellStyle name="Normal 81 3 2 3 2 2 2" xfId="44955"/>
    <cellStyle name="Normal 81 3 2 3 2 2 3" xfId="29731"/>
    <cellStyle name="Normal 81 3 2 3 2 3" xfId="9613"/>
    <cellStyle name="Normal 81 3 2 3 2 3 2" xfId="39938"/>
    <cellStyle name="Normal 81 3 2 3 2 3 3" xfId="24714"/>
    <cellStyle name="Normal 81 3 2 3 2 4" xfId="34925"/>
    <cellStyle name="Normal 81 3 2 3 2 5" xfId="19701"/>
    <cellStyle name="Normal 81 3 2 3 3" xfId="6252"/>
    <cellStyle name="Normal 81 3 2 3 3 2" xfId="16304"/>
    <cellStyle name="Normal 81 3 2 3 3 2 2" xfId="46626"/>
    <cellStyle name="Normal 81 3 2 3 3 2 3" xfId="31402"/>
    <cellStyle name="Normal 81 3 2 3 3 3" xfId="11284"/>
    <cellStyle name="Normal 81 3 2 3 3 3 2" xfId="41609"/>
    <cellStyle name="Normal 81 3 2 3 3 3 3" xfId="26385"/>
    <cellStyle name="Normal 81 3 2 3 3 4" xfId="36596"/>
    <cellStyle name="Normal 81 3 2 3 3 5" xfId="21372"/>
    <cellStyle name="Normal 81 3 2 3 4" xfId="12962"/>
    <cellStyle name="Normal 81 3 2 3 4 2" xfId="43284"/>
    <cellStyle name="Normal 81 3 2 3 4 3" xfId="28060"/>
    <cellStyle name="Normal 81 3 2 3 5" xfId="7941"/>
    <cellStyle name="Normal 81 3 2 3 5 2" xfId="38267"/>
    <cellStyle name="Normal 81 3 2 3 5 3" xfId="23043"/>
    <cellStyle name="Normal 81 3 2 3 6" xfId="33255"/>
    <cellStyle name="Normal 81 3 2 3 7" xfId="18030"/>
    <cellStyle name="Normal 81 3 2 4" xfId="3723"/>
    <cellStyle name="Normal 81 3 2 4 2" xfId="13797"/>
    <cellStyle name="Normal 81 3 2 4 2 2" xfId="44119"/>
    <cellStyle name="Normal 81 3 2 4 2 3" xfId="28895"/>
    <cellStyle name="Normal 81 3 2 4 3" xfId="8777"/>
    <cellStyle name="Normal 81 3 2 4 3 2" xfId="39102"/>
    <cellStyle name="Normal 81 3 2 4 3 3" xfId="23878"/>
    <cellStyle name="Normal 81 3 2 4 4" xfId="34089"/>
    <cellStyle name="Normal 81 3 2 4 5" xfId="18865"/>
    <cellStyle name="Normal 81 3 2 5" xfId="5416"/>
    <cellStyle name="Normal 81 3 2 5 2" xfId="15468"/>
    <cellStyle name="Normal 81 3 2 5 2 2" xfId="45790"/>
    <cellStyle name="Normal 81 3 2 5 2 3" xfId="30566"/>
    <cellStyle name="Normal 81 3 2 5 3" xfId="10448"/>
    <cellStyle name="Normal 81 3 2 5 3 2" xfId="40773"/>
    <cellStyle name="Normal 81 3 2 5 3 3" xfId="25549"/>
    <cellStyle name="Normal 81 3 2 5 4" xfId="35760"/>
    <cellStyle name="Normal 81 3 2 5 5" xfId="20536"/>
    <cellStyle name="Normal 81 3 2 6" xfId="12126"/>
    <cellStyle name="Normal 81 3 2 6 2" xfId="42448"/>
    <cellStyle name="Normal 81 3 2 6 3" xfId="27224"/>
    <cellStyle name="Normal 81 3 2 7" xfId="7105"/>
    <cellStyle name="Normal 81 3 2 7 2" xfId="37431"/>
    <cellStyle name="Normal 81 3 2 7 3" xfId="22207"/>
    <cellStyle name="Normal 81 3 2 8" xfId="32419"/>
    <cellStyle name="Normal 81 3 2 9" xfId="17194"/>
    <cellStyle name="Normal 81 3 3" xfId="2241"/>
    <cellStyle name="Normal 81 3 3 2" xfId="3080"/>
    <cellStyle name="Normal 81 3 3 2 2" xfId="4770"/>
    <cellStyle name="Normal 81 3 3 2 2 2" xfId="14843"/>
    <cellStyle name="Normal 81 3 3 2 2 2 2" xfId="45165"/>
    <cellStyle name="Normal 81 3 3 2 2 2 3" xfId="29941"/>
    <cellStyle name="Normal 81 3 3 2 2 3" xfId="9823"/>
    <cellStyle name="Normal 81 3 3 2 2 3 2" xfId="40148"/>
    <cellStyle name="Normal 81 3 3 2 2 3 3" xfId="24924"/>
    <cellStyle name="Normal 81 3 3 2 2 4" xfId="35135"/>
    <cellStyle name="Normal 81 3 3 2 2 5" xfId="19911"/>
    <cellStyle name="Normal 81 3 3 2 3" xfId="6462"/>
    <cellStyle name="Normal 81 3 3 2 3 2" xfId="16514"/>
    <cellStyle name="Normal 81 3 3 2 3 2 2" xfId="46836"/>
    <cellStyle name="Normal 81 3 3 2 3 2 3" xfId="31612"/>
    <cellStyle name="Normal 81 3 3 2 3 3" xfId="11494"/>
    <cellStyle name="Normal 81 3 3 2 3 3 2" xfId="41819"/>
    <cellStyle name="Normal 81 3 3 2 3 3 3" xfId="26595"/>
    <cellStyle name="Normal 81 3 3 2 3 4" xfId="36806"/>
    <cellStyle name="Normal 81 3 3 2 3 5" xfId="21582"/>
    <cellStyle name="Normal 81 3 3 2 4" xfId="13172"/>
    <cellStyle name="Normal 81 3 3 2 4 2" xfId="43494"/>
    <cellStyle name="Normal 81 3 3 2 4 3" xfId="28270"/>
    <cellStyle name="Normal 81 3 3 2 5" xfId="8151"/>
    <cellStyle name="Normal 81 3 3 2 5 2" xfId="38477"/>
    <cellStyle name="Normal 81 3 3 2 5 3" xfId="23253"/>
    <cellStyle name="Normal 81 3 3 2 6" xfId="33465"/>
    <cellStyle name="Normal 81 3 3 2 7" xfId="18240"/>
    <cellStyle name="Normal 81 3 3 3" xfId="3933"/>
    <cellStyle name="Normal 81 3 3 3 2" xfId="14007"/>
    <cellStyle name="Normal 81 3 3 3 2 2" xfId="44329"/>
    <cellStyle name="Normal 81 3 3 3 2 3" xfId="29105"/>
    <cellStyle name="Normal 81 3 3 3 3" xfId="8987"/>
    <cellStyle name="Normal 81 3 3 3 3 2" xfId="39312"/>
    <cellStyle name="Normal 81 3 3 3 3 3" xfId="24088"/>
    <cellStyle name="Normal 81 3 3 3 4" xfId="34299"/>
    <cellStyle name="Normal 81 3 3 3 5" xfId="19075"/>
    <cellStyle name="Normal 81 3 3 4" xfId="5626"/>
    <cellStyle name="Normal 81 3 3 4 2" xfId="15678"/>
    <cellStyle name="Normal 81 3 3 4 2 2" xfId="46000"/>
    <cellStyle name="Normal 81 3 3 4 2 3" xfId="30776"/>
    <cellStyle name="Normal 81 3 3 4 3" xfId="10658"/>
    <cellStyle name="Normal 81 3 3 4 3 2" xfId="40983"/>
    <cellStyle name="Normal 81 3 3 4 3 3" xfId="25759"/>
    <cellStyle name="Normal 81 3 3 4 4" xfId="35970"/>
    <cellStyle name="Normal 81 3 3 4 5" xfId="20746"/>
    <cellStyle name="Normal 81 3 3 5" xfId="12336"/>
    <cellStyle name="Normal 81 3 3 5 2" xfId="42658"/>
    <cellStyle name="Normal 81 3 3 5 3" xfId="27434"/>
    <cellStyle name="Normal 81 3 3 6" xfId="7315"/>
    <cellStyle name="Normal 81 3 3 6 2" xfId="37641"/>
    <cellStyle name="Normal 81 3 3 6 3" xfId="22417"/>
    <cellStyle name="Normal 81 3 3 7" xfId="32629"/>
    <cellStyle name="Normal 81 3 3 8" xfId="17404"/>
    <cellStyle name="Normal 81 3 4" xfId="2662"/>
    <cellStyle name="Normal 81 3 4 2" xfId="4352"/>
    <cellStyle name="Normal 81 3 4 2 2" xfId="14425"/>
    <cellStyle name="Normal 81 3 4 2 2 2" xfId="44747"/>
    <cellStyle name="Normal 81 3 4 2 2 3" xfId="29523"/>
    <cellStyle name="Normal 81 3 4 2 3" xfId="9405"/>
    <cellStyle name="Normal 81 3 4 2 3 2" xfId="39730"/>
    <cellStyle name="Normal 81 3 4 2 3 3" xfId="24506"/>
    <cellStyle name="Normal 81 3 4 2 4" xfId="34717"/>
    <cellStyle name="Normal 81 3 4 2 5" xfId="19493"/>
    <cellStyle name="Normal 81 3 4 3" xfId="6044"/>
    <cellStyle name="Normal 81 3 4 3 2" xfId="16096"/>
    <cellStyle name="Normal 81 3 4 3 2 2" xfId="46418"/>
    <cellStyle name="Normal 81 3 4 3 2 3" xfId="31194"/>
    <cellStyle name="Normal 81 3 4 3 3" xfId="11076"/>
    <cellStyle name="Normal 81 3 4 3 3 2" xfId="41401"/>
    <cellStyle name="Normal 81 3 4 3 3 3" xfId="26177"/>
    <cellStyle name="Normal 81 3 4 3 4" xfId="36388"/>
    <cellStyle name="Normal 81 3 4 3 5" xfId="21164"/>
    <cellStyle name="Normal 81 3 4 4" xfId="12754"/>
    <cellStyle name="Normal 81 3 4 4 2" xfId="43076"/>
    <cellStyle name="Normal 81 3 4 4 3" xfId="27852"/>
    <cellStyle name="Normal 81 3 4 5" xfId="7733"/>
    <cellStyle name="Normal 81 3 4 5 2" xfId="38059"/>
    <cellStyle name="Normal 81 3 4 5 3" xfId="22835"/>
    <cellStyle name="Normal 81 3 4 6" xfId="33047"/>
    <cellStyle name="Normal 81 3 4 7" xfId="17822"/>
    <cellStyle name="Normal 81 3 5" xfId="3515"/>
    <cellStyle name="Normal 81 3 5 2" xfId="13589"/>
    <cellStyle name="Normal 81 3 5 2 2" xfId="43911"/>
    <cellStyle name="Normal 81 3 5 2 3" xfId="28687"/>
    <cellStyle name="Normal 81 3 5 3" xfId="8569"/>
    <cellStyle name="Normal 81 3 5 3 2" xfId="38894"/>
    <cellStyle name="Normal 81 3 5 3 3" xfId="23670"/>
    <cellStyle name="Normal 81 3 5 4" xfId="33881"/>
    <cellStyle name="Normal 81 3 5 5" xfId="18657"/>
    <cellStyle name="Normal 81 3 6" xfId="5208"/>
    <cellStyle name="Normal 81 3 6 2" xfId="15260"/>
    <cellStyle name="Normal 81 3 6 2 2" xfId="45582"/>
    <cellStyle name="Normal 81 3 6 2 3" xfId="30358"/>
    <cellStyle name="Normal 81 3 6 3" xfId="10240"/>
    <cellStyle name="Normal 81 3 6 3 2" xfId="40565"/>
    <cellStyle name="Normal 81 3 6 3 3" xfId="25341"/>
    <cellStyle name="Normal 81 3 6 4" xfId="35552"/>
    <cellStyle name="Normal 81 3 6 5" xfId="20328"/>
    <cellStyle name="Normal 81 3 7" xfId="11918"/>
    <cellStyle name="Normal 81 3 7 2" xfId="42240"/>
    <cellStyle name="Normal 81 3 7 3" xfId="27016"/>
    <cellStyle name="Normal 81 3 8" xfId="6897"/>
    <cellStyle name="Normal 81 3 8 2" xfId="37223"/>
    <cellStyle name="Normal 81 3 8 3" xfId="21999"/>
    <cellStyle name="Normal 81 3 9" xfId="32212"/>
    <cellStyle name="Normal 81 4" xfId="1922"/>
    <cellStyle name="Normal 81 4 2" xfId="2345"/>
    <cellStyle name="Normal 81 4 2 2" xfId="3184"/>
    <cellStyle name="Normal 81 4 2 2 2" xfId="4874"/>
    <cellStyle name="Normal 81 4 2 2 2 2" xfId="14947"/>
    <cellStyle name="Normal 81 4 2 2 2 2 2" xfId="45269"/>
    <cellStyle name="Normal 81 4 2 2 2 2 3" xfId="30045"/>
    <cellStyle name="Normal 81 4 2 2 2 3" xfId="9927"/>
    <cellStyle name="Normal 81 4 2 2 2 3 2" xfId="40252"/>
    <cellStyle name="Normal 81 4 2 2 2 3 3" xfId="25028"/>
    <cellStyle name="Normal 81 4 2 2 2 4" xfId="35239"/>
    <cellStyle name="Normal 81 4 2 2 2 5" xfId="20015"/>
    <cellStyle name="Normal 81 4 2 2 3" xfId="6566"/>
    <cellStyle name="Normal 81 4 2 2 3 2" xfId="16618"/>
    <cellStyle name="Normal 81 4 2 2 3 2 2" xfId="46940"/>
    <cellStyle name="Normal 81 4 2 2 3 2 3" xfId="31716"/>
    <cellStyle name="Normal 81 4 2 2 3 3" xfId="11598"/>
    <cellStyle name="Normal 81 4 2 2 3 3 2" xfId="41923"/>
    <cellStyle name="Normal 81 4 2 2 3 3 3" xfId="26699"/>
    <cellStyle name="Normal 81 4 2 2 3 4" xfId="36910"/>
    <cellStyle name="Normal 81 4 2 2 3 5" xfId="21686"/>
    <cellStyle name="Normal 81 4 2 2 4" xfId="13276"/>
    <cellStyle name="Normal 81 4 2 2 4 2" xfId="43598"/>
    <cellStyle name="Normal 81 4 2 2 4 3" xfId="28374"/>
    <cellStyle name="Normal 81 4 2 2 5" xfId="8255"/>
    <cellStyle name="Normal 81 4 2 2 5 2" xfId="38581"/>
    <cellStyle name="Normal 81 4 2 2 5 3" xfId="23357"/>
    <cellStyle name="Normal 81 4 2 2 6" xfId="33569"/>
    <cellStyle name="Normal 81 4 2 2 7" xfId="18344"/>
    <cellStyle name="Normal 81 4 2 3" xfId="4037"/>
    <cellStyle name="Normal 81 4 2 3 2" xfId="14111"/>
    <cellStyle name="Normal 81 4 2 3 2 2" xfId="44433"/>
    <cellStyle name="Normal 81 4 2 3 2 3" xfId="29209"/>
    <cellStyle name="Normal 81 4 2 3 3" xfId="9091"/>
    <cellStyle name="Normal 81 4 2 3 3 2" xfId="39416"/>
    <cellStyle name="Normal 81 4 2 3 3 3" xfId="24192"/>
    <cellStyle name="Normal 81 4 2 3 4" xfId="34403"/>
    <cellStyle name="Normal 81 4 2 3 5" xfId="19179"/>
    <cellStyle name="Normal 81 4 2 4" xfId="5730"/>
    <cellStyle name="Normal 81 4 2 4 2" xfId="15782"/>
    <cellStyle name="Normal 81 4 2 4 2 2" xfId="46104"/>
    <cellStyle name="Normal 81 4 2 4 2 3" xfId="30880"/>
    <cellStyle name="Normal 81 4 2 4 3" xfId="10762"/>
    <cellStyle name="Normal 81 4 2 4 3 2" xfId="41087"/>
    <cellStyle name="Normal 81 4 2 4 3 3" xfId="25863"/>
    <cellStyle name="Normal 81 4 2 4 4" xfId="36074"/>
    <cellStyle name="Normal 81 4 2 4 5" xfId="20850"/>
    <cellStyle name="Normal 81 4 2 5" xfId="12440"/>
    <cellStyle name="Normal 81 4 2 5 2" xfId="42762"/>
    <cellStyle name="Normal 81 4 2 5 3" xfId="27538"/>
    <cellStyle name="Normal 81 4 2 6" xfId="7419"/>
    <cellStyle name="Normal 81 4 2 6 2" xfId="37745"/>
    <cellStyle name="Normal 81 4 2 6 3" xfId="22521"/>
    <cellStyle name="Normal 81 4 2 7" xfId="32733"/>
    <cellStyle name="Normal 81 4 2 8" xfId="17508"/>
    <cellStyle name="Normal 81 4 3" xfId="2766"/>
    <cellStyle name="Normal 81 4 3 2" xfId="4456"/>
    <cellStyle name="Normal 81 4 3 2 2" xfId="14529"/>
    <cellStyle name="Normal 81 4 3 2 2 2" xfId="44851"/>
    <cellStyle name="Normal 81 4 3 2 2 3" xfId="29627"/>
    <cellStyle name="Normal 81 4 3 2 3" xfId="9509"/>
    <cellStyle name="Normal 81 4 3 2 3 2" xfId="39834"/>
    <cellStyle name="Normal 81 4 3 2 3 3" xfId="24610"/>
    <cellStyle name="Normal 81 4 3 2 4" xfId="34821"/>
    <cellStyle name="Normal 81 4 3 2 5" xfId="19597"/>
    <cellStyle name="Normal 81 4 3 3" xfId="6148"/>
    <cellStyle name="Normal 81 4 3 3 2" xfId="16200"/>
    <cellStyle name="Normal 81 4 3 3 2 2" xfId="46522"/>
    <cellStyle name="Normal 81 4 3 3 2 3" xfId="31298"/>
    <cellStyle name="Normal 81 4 3 3 3" xfId="11180"/>
    <cellStyle name="Normal 81 4 3 3 3 2" xfId="41505"/>
    <cellStyle name="Normal 81 4 3 3 3 3" xfId="26281"/>
    <cellStyle name="Normal 81 4 3 3 4" xfId="36492"/>
    <cellStyle name="Normal 81 4 3 3 5" xfId="21268"/>
    <cellStyle name="Normal 81 4 3 4" xfId="12858"/>
    <cellStyle name="Normal 81 4 3 4 2" xfId="43180"/>
    <cellStyle name="Normal 81 4 3 4 3" xfId="27956"/>
    <cellStyle name="Normal 81 4 3 5" xfId="7837"/>
    <cellStyle name="Normal 81 4 3 5 2" xfId="38163"/>
    <cellStyle name="Normal 81 4 3 5 3" xfId="22939"/>
    <cellStyle name="Normal 81 4 3 6" xfId="33151"/>
    <cellStyle name="Normal 81 4 3 7" xfId="17926"/>
    <cellStyle name="Normal 81 4 4" xfId="3619"/>
    <cellStyle name="Normal 81 4 4 2" xfId="13693"/>
    <cellStyle name="Normal 81 4 4 2 2" xfId="44015"/>
    <cellStyle name="Normal 81 4 4 2 3" xfId="28791"/>
    <cellStyle name="Normal 81 4 4 3" xfId="8673"/>
    <cellStyle name="Normal 81 4 4 3 2" xfId="38998"/>
    <cellStyle name="Normal 81 4 4 3 3" xfId="23774"/>
    <cellStyle name="Normal 81 4 4 4" xfId="33985"/>
    <cellStyle name="Normal 81 4 4 5" xfId="18761"/>
    <cellStyle name="Normal 81 4 5" xfId="5312"/>
    <cellStyle name="Normal 81 4 5 2" xfId="15364"/>
    <cellStyle name="Normal 81 4 5 2 2" xfId="45686"/>
    <cellStyle name="Normal 81 4 5 2 3" xfId="30462"/>
    <cellStyle name="Normal 81 4 5 3" xfId="10344"/>
    <cellStyle name="Normal 81 4 5 3 2" xfId="40669"/>
    <cellStyle name="Normal 81 4 5 3 3" xfId="25445"/>
    <cellStyle name="Normal 81 4 5 4" xfId="35656"/>
    <cellStyle name="Normal 81 4 5 5" xfId="20432"/>
    <cellStyle name="Normal 81 4 6" xfId="12022"/>
    <cellStyle name="Normal 81 4 6 2" xfId="42344"/>
    <cellStyle name="Normal 81 4 6 3" xfId="27120"/>
    <cellStyle name="Normal 81 4 7" xfId="7001"/>
    <cellStyle name="Normal 81 4 7 2" xfId="37327"/>
    <cellStyle name="Normal 81 4 7 3" xfId="22103"/>
    <cellStyle name="Normal 81 4 8" xfId="32315"/>
    <cellStyle name="Normal 81 4 9" xfId="17090"/>
    <cellStyle name="Normal 81 5" xfId="2135"/>
    <cellStyle name="Normal 81 5 2" xfId="2976"/>
    <cellStyle name="Normal 81 5 2 2" xfId="4666"/>
    <cellStyle name="Normal 81 5 2 2 2" xfId="14739"/>
    <cellStyle name="Normal 81 5 2 2 2 2" xfId="45061"/>
    <cellStyle name="Normal 81 5 2 2 2 3" xfId="29837"/>
    <cellStyle name="Normal 81 5 2 2 3" xfId="9719"/>
    <cellStyle name="Normal 81 5 2 2 3 2" xfId="40044"/>
    <cellStyle name="Normal 81 5 2 2 3 3" xfId="24820"/>
    <cellStyle name="Normal 81 5 2 2 4" xfId="35031"/>
    <cellStyle name="Normal 81 5 2 2 5" xfId="19807"/>
    <cellStyle name="Normal 81 5 2 3" xfId="6358"/>
    <cellStyle name="Normal 81 5 2 3 2" xfId="16410"/>
    <cellStyle name="Normal 81 5 2 3 2 2" xfId="46732"/>
    <cellStyle name="Normal 81 5 2 3 2 3" xfId="31508"/>
    <cellStyle name="Normal 81 5 2 3 3" xfId="11390"/>
    <cellStyle name="Normal 81 5 2 3 3 2" xfId="41715"/>
    <cellStyle name="Normal 81 5 2 3 3 3" xfId="26491"/>
    <cellStyle name="Normal 81 5 2 3 4" xfId="36702"/>
    <cellStyle name="Normal 81 5 2 3 5" xfId="21478"/>
    <cellStyle name="Normal 81 5 2 4" xfId="13068"/>
    <cellStyle name="Normal 81 5 2 4 2" xfId="43390"/>
    <cellStyle name="Normal 81 5 2 4 3" xfId="28166"/>
    <cellStyle name="Normal 81 5 2 5" xfId="8047"/>
    <cellStyle name="Normal 81 5 2 5 2" xfId="38373"/>
    <cellStyle name="Normal 81 5 2 5 3" xfId="23149"/>
    <cellStyle name="Normal 81 5 2 6" xfId="33361"/>
    <cellStyle name="Normal 81 5 2 7" xfId="18136"/>
    <cellStyle name="Normal 81 5 3" xfId="3829"/>
    <cellStyle name="Normal 81 5 3 2" xfId="13903"/>
    <cellStyle name="Normal 81 5 3 2 2" xfId="44225"/>
    <cellStyle name="Normal 81 5 3 2 3" xfId="29001"/>
    <cellStyle name="Normal 81 5 3 3" xfId="8883"/>
    <cellStyle name="Normal 81 5 3 3 2" xfId="39208"/>
    <cellStyle name="Normal 81 5 3 3 3" xfId="23984"/>
    <cellStyle name="Normal 81 5 3 4" xfId="34195"/>
    <cellStyle name="Normal 81 5 3 5" xfId="18971"/>
    <cellStyle name="Normal 81 5 4" xfId="5522"/>
    <cellStyle name="Normal 81 5 4 2" xfId="15574"/>
    <cellStyle name="Normal 81 5 4 2 2" xfId="45896"/>
    <cellStyle name="Normal 81 5 4 2 3" xfId="30672"/>
    <cellStyle name="Normal 81 5 4 3" xfId="10554"/>
    <cellStyle name="Normal 81 5 4 3 2" xfId="40879"/>
    <cellStyle name="Normal 81 5 4 3 3" xfId="25655"/>
    <cellStyle name="Normal 81 5 4 4" xfId="35866"/>
    <cellStyle name="Normal 81 5 4 5" xfId="20642"/>
    <cellStyle name="Normal 81 5 5" xfId="12232"/>
    <cellStyle name="Normal 81 5 5 2" xfId="42554"/>
    <cellStyle name="Normal 81 5 5 3" xfId="27330"/>
    <cellStyle name="Normal 81 5 6" xfId="7211"/>
    <cellStyle name="Normal 81 5 6 2" xfId="37537"/>
    <cellStyle name="Normal 81 5 6 3" xfId="22313"/>
    <cellStyle name="Normal 81 5 7" xfId="32525"/>
    <cellStyle name="Normal 81 5 8" xfId="17300"/>
    <cellStyle name="Normal 81 6" xfId="2556"/>
    <cellStyle name="Normal 81 6 2" xfId="4248"/>
    <cellStyle name="Normal 81 6 2 2" xfId="14321"/>
    <cellStyle name="Normal 81 6 2 2 2" xfId="44643"/>
    <cellStyle name="Normal 81 6 2 2 3" xfId="29419"/>
    <cellStyle name="Normal 81 6 2 3" xfId="9301"/>
    <cellStyle name="Normal 81 6 2 3 2" xfId="39626"/>
    <cellStyle name="Normal 81 6 2 3 3" xfId="24402"/>
    <cellStyle name="Normal 81 6 2 4" xfId="34613"/>
    <cellStyle name="Normal 81 6 2 5" xfId="19389"/>
    <cellStyle name="Normal 81 6 3" xfId="5940"/>
    <cellStyle name="Normal 81 6 3 2" xfId="15992"/>
    <cellStyle name="Normal 81 6 3 2 2" xfId="46314"/>
    <cellStyle name="Normal 81 6 3 2 3" xfId="31090"/>
    <cellStyle name="Normal 81 6 3 3" xfId="10972"/>
    <cellStyle name="Normal 81 6 3 3 2" xfId="41297"/>
    <cellStyle name="Normal 81 6 3 3 3" xfId="26073"/>
    <cellStyle name="Normal 81 6 3 4" xfId="36284"/>
    <cellStyle name="Normal 81 6 3 5" xfId="21060"/>
    <cellStyle name="Normal 81 6 4" xfId="12650"/>
    <cellStyle name="Normal 81 6 4 2" xfId="42972"/>
    <cellStyle name="Normal 81 6 4 3" xfId="27748"/>
    <cellStyle name="Normal 81 6 5" xfId="7629"/>
    <cellStyle name="Normal 81 6 5 2" xfId="37955"/>
    <cellStyle name="Normal 81 6 5 3" xfId="22731"/>
    <cellStyle name="Normal 81 6 6" xfId="32943"/>
    <cellStyle name="Normal 81 6 7" xfId="17718"/>
    <cellStyle name="Normal 81 7" xfId="3409"/>
    <cellStyle name="Normal 81 7 2" xfId="13485"/>
    <cellStyle name="Normal 81 7 2 2" xfId="43807"/>
    <cellStyle name="Normal 81 7 2 3" xfId="28583"/>
    <cellStyle name="Normal 81 7 3" xfId="8465"/>
    <cellStyle name="Normal 81 7 3 2" xfId="38790"/>
    <cellStyle name="Normal 81 7 3 3" xfId="23566"/>
    <cellStyle name="Normal 81 7 4" xfId="33777"/>
    <cellStyle name="Normal 81 7 5" xfId="18553"/>
    <cellStyle name="Normal 81 8" xfId="5102"/>
    <cellStyle name="Normal 81 8 2" xfId="15156"/>
    <cellStyle name="Normal 81 8 2 2" xfId="45478"/>
    <cellStyle name="Normal 81 8 2 3" xfId="30254"/>
    <cellStyle name="Normal 81 8 3" xfId="10136"/>
    <cellStyle name="Normal 81 8 3 2" xfId="40461"/>
    <cellStyle name="Normal 81 8 3 3" xfId="25237"/>
    <cellStyle name="Normal 81 8 4" xfId="35448"/>
    <cellStyle name="Normal 81 8 5" xfId="20224"/>
    <cellStyle name="Normal 81 9" xfId="11812"/>
    <cellStyle name="Normal 81 9 2" xfId="42136"/>
    <cellStyle name="Normal 81 9 3" xfId="26912"/>
    <cellStyle name="Normal 82" xfId="1702"/>
    <cellStyle name="Normal 83" xfId="1709"/>
    <cellStyle name="Normal 84" xfId="1757"/>
    <cellStyle name="Normal 85" xfId="1756"/>
    <cellStyle name="Normal 86" xfId="1864"/>
    <cellStyle name="Normal 87" xfId="1866"/>
    <cellStyle name="Normal 88" xfId="1865"/>
    <cellStyle name="Normal 89" xfId="2082"/>
    <cellStyle name="Normal 9" xfId="132"/>
    <cellStyle name="Normal 9 2" xfId="727"/>
    <cellStyle name="Normal 9 2 2" xfId="1495"/>
    <cellStyle name="Normal 9 3" xfId="748"/>
    <cellStyle name="Normal 9 3 2" xfId="1496"/>
    <cellStyle name="Normal 9 4" xfId="784"/>
    <cellStyle name="Normal 9 4 2" xfId="1497"/>
    <cellStyle name="Normal 9 5" xfId="662"/>
    <cellStyle name="Normal 9 5 2" xfId="32015"/>
    <cellStyle name="Normal 9 6" xfId="31924"/>
    <cellStyle name="Normal 9 7" xfId="975"/>
    <cellStyle name="Normal 9 8" xfId="414"/>
    <cellStyle name="Normal 90" xfId="2081"/>
    <cellStyle name="Normal 90 2" xfId="2923"/>
    <cellStyle name="Normal 90 2 2" xfId="4613"/>
    <cellStyle name="Normal 90 2 2 2" xfId="14686"/>
    <cellStyle name="Normal 90 2 2 2 2" xfId="45008"/>
    <cellStyle name="Normal 90 2 2 2 3" xfId="29784"/>
    <cellStyle name="Normal 90 2 2 3" xfId="9666"/>
    <cellStyle name="Normal 90 2 2 3 2" xfId="39991"/>
    <cellStyle name="Normal 90 2 2 3 3" xfId="24767"/>
    <cellStyle name="Normal 90 2 2 4" xfId="34978"/>
    <cellStyle name="Normal 90 2 2 5" xfId="19754"/>
    <cellStyle name="Normal 90 2 3" xfId="6305"/>
    <cellStyle name="Normal 90 2 3 2" xfId="16357"/>
    <cellStyle name="Normal 90 2 3 2 2" xfId="46679"/>
    <cellStyle name="Normal 90 2 3 2 3" xfId="31455"/>
    <cellStyle name="Normal 90 2 3 3" xfId="11337"/>
    <cellStyle name="Normal 90 2 3 3 2" xfId="41662"/>
    <cellStyle name="Normal 90 2 3 3 3" xfId="26438"/>
    <cellStyle name="Normal 90 2 3 4" xfId="36649"/>
    <cellStyle name="Normal 90 2 3 5" xfId="21425"/>
    <cellStyle name="Normal 90 2 4" xfId="13015"/>
    <cellStyle name="Normal 90 2 4 2" xfId="43337"/>
    <cellStyle name="Normal 90 2 4 3" xfId="28113"/>
    <cellStyle name="Normal 90 2 5" xfId="7994"/>
    <cellStyle name="Normal 90 2 5 2" xfId="38320"/>
    <cellStyle name="Normal 90 2 5 3" xfId="23096"/>
    <cellStyle name="Normal 90 2 6" xfId="33308"/>
    <cellStyle name="Normal 90 2 7" xfId="18083"/>
    <cellStyle name="Normal 90 3" xfId="3776"/>
    <cellStyle name="Normal 90 3 2" xfId="13850"/>
    <cellStyle name="Normal 90 3 2 2" xfId="44172"/>
    <cellStyle name="Normal 90 3 2 3" xfId="28948"/>
    <cellStyle name="Normal 90 3 3" xfId="8830"/>
    <cellStyle name="Normal 90 3 3 2" xfId="39155"/>
    <cellStyle name="Normal 90 3 3 3" xfId="23931"/>
    <cellStyle name="Normal 90 3 4" xfId="34142"/>
    <cellStyle name="Normal 90 3 5" xfId="18918"/>
    <cellStyle name="Normal 90 4" xfId="5469"/>
    <cellStyle name="Normal 90 4 2" xfId="15521"/>
    <cellStyle name="Normal 90 4 2 2" xfId="45843"/>
    <cellStyle name="Normal 90 4 2 3" xfId="30619"/>
    <cellStyle name="Normal 90 4 3" xfId="10501"/>
    <cellStyle name="Normal 90 4 3 2" xfId="40826"/>
    <cellStyle name="Normal 90 4 3 3" xfId="25602"/>
    <cellStyle name="Normal 90 4 4" xfId="35813"/>
    <cellStyle name="Normal 90 4 5" xfId="20589"/>
    <cellStyle name="Normal 90 5" xfId="12179"/>
    <cellStyle name="Normal 90 5 2" xfId="42501"/>
    <cellStyle name="Normal 90 5 3" xfId="27277"/>
    <cellStyle name="Normal 90 6" xfId="7158"/>
    <cellStyle name="Normal 90 6 2" xfId="37484"/>
    <cellStyle name="Normal 90 6 3" xfId="22260"/>
    <cellStyle name="Normal 90 7" xfId="32472"/>
    <cellStyle name="Normal 90 8" xfId="17247"/>
    <cellStyle name="Normal 91" xfId="2084"/>
    <cellStyle name="Normal 91 2" xfId="2925"/>
    <cellStyle name="Normal 91 2 2" xfId="4615"/>
    <cellStyle name="Normal 91 2 2 2" xfId="14688"/>
    <cellStyle name="Normal 91 2 2 2 2" xfId="45010"/>
    <cellStyle name="Normal 91 2 2 2 3" xfId="29786"/>
    <cellStyle name="Normal 91 2 2 2 4" xfId="47254"/>
    <cellStyle name="Normal 91 2 2 3" xfId="9668"/>
    <cellStyle name="Normal 91 2 2 3 2" xfId="39993"/>
    <cellStyle name="Normal 91 2 2 3 3" xfId="24769"/>
    <cellStyle name="Normal 91 2 2 4" xfId="34980"/>
    <cellStyle name="Normal 91 2 2 5" xfId="19756"/>
    <cellStyle name="Normal 91 2 3" xfId="6307"/>
    <cellStyle name="Normal 91 2 3 2" xfId="16359"/>
    <cellStyle name="Normal 91 2 3 2 2" xfId="46681"/>
    <cellStyle name="Normal 91 2 3 2 3" xfId="31457"/>
    <cellStyle name="Normal 91 2 3 3" xfId="11339"/>
    <cellStyle name="Normal 91 2 3 3 2" xfId="41664"/>
    <cellStyle name="Normal 91 2 3 3 3" xfId="26440"/>
    <cellStyle name="Normal 91 2 3 4" xfId="36651"/>
    <cellStyle name="Normal 91 2 3 5" xfId="21427"/>
    <cellStyle name="Normal 91 2 4" xfId="13017"/>
    <cellStyle name="Normal 91 2 4 2" xfId="43339"/>
    <cellStyle name="Normal 91 2 4 3" xfId="28115"/>
    <cellStyle name="Normal 91 2 5" xfId="7996"/>
    <cellStyle name="Normal 91 2 5 2" xfId="38322"/>
    <cellStyle name="Normal 91 2 5 3" xfId="23098"/>
    <cellStyle name="Normal 91 2 6" xfId="33310"/>
    <cellStyle name="Normal 91 2 7" xfId="18085"/>
    <cellStyle name="Normal 91 3" xfId="3778"/>
    <cellStyle name="Normal 91 3 2" xfId="13852"/>
    <cellStyle name="Normal 91 3 2 2" xfId="44174"/>
    <cellStyle name="Normal 91 3 2 3" xfId="28950"/>
    <cellStyle name="Normal 91 3 3" xfId="8832"/>
    <cellStyle name="Normal 91 3 3 2" xfId="39157"/>
    <cellStyle name="Normal 91 3 3 3" xfId="23933"/>
    <cellStyle name="Normal 91 3 4" xfId="34144"/>
    <cellStyle name="Normal 91 3 5" xfId="18920"/>
    <cellStyle name="Normal 91 4" xfId="5471"/>
    <cellStyle name="Normal 91 4 2" xfId="15523"/>
    <cellStyle name="Normal 91 4 2 2" xfId="45845"/>
    <cellStyle name="Normal 91 4 2 3" xfId="30621"/>
    <cellStyle name="Normal 91 4 3" xfId="10503"/>
    <cellStyle name="Normal 91 4 3 2" xfId="40828"/>
    <cellStyle name="Normal 91 4 3 3" xfId="25604"/>
    <cellStyle name="Normal 91 4 4" xfId="35815"/>
    <cellStyle name="Normal 91 4 5" xfId="20591"/>
    <cellStyle name="Normal 91 5" xfId="12181"/>
    <cellStyle name="Normal 91 5 2" xfId="42503"/>
    <cellStyle name="Normal 91 5 3" xfId="27279"/>
    <cellStyle name="Normal 91 6" xfId="7160"/>
    <cellStyle name="Normal 91 6 2" xfId="37486"/>
    <cellStyle name="Normal 91 6 3" xfId="22262"/>
    <cellStyle name="Normal 91 7" xfId="32474"/>
    <cellStyle name="Normal 91 8" xfId="17249"/>
    <cellStyle name="Normal 92" xfId="2503"/>
    <cellStyle name="Normal 92 2" xfId="4195"/>
    <cellStyle name="Normal 93" xfId="3341"/>
    <cellStyle name="Normal 93 2" xfId="5031"/>
    <cellStyle name="Normal 94" xfId="3346"/>
    <cellStyle name="Normal 95" xfId="2502"/>
    <cellStyle name="Normal 95 2" xfId="4194"/>
    <cellStyle name="Normal 95 2 2" xfId="14268"/>
    <cellStyle name="Normal 95 2 2 2" xfId="44590"/>
    <cellStyle name="Normal 95 2 2 3" xfId="29366"/>
    <cellStyle name="Normal 95 2 3" xfId="9248"/>
    <cellStyle name="Normal 95 2 3 2" xfId="39573"/>
    <cellStyle name="Normal 95 2 3 3" xfId="24349"/>
    <cellStyle name="Normal 95 2 4" xfId="34560"/>
    <cellStyle name="Normal 95 2 5" xfId="19336"/>
    <cellStyle name="Normal 95 3" xfId="5887"/>
    <cellStyle name="Normal 95 3 2" xfId="15939"/>
    <cellStyle name="Normal 95 3 2 2" xfId="46261"/>
    <cellStyle name="Normal 95 3 2 3" xfId="31037"/>
    <cellStyle name="Normal 95 3 3" xfId="10919"/>
    <cellStyle name="Normal 95 3 3 2" xfId="41244"/>
    <cellStyle name="Normal 95 3 3 3" xfId="26020"/>
    <cellStyle name="Normal 95 3 4" xfId="36231"/>
    <cellStyle name="Normal 95 3 5" xfId="21007"/>
    <cellStyle name="Normal 95 4" xfId="12597"/>
    <cellStyle name="Normal 95 4 2" xfId="42919"/>
    <cellStyle name="Normal 95 4 3" xfId="27695"/>
    <cellStyle name="Normal 95 5" xfId="7576"/>
    <cellStyle name="Normal 95 5 2" xfId="37902"/>
    <cellStyle name="Normal 95 5 3" xfId="22678"/>
    <cellStyle name="Normal 95 6" xfId="32890"/>
    <cellStyle name="Normal 95 7" xfId="17665"/>
    <cellStyle name="Normal 96" xfId="2505"/>
    <cellStyle name="Normal 96 2" xfId="4197"/>
    <cellStyle name="Normal 96 2 2" xfId="14270"/>
    <cellStyle name="Normal 96 2 2 2" xfId="44592"/>
    <cellStyle name="Normal 96 2 2 3" xfId="29368"/>
    <cellStyle name="Normal 96 2 3" xfId="9250"/>
    <cellStyle name="Normal 96 2 3 2" xfId="39575"/>
    <cellStyle name="Normal 96 2 3 3" xfId="24351"/>
    <cellStyle name="Normal 96 2 4" xfId="34562"/>
    <cellStyle name="Normal 96 2 5" xfId="19338"/>
    <cellStyle name="Normal 96 3" xfId="5889"/>
    <cellStyle name="Normal 96 3 2" xfId="15941"/>
    <cellStyle name="Normal 96 3 2 2" xfId="46263"/>
    <cellStyle name="Normal 96 3 2 3" xfId="31039"/>
    <cellStyle name="Normal 96 3 3" xfId="10921"/>
    <cellStyle name="Normal 96 3 3 2" xfId="41246"/>
    <cellStyle name="Normal 96 3 3 3" xfId="26022"/>
    <cellStyle name="Normal 96 3 4" xfId="36233"/>
    <cellStyle name="Normal 96 3 5" xfId="21009"/>
    <cellStyle name="Normal 96 4" xfId="12599"/>
    <cellStyle name="Normal 96 4 2" xfId="42921"/>
    <cellStyle name="Normal 96 4 3" xfId="27697"/>
    <cellStyle name="Normal 96 5" xfId="7578"/>
    <cellStyle name="Normal 96 5 2" xfId="37904"/>
    <cellStyle name="Normal 96 5 3" xfId="22680"/>
    <cellStyle name="Normal 96 6" xfId="32892"/>
    <cellStyle name="Normal 96 7" xfId="17667"/>
    <cellStyle name="Normal 97" xfId="11757"/>
    <cellStyle name="Normal 98" xfId="16776"/>
    <cellStyle name="Normal 99" xfId="3349"/>
    <cellStyle name="Normal_New Summary Tables 2" xfId="47404"/>
    <cellStyle name="Normal_Revised CARE Table 5C_033107" xfId="328"/>
    <cellStyle name="Normal_Revised CARE Table 5C_033107 2" xfId="47402"/>
    <cellStyle name="Normal_RRM tables" xfId="133"/>
    <cellStyle name="Normal_Sheet1 2" xfId="47403"/>
    <cellStyle name="Normal_Sheet2" xfId="47405"/>
    <cellStyle name="Note" xfId="134" builtinId="10" customBuiltin="1"/>
    <cellStyle name="Note 2" xfId="135"/>
    <cellStyle name="Note 2 10" xfId="976"/>
    <cellStyle name="Note 2 11" xfId="415"/>
    <cellStyle name="Note 2 2" xfId="786"/>
    <cellStyle name="Note 2 2 2" xfId="47190"/>
    <cellStyle name="Note 2 3" xfId="701"/>
    <cellStyle name="Note 2 4" xfId="1499"/>
    <cellStyle name="Note 2 5" xfId="1500"/>
    <cellStyle name="Note 2 6" xfId="1501"/>
    <cellStyle name="Note 2 7" xfId="1498"/>
    <cellStyle name="Note 2 8" xfId="1091"/>
    <cellStyle name="Note 2 9" xfId="32016"/>
    <cellStyle name="Note 3" xfId="785"/>
    <cellStyle name="Note 3 2" xfId="47243"/>
    <cellStyle name="Note 3 3" xfId="31911"/>
    <cellStyle name="Note 4" xfId="484"/>
    <cellStyle name="Note 4 2" xfId="47199"/>
    <cellStyle name="Note 5" xfId="47363"/>
    <cellStyle name="Output" xfId="136" builtinId="21" customBuiltin="1"/>
    <cellStyle name="Output 2" xfId="702"/>
    <cellStyle name="Output 2 10" xfId="977"/>
    <cellStyle name="Output 2 2" xfId="1503"/>
    <cellStyle name="Output 2 2 2" xfId="47181"/>
    <cellStyle name="Output 2 3" xfId="1504"/>
    <cellStyle name="Output 2 4" xfId="1505"/>
    <cellStyle name="Output 2 5" xfId="1506"/>
    <cellStyle name="Output 2 6" xfId="1507"/>
    <cellStyle name="Output 2 7" xfId="1502"/>
    <cellStyle name="Output 2 8" xfId="1092"/>
    <cellStyle name="Output 2 9" xfId="31969"/>
    <cellStyle name="Output 3" xfId="31912"/>
    <cellStyle name="Output 3 2" xfId="47124"/>
    <cellStyle name="Percent" xfId="137" builtinId="5"/>
    <cellStyle name="Percent [2]" xfId="138"/>
    <cellStyle name="Percent [2] 10" xfId="1509"/>
    <cellStyle name="Percent [2] 10 2" xfId="1510"/>
    <cellStyle name="Percent [2] 11" xfId="1508"/>
    <cellStyle name="Percent [2] 11 2" xfId="47326"/>
    <cellStyle name="Percent [2] 12" xfId="47327"/>
    <cellStyle name="Percent [2] 13" xfId="47367"/>
    <cellStyle name="Percent [2] 2" xfId="139"/>
    <cellStyle name="Percent [2] 2 2" xfId="140"/>
    <cellStyle name="Percent [2] 2 2 2" xfId="620"/>
    <cellStyle name="Percent [2] 2 2 3" xfId="517"/>
    <cellStyle name="Percent [2] 2 2 4" xfId="417"/>
    <cellStyle name="Percent [2] 2 3" xfId="141"/>
    <cellStyle name="Percent [2] 2 3 2" xfId="619"/>
    <cellStyle name="Percent [2] 2 3 3" xfId="418"/>
    <cellStyle name="Percent [2] 2 4" xfId="516"/>
    <cellStyle name="Percent [2] 2 5" xfId="416"/>
    <cellStyle name="Percent [2] 3" xfId="142"/>
    <cellStyle name="Percent [2] 3 2" xfId="143"/>
    <cellStyle name="Percent [2] 3 2 2" xfId="621"/>
    <cellStyle name="Percent [2] 3 2 3" xfId="420"/>
    <cellStyle name="Percent [2] 3 3" xfId="518"/>
    <cellStyle name="Percent [2] 3 4" xfId="419"/>
    <cellStyle name="Percent [2] 4" xfId="144"/>
    <cellStyle name="Percent [2] 4 2" xfId="788"/>
    <cellStyle name="Percent [2] 4 3" xfId="421"/>
    <cellStyle name="Percent [2] 5" xfId="1511"/>
    <cellStyle name="Percent [2] 5 2" xfId="1512"/>
    <cellStyle name="Percent [2] 5 3" xfId="1513"/>
    <cellStyle name="Percent [2] 6" xfId="1514"/>
    <cellStyle name="Percent [2] 6 2" xfId="1515"/>
    <cellStyle name="Percent [2] 7" xfId="1516"/>
    <cellStyle name="Percent [2] 7 2" xfId="1517"/>
    <cellStyle name="Percent [2] 8" xfId="1518"/>
    <cellStyle name="Percent [2] 9" xfId="1519"/>
    <cellStyle name="Percent [2] 9 2" xfId="1520"/>
    <cellStyle name="Percent 10" xfId="145"/>
    <cellStyle name="Percent 10 2" xfId="622"/>
    <cellStyle name="Percent 10 3" xfId="519"/>
    <cellStyle name="Percent 10 4" xfId="422"/>
    <cellStyle name="Percent 100" xfId="16807"/>
    <cellStyle name="Percent 101" xfId="16791"/>
    <cellStyle name="Percent 102" xfId="16796"/>
    <cellStyle name="Percent 103" xfId="16789"/>
    <cellStyle name="Percent 104" xfId="16809"/>
    <cellStyle name="Percent 105" xfId="16822"/>
    <cellStyle name="Percent 106" xfId="16787"/>
    <cellStyle name="Percent 107" xfId="16795"/>
    <cellStyle name="Percent 108" xfId="16819"/>
    <cellStyle name="Percent 109" xfId="6737"/>
    <cellStyle name="Percent 11" xfId="787"/>
    <cellStyle name="Percent 110" xfId="16826"/>
    <cellStyle name="Percent 111" xfId="32112"/>
    <cellStyle name="Percent 112" xfId="47107"/>
    <cellStyle name="Percent 113" xfId="47101"/>
    <cellStyle name="Percent 114" xfId="47109"/>
    <cellStyle name="Percent 115" xfId="47110"/>
    <cellStyle name="Percent 116" xfId="47103"/>
    <cellStyle name="Percent 117" xfId="16882"/>
    <cellStyle name="Percent 118" xfId="47115"/>
    <cellStyle name="Percent 119" xfId="47366"/>
    <cellStyle name="Percent 12" xfId="485"/>
    <cellStyle name="Percent 12 2" xfId="978"/>
    <cellStyle name="Percent 120" xfId="47370"/>
    <cellStyle name="Percent 121" xfId="47364"/>
    <cellStyle name="Percent 122" xfId="47374"/>
    <cellStyle name="Percent 123" xfId="47360"/>
    <cellStyle name="Percent 124" xfId="47371"/>
    <cellStyle name="Percent 125" xfId="47365"/>
    <cellStyle name="Percent 126" xfId="47372"/>
    <cellStyle name="Percent 127" xfId="47368"/>
    <cellStyle name="Percent 128" xfId="47373"/>
    <cellStyle name="Percent 129" xfId="47375"/>
    <cellStyle name="Percent 13" xfId="793"/>
    <cellStyle name="Percent 13 2" xfId="979"/>
    <cellStyle name="Percent 130" xfId="47341"/>
    <cellStyle name="Percent 131" xfId="47382"/>
    <cellStyle name="Percent 132" xfId="47377"/>
    <cellStyle name="Percent 133" xfId="47388"/>
    <cellStyle name="Percent 134" xfId="47383"/>
    <cellStyle name="Percent 14" xfId="854"/>
    <cellStyle name="Percent 14 2" xfId="980"/>
    <cellStyle name="Percent 15" xfId="981"/>
    <cellStyle name="Percent 16" xfId="982"/>
    <cellStyle name="Percent 17" xfId="1521"/>
    <cellStyle name="Percent 18" xfId="1522"/>
    <cellStyle name="Percent 19" xfId="1523"/>
    <cellStyle name="Percent 19 2" xfId="1524"/>
    <cellStyle name="Percent 19 3" xfId="1525"/>
    <cellStyle name="Percent 2" xfId="146"/>
    <cellStyle name="Percent 2 2" xfId="147"/>
    <cellStyle name="Percent 2 2 2" xfId="624"/>
    <cellStyle name="Percent 2 2 3" xfId="521"/>
    <cellStyle name="Percent 2 2 4" xfId="424"/>
    <cellStyle name="Percent 2 3" xfId="148"/>
    <cellStyle name="Percent 2 3 2" xfId="623"/>
    <cellStyle name="Percent 2 3 3" xfId="425"/>
    <cellStyle name="Percent 2 4" xfId="520"/>
    <cellStyle name="Percent 2 5" xfId="423"/>
    <cellStyle name="Percent 2 6" xfId="47394"/>
    <cellStyle name="Percent 20" xfId="1526"/>
    <cellStyle name="Percent 21" xfId="1527"/>
    <cellStyle name="Percent 22" xfId="1528"/>
    <cellStyle name="Percent 23" xfId="1529"/>
    <cellStyle name="Percent 24" xfId="1530"/>
    <cellStyle name="Percent 25" xfId="1531"/>
    <cellStyle name="Percent 26" xfId="1532"/>
    <cellStyle name="Percent 27" xfId="1533"/>
    <cellStyle name="Percent 28" xfId="1534"/>
    <cellStyle name="Percent 28 2" xfId="1535"/>
    <cellStyle name="Percent 29" xfId="1536"/>
    <cellStyle name="Percent 3" xfId="149"/>
    <cellStyle name="Percent 3 2" xfId="150"/>
    <cellStyle name="Percent 3 2 2" xfId="626"/>
    <cellStyle name="Percent 3 2 3" xfId="523"/>
    <cellStyle name="Percent 3 2 4" xfId="427"/>
    <cellStyle name="Percent 3 3" xfId="151"/>
    <cellStyle name="Percent 3 3 2" xfId="625"/>
    <cellStyle name="Percent 3 3 3" xfId="428"/>
    <cellStyle name="Percent 3 4" xfId="522"/>
    <cellStyle name="Percent 3 5" xfId="426"/>
    <cellStyle name="Percent 30" xfId="1537"/>
    <cellStyle name="Percent 31" xfId="1538"/>
    <cellStyle name="Percent 32" xfId="1539"/>
    <cellStyle name="Percent 33" xfId="1540"/>
    <cellStyle name="Percent 34" xfId="1541"/>
    <cellStyle name="Percent 35" xfId="1542"/>
    <cellStyle name="Percent 36" xfId="1543"/>
    <cellStyle name="Percent 37" xfId="1544"/>
    <cellStyle name="Percent 38" xfId="1545"/>
    <cellStyle name="Percent 38 2" xfId="1546"/>
    <cellStyle name="Percent 39" xfId="1547"/>
    <cellStyle name="Percent 39 2" xfId="1548"/>
    <cellStyle name="Percent 4" xfId="152"/>
    <cellStyle name="Percent 4 2" xfId="525"/>
    <cellStyle name="Percent 4 2 2" xfId="628"/>
    <cellStyle name="Percent 4 3" xfId="627"/>
    <cellStyle name="Percent 4 4" xfId="524"/>
    <cellStyle name="Percent 4 5" xfId="429"/>
    <cellStyle name="Percent 40" xfId="1549"/>
    <cellStyle name="Percent 40 2" xfId="1550"/>
    <cellStyle name="Percent 41" xfId="1551"/>
    <cellStyle name="Percent 41 2" xfId="1552"/>
    <cellStyle name="Percent 42" xfId="1553"/>
    <cellStyle name="Percent 42 2" xfId="1554"/>
    <cellStyle name="Percent 43" xfId="1555"/>
    <cellStyle name="Percent 43 2" xfId="1556"/>
    <cellStyle name="Percent 44" xfId="1557"/>
    <cellStyle name="Percent 44 2" xfId="1558"/>
    <cellStyle name="Percent 45" xfId="1559"/>
    <cellStyle name="Percent 45 2" xfId="1560"/>
    <cellStyle name="Percent 46" xfId="1561"/>
    <cellStyle name="Percent 47" xfId="1562"/>
    <cellStyle name="Percent 48" xfId="1563"/>
    <cellStyle name="Percent 49" xfId="1564"/>
    <cellStyle name="Percent 49 2" xfId="1565"/>
    <cellStyle name="Percent 5" xfId="153"/>
    <cellStyle name="Percent 5 2" xfId="629"/>
    <cellStyle name="Percent 5 3" xfId="526"/>
    <cellStyle name="Percent 5 4" xfId="430"/>
    <cellStyle name="Percent 50" xfId="1566"/>
    <cellStyle name="Percent 51" xfId="1567"/>
    <cellStyle name="Percent 52" xfId="1568"/>
    <cellStyle name="Percent 53" xfId="1569"/>
    <cellStyle name="Percent 53 2" xfId="1570"/>
    <cellStyle name="Percent 54" xfId="1571"/>
    <cellStyle name="Percent 54 2" xfId="1572"/>
    <cellStyle name="Percent 55" xfId="1573"/>
    <cellStyle name="Percent 55 2" xfId="1574"/>
    <cellStyle name="Percent 56" xfId="1575"/>
    <cellStyle name="Percent 56 2" xfId="1576"/>
    <cellStyle name="Percent 57" xfId="1577"/>
    <cellStyle name="Percent 58" xfId="1578"/>
    <cellStyle name="Percent 59" xfId="1579"/>
    <cellStyle name="Percent 6" xfId="154"/>
    <cellStyle name="Percent 6 2" xfId="515"/>
    <cellStyle name="Percent 6 3" xfId="431"/>
    <cellStyle name="Percent 60" xfId="1580"/>
    <cellStyle name="Percent 61" xfId="331"/>
    <cellStyle name="Percent 61 2" xfId="47328"/>
    <cellStyle name="Percent 62" xfId="1811"/>
    <cellStyle name="Percent 62 2" xfId="47329"/>
    <cellStyle name="Percent 63" xfId="1868"/>
    <cellStyle name="Percent 63 2" xfId="47330"/>
    <cellStyle name="Percent 64" xfId="1870"/>
    <cellStyle name="Percent 64 2" xfId="47331"/>
    <cellStyle name="Percent 65" xfId="1924"/>
    <cellStyle name="Percent 65 2" xfId="47332"/>
    <cellStyle name="Percent 66" xfId="2137"/>
    <cellStyle name="Percent 67" xfId="2558"/>
    <cellStyle name="Percent 68" xfId="3348"/>
    <cellStyle name="Percent 69" xfId="3343"/>
    <cellStyle name="Percent 69 2" xfId="47333"/>
    <cellStyle name="Percent 7" xfId="155"/>
    <cellStyle name="Percent 7 10" xfId="432"/>
    <cellStyle name="Percent 7 2" xfId="789"/>
    <cellStyle name="Percent 7 3" xfId="703"/>
    <cellStyle name="Percent 7 4" xfId="1582"/>
    <cellStyle name="Percent 7 5" xfId="1583"/>
    <cellStyle name="Percent 7 6" xfId="1584"/>
    <cellStyle name="Percent 7 7" xfId="1581"/>
    <cellStyle name="Percent 7 8" xfId="1093"/>
    <cellStyle name="Percent 7 9" xfId="31968"/>
    <cellStyle name="Percent 70" xfId="3411"/>
    <cellStyle name="Percent 71" xfId="5034"/>
    <cellStyle name="Percent 72" xfId="5037"/>
    <cellStyle name="Percent 73" xfId="5045"/>
    <cellStyle name="Percent 74" xfId="3363"/>
    <cellStyle name="Percent 75" xfId="5048"/>
    <cellStyle name="Percent 76" xfId="3396"/>
    <cellStyle name="Percent 77" xfId="5047"/>
    <cellStyle name="Percent 78" xfId="3355"/>
    <cellStyle name="Percent 79" xfId="3359"/>
    <cellStyle name="Percent 8" xfId="156"/>
    <cellStyle name="Percent 8 2" xfId="790"/>
    <cellStyle name="Percent 8 3" xfId="1585"/>
    <cellStyle name="Percent 8 4" xfId="1586"/>
    <cellStyle name="Percent 8 5" xfId="32014"/>
    <cellStyle name="Percent 8 6" xfId="433"/>
    <cellStyle name="Percent 80" xfId="3350"/>
    <cellStyle name="Percent 81" xfId="3356"/>
    <cellStyle name="Percent 82" xfId="3408"/>
    <cellStyle name="Percent 83" xfId="5104"/>
    <cellStyle name="Percent 84" xfId="6725"/>
    <cellStyle name="Percent 85" xfId="6726"/>
    <cellStyle name="Percent 86" xfId="6732"/>
    <cellStyle name="Percent 87" xfId="5058"/>
    <cellStyle name="Percent 88" xfId="6733"/>
    <cellStyle name="Percent 89" xfId="5090"/>
    <cellStyle name="Percent 9" xfId="157"/>
    <cellStyle name="Percent 9 2" xfId="791"/>
    <cellStyle name="Percent 9 3" xfId="1587"/>
    <cellStyle name="Percent 9 4" xfId="31967"/>
    <cellStyle name="Percent 9 5" xfId="434"/>
    <cellStyle name="Percent 90" xfId="11814"/>
    <cellStyle name="Percent 91" xfId="16786"/>
    <cellStyle name="Percent 92" xfId="16780"/>
    <cellStyle name="Percent 93" xfId="16777"/>
    <cellStyle name="Percent 94" xfId="6793"/>
    <cellStyle name="Percent 95" xfId="6735"/>
    <cellStyle name="Percent 96" xfId="16823"/>
    <cellStyle name="Percent 97" xfId="16797"/>
    <cellStyle name="Percent 98" xfId="16827"/>
    <cellStyle name="Percent 99" xfId="16793"/>
    <cellStyle name="SAPBEXaggData" xfId="158"/>
    <cellStyle name="SAPBEXaggData 2" xfId="159"/>
    <cellStyle name="SAPBEXaggData 2 2" xfId="160"/>
    <cellStyle name="SAPBEXaggData 3" xfId="161"/>
    <cellStyle name="SAPBEXaggData 4" xfId="162"/>
    <cellStyle name="SAPBEXaggData 4 2" xfId="47198"/>
    <cellStyle name="SAPBEXaggData 4 3" xfId="1110"/>
    <cellStyle name="SAPBEXaggData 5" xfId="792"/>
    <cellStyle name="SAPBEXaggData 6" xfId="527"/>
    <cellStyle name="SAPBEXaggData_Sept 2011 Total BW Data" xfId="163"/>
    <cellStyle name="SAPBEXaggDataEmph" xfId="164"/>
    <cellStyle name="SAPBEXaggDataEmph 2" xfId="794"/>
    <cellStyle name="SAPBEXaggDataEmph 2 2" xfId="47239"/>
    <cellStyle name="SAPBEXaggDataEmph 2 3" xfId="1111"/>
    <cellStyle name="SAPBEXaggDataEmph 3" xfId="528"/>
    <cellStyle name="SAPBEXaggDataEmph 3 2" xfId="32041"/>
    <cellStyle name="SAPBEXaggExc1" xfId="165"/>
    <cellStyle name="SAPBEXaggExc1Emph" xfId="166"/>
    <cellStyle name="SAPBEXaggExc2" xfId="167"/>
    <cellStyle name="SAPBEXaggExc2Emph" xfId="168"/>
    <cellStyle name="SAPBEXaggItem" xfId="169"/>
    <cellStyle name="SAPBEXaggItem 2" xfId="170"/>
    <cellStyle name="SAPBEXaggItem 2 2" xfId="171"/>
    <cellStyle name="SAPBEXaggItem 3" xfId="172"/>
    <cellStyle name="SAPBEXaggItem 4" xfId="173"/>
    <cellStyle name="SAPBEXaggItem 4 2" xfId="47138"/>
    <cellStyle name="SAPBEXaggItem 4 3" xfId="1112"/>
    <cellStyle name="SAPBEXaggItem 5" xfId="795"/>
    <cellStyle name="SAPBEXaggItem 6" xfId="529"/>
    <cellStyle name="SAPBEXaggItem_Sept 2011 Total BW Data" xfId="174"/>
    <cellStyle name="SAPBEXaggItemX" xfId="175"/>
    <cellStyle name="SAPBEXaggItemX 2" xfId="1113"/>
    <cellStyle name="SAPBEXaggItemX 2 2" xfId="47197"/>
    <cellStyle name="SAPBEXaggItemX 3" xfId="31952"/>
    <cellStyle name="SAPBEXaggItemX 4" xfId="983"/>
    <cellStyle name="SAPBEXchaText" xfId="176"/>
    <cellStyle name="SAPBEXchaText 2" xfId="177"/>
    <cellStyle name="SAPBEXchaText 2 2" xfId="47196"/>
    <cellStyle name="SAPBEXchaText 2 3" xfId="1114"/>
    <cellStyle name="SAPBEXchaText 3" xfId="796"/>
    <cellStyle name="SAPBEXchaText 4" xfId="530"/>
    <cellStyle name="SAPBEXColoum_Header_SA" xfId="178"/>
    <cellStyle name="SAPBEXexcBad" xfId="531"/>
    <cellStyle name="SAPBEXexcBad7" xfId="179"/>
    <cellStyle name="SAPBEXexcBad7 2" xfId="180"/>
    <cellStyle name="SAPBEXexcBad8" xfId="181"/>
    <cellStyle name="SAPBEXexcBad8 2" xfId="182"/>
    <cellStyle name="SAPBEXexcBad9" xfId="183"/>
    <cellStyle name="SAPBEXexcBad9 2" xfId="184"/>
    <cellStyle name="SAPBEXexcCritical" xfId="532"/>
    <cellStyle name="SAPBEXexcCritical4" xfId="185"/>
    <cellStyle name="SAPBEXexcCritical4 2" xfId="186"/>
    <cellStyle name="SAPBEXexcCritical5" xfId="187"/>
    <cellStyle name="SAPBEXexcCritical5 2" xfId="188"/>
    <cellStyle name="SAPBEXexcCritical6" xfId="189"/>
    <cellStyle name="SAPBEXexcCritical6 2" xfId="190"/>
    <cellStyle name="SAPBEXexcGood" xfId="533"/>
    <cellStyle name="SAPBEXexcGood1" xfId="191"/>
    <cellStyle name="SAPBEXexcGood1 2" xfId="192"/>
    <cellStyle name="SAPBEXexcGood2" xfId="193"/>
    <cellStyle name="SAPBEXexcGood2 2" xfId="194"/>
    <cellStyle name="SAPBEXexcGood3" xfId="195"/>
    <cellStyle name="SAPBEXexcGood3 2" xfId="196"/>
    <cellStyle name="SAPBEXexcVeryBad" xfId="534"/>
    <cellStyle name="SAPBEXfilterDrill" xfId="197"/>
    <cellStyle name="SAPBEXfilterDrill 2" xfId="198"/>
    <cellStyle name="SAPBEXfilterDrill 2 2" xfId="47195"/>
    <cellStyle name="SAPBEXfilterDrill 2 3" xfId="1115"/>
    <cellStyle name="SAPBEXfilterDrill 3" xfId="798"/>
    <cellStyle name="SAPBEXfilterDrill 4" xfId="535"/>
    <cellStyle name="SAPBEXfilterItem" xfId="199"/>
    <cellStyle name="SAPBEXfilterItem 2" xfId="200"/>
    <cellStyle name="SAPBEXfilterItem 3" xfId="201"/>
    <cellStyle name="SAPBEXfilterItem 3 2" xfId="47194"/>
    <cellStyle name="SAPBEXfilterItem 3 3" xfId="1116"/>
    <cellStyle name="SAPBEXfilterItem 4" xfId="799"/>
    <cellStyle name="SAPBEXfilterItem 5" xfId="536"/>
    <cellStyle name="SAPBEXfilterItem_2011-10 LIEE Table 6 (2)" xfId="202"/>
    <cellStyle name="SAPBEXfilterText" xfId="203"/>
    <cellStyle name="SAPBEXfilterText 2" xfId="204"/>
    <cellStyle name="SAPBEXfilterText 2 2" xfId="984"/>
    <cellStyle name="SAPBEXfilterText 3" xfId="205"/>
    <cellStyle name="SAPBEXfilterText 3 2" xfId="801"/>
    <cellStyle name="SAPBEXfilterText 3 2 2" xfId="47146"/>
    <cellStyle name="SAPBEXfilterText 3 3" xfId="1117"/>
    <cellStyle name="SAPBEXfilterText 3 4" xfId="435"/>
    <cellStyle name="SAPBEXfilterText 4" xfId="800"/>
    <cellStyle name="SAPBEXfilterText 5" xfId="537"/>
    <cellStyle name="SAPBEXfilterText_2011-12 LIEE Table 1 Updated budget" xfId="206"/>
    <cellStyle name="SAPBEXformats" xfId="207"/>
    <cellStyle name="SAPBEXformats 2" xfId="208"/>
    <cellStyle name="SAPBEXformats 2 2" xfId="47139"/>
    <cellStyle name="SAPBEXformats 2 3" xfId="1118"/>
    <cellStyle name="SAPBEXformats 3" xfId="802"/>
    <cellStyle name="SAPBEXformats 4" xfId="538"/>
    <cellStyle name="SAPBEXheaderData" xfId="209"/>
    <cellStyle name="SAPBEXheaderData 2" xfId="803"/>
    <cellStyle name="SAPBEXheaderData 2 2" xfId="1119"/>
    <cellStyle name="SAPBEXheaderData 3" xfId="539"/>
    <cellStyle name="SAPBEXheaderData 3 2" xfId="31966"/>
    <cellStyle name="SAPBEXheaderItem" xfId="210"/>
    <cellStyle name="SAPBEXheaderItem 2" xfId="211"/>
    <cellStyle name="SAPBEXheaderItem 2 2" xfId="212"/>
    <cellStyle name="SAPBEXheaderItem 3" xfId="213"/>
    <cellStyle name="SAPBEXheaderItem 3 2" xfId="806"/>
    <cellStyle name="SAPBEXheaderItem 3 2 2" xfId="47193"/>
    <cellStyle name="SAPBEXheaderItem 3 3" xfId="1120"/>
    <cellStyle name="SAPBEXheaderItem 3 4" xfId="436"/>
    <cellStyle name="SAPBEXheaderItem 4" xfId="804"/>
    <cellStyle name="SAPBEXheaderItem 5" xfId="540"/>
    <cellStyle name="SAPBEXheaderItem_2011-10 LIEE Table 6 (2)" xfId="214"/>
    <cellStyle name="SAPBEXheaderText" xfId="215"/>
    <cellStyle name="SAPBEXheaderText 2" xfId="216"/>
    <cellStyle name="SAPBEXheaderText 2 2" xfId="217"/>
    <cellStyle name="SAPBEXheaderText 3" xfId="218"/>
    <cellStyle name="SAPBEXheaderText 3 2" xfId="808"/>
    <cellStyle name="SAPBEXheaderText 3 2 2" xfId="47133"/>
    <cellStyle name="SAPBEXheaderText 3 3" xfId="1121"/>
    <cellStyle name="SAPBEXheaderText 3 4" xfId="437"/>
    <cellStyle name="SAPBEXheaderText 4" xfId="807"/>
    <cellStyle name="SAPBEXheaderText 5" xfId="541"/>
    <cellStyle name="SAPBEXheaderText_2011-10 LIEE Table 6 (2)" xfId="219"/>
    <cellStyle name="SAPBEXHLevel0" xfId="220"/>
    <cellStyle name="SAPBEXHLevel0 10" xfId="1589"/>
    <cellStyle name="SAPBEXHLevel0 10 2" xfId="1590"/>
    <cellStyle name="SAPBEXHLevel0 11" xfId="1588"/>
    <cellStyle name="SAPBEXHLevel0 12" xfId="1122"/>
    <cellStyle name="SAPBEXHLevel0 13" xfId="31965"/>
    <cellStyle name="SAPBEXHLevel0 14" xfId="985"/>
    <cellStyle name="SAPBEXHLevel0 2" xfId="221"/>
    <cellStyle name="SAPBEXHLevel0 2 2" xfId="222"/>
    <cellStyle name="SAPBEXHLevel0 2 2 2" xfId="631"/>
    <cellStyle name="SAPBEXHLevel0 2 2 3" xfId="811"/>
    <cellStyle name="SAPBEXHLevel0 2 2 3 2" xfId="1124"/>
    <cellStyle name="SAPBEXHLevel0 2 2 4" xfId="544"/>
    <cellStyle name="SAPBEXHLevel0 2 2 4 2" xfId="32013"/>
    <cellStyle name="SAPBEXHLevel0 2 2 5" xfId="987"/>
    <cellStyle name="SAPBEXHLevel0 2 3" xfId="630"/>
    <cellStyle name="SAPBEXHLevel0 2 4" xfId="810"/>
    <cellStyle name="SAPBEXHLevel0 2 4 2" xfId="1123"/>
    <cellStyle name="SAPBEXHLevel0 2 5" xfId="543"/>
    <cellStyle name="SAPBEXHLevel0 2 5 2" xfId="32012"/>
    <cellStyle name="SAPBEXHLevel0 2 6" xfId="986"/>
    <cellStyle name="SAPBEXHLevel0 3" xfId="223"/>
    <cellStyle name="SAPBEXHLevel0 3 2" xfId="632"/>
    <cellStyle name="SAPBEXHLevel0 3 3" xfId="812"/>
    <cellStyle name="SAPBEXHLevel0 3 3 2" xfId="47152"/>
    <cellStyle name="SAPBEXHLevel0 3 4" xfId="545"/>
    <cellStyle name="SAPBEXHLevel0 3 5" xfId="438"/>
    <cellStyle name="SAPBEXHLevel0 4" xfId="809"/>
    <cellStyle name="SAPBEXHLevel0 4 2" xfId="1591"/>
    <cellStyle name="SAPBEXHLevel0 5" xfId="542"/>
    <cellStyle name="SAPBEXHLevel0 5 2" xfId="1592"/>
    <cellStyle name="SAPBEXHLevel0 5 3" xfId="1593"/>
    <cellStyle name="SAPBEXHLevel0 6" xfId="1594"/>
    <cellStyle name="SAPBEXHLevel0 6 2" xfId="1595"/>
    <cellStyle name="SAPBEXHLevel0 7" xfId="1596"/>
    <cellStyle name="SAPBEXHLevel0 7 2" xfId="1597"/>
    <cellStyle name="SAPBEXHLevel0 8" xfId="1598"/>
    <cellStyle name="SAPBEXHLevel0 9" xfId="1599"/>
    <cellStyle name="SAPBEXHLevel0 9 2" xfId="1600"/>
    <cellStyle name="SAPBEXHLevel0_2011-10 LIEE Table 6 (2)" xfId="224"/>
    <cellStyle name="SAPBEXHLevel0X" xfId="225"/>
    <cellStyle name="SAPBEXHLevel0X 10" xfId="1602"/>
    <cellStyle name="SAPBEXHLevel0X 10 2" xfId="1603"/>
    <cellStyle name="SAPBEXHLevel0X 11" xfId="1601"/>
    <cellStyle name="SAPBEXHLevel0X 12" xfId="1125"/>
    <cellStyle name="SAPBEXHLevel0X 13" xfId="31964"/>
    <cellStyle name="SAPBEXHLevel0X 14" xfId="988"/>
    <cellStyle name="SAPBEXHLevel0X 15" xfId="439"/>
    <cellStyle name="SAPBEXHLevel0X 2" xfId="226"/>
    <cellStyle name="SAPBEXHLevel0X 2 2" xfId="227"/>
    <cellStyle name="SAPBEXHLevel0X 2 2 2" xfId="634"/>
    <cellStyle name="SAPBEXHLevel0X 2 2 3" xfId="548"/>
    <cellStyle name="SAPBEXHLevel0X 2 2 4" xfId="32040"/>
    <cellStyle name="SAPBEXHLevel0X 2 2 5" xfId="990"/>
    <cellStyle name="SAPBEXHLevel0X 2 2 6" xfId="441"/>
    <cellStyle name="SAPBEXHLevel0X 2 3" xfId="633"/>
    <cellStyle name="SAPBEXHLevel0X 2 4" xfId="547"/>
    <cellStyle name="SAPBEXHLevel0X 2 5" xfId="31963"/>
    <cellStyle name="SAPBEXHLevel0X 2 6" xfId="989"/>
    <cellStyle name="SAPBEXHLevel0X 2 7" xfId="440"/>
    <cellStyle name="SAPBEXHLevel0X 3" xfId="228"/>
    <cellStyle name="SAPBEXHLevel0X 3 2" xfId="635"/>
    <cellStyle name="SAPBEXHLevel0X 3 2 2" xfId="1157"/>
    <cellStyle name="SAPBEXHLevel0X 3 2 3" xfId="32011"/>
    <cellStyle name="SAPBEXHLevel0X 3 2 4" xfId="992"/>
    <cellStyle name="SAPBEXHLevel0X 3 3" xfId="549"/>
    <cellStyle name="SAPBEXHLevel0X 3 4" xfId="31960"/>
    <cellStyle name="SAPBEXHLevel0X 3 5" xfId="991"/>
    <cellStyle name="SAPBEXHLevel0X 3 6" xfId="442"/>
    <cellStyle name="SAPBEXHLevel0X 4" xfId="229"/>
    <cellStyle name="SAPBEXHLevel0X 4 2" xfId="813"/>
    <cellStyle name="SAPBEXHLevel0X 4 3" xfId="993"/>
    <cellStyle name="SAPBEXHLevel0X 4 4" xfId="443"/>
    <cellStyle name="SAPBEXHLevel0X 5" xfId="230"/>
    <cellStyle name="SAPBEXHLevel0X 5 2" xfId="814"/>
    <cellStyle name="SAPBEXHLevel0X 5 3" xfId="1604"/>
    <cellStyle name="SAPBEXHLevel0X 5 4" xfId="47126"/>
    <cellStyle name="SAPBEXHLevel0X 5 5" xfId="444"/>
    <cellStyle name="SAPBEXHLevel0X 6" xfId="231"/>
    <cellStyle name="SAPBEXHLevel0X 6 2" xfId="815"/>
    <cellStyle name="SAPBEXHLevel0X 6 3" xfId="445"/>
    <cellStyle name="SAPBEXHLevel0X 7" xfId="546"/>
    <cellStyle name="SAPBEXHLevel0X 7 2" xfId="1605"/>
    <cellStyle name="SAPBEXHLevel0X 8" xfId="1606"/>
    <cellStyle name="SAPBEXHLevel0X 9" xfId="1607"/>
    <cellStyle name="SAPBEXHLevel0X 9 2" xfId="1608"/>
    <cellStyle name="SAPBEXHLevel1" xfId="232"/>
    <cellStyle name="SAPBEXHLevel1 10" xfId="1610"/>
    <cellStyle name="SAPBEXHLevel1 10 2" xfId="1611"/>
    <cellStyle name="SAPBEXHLevel1 11" xfId="1609"/>
    <cellStyle name="SAPBEXHLevel1 12" xfId="1126"/>
    <cellStyle name="SAPBEXHLevel1 13" xfId="31962"/>
    <cellStyle name="SAPBEXHLevel1 14" xfId="994"/>
    <cellStyle name="SAPBEXHLevel1 2" xfId="233"/>
    <cellStyle name="SAPBEXHLevel1 2 2" xfId="552"/>
    <cellStyle name="SAPBEXHLevel1 2 2 2" xfId="637"/>
    <cellStyle name="SAPBEXHLevel1 2 2 3" xfId="1128"/>
    <cellStyle name="SAPBEXHLevel1 2 2 4" xfId="31951"/>
    <cellStyle name="SAPBEXHLevel1 2 2 5" xfId="996"/>
    <cellStyle name="SAPBEXHLevel1 2 3" xfId="636"/>
    <cellStyle name="SAPBEXHLevel1 2 4" xfId="817"/>
    <cellStyle name="SAPBEXHLevel1 2 4 2" xfId="1127"/>
    <cellStyle name="SAPBEXHLevel1 2 5" xfId="551"/>
    <cellStyle name="SAPBEXHLevel1 2 5 2" xfId="31961"/>
    <cellStyle name="SAPBEXHLevel1 2 6" xfId="995"/>
    <cellStyle name="SAPBEXHLevel1 3" xfId="234"/>
    <cellStyle name="SAPBEXHLevel1 3 2" xfId="638"/>
    <cellStyle name="SAPBEXHLevel1 3 3" xfId="818"/>
    <cellStyle name="SAPBEXHLevel1 3 3 2" xfId="47119"/>
    <cellStyle name="SAPBEXHLevel1 3 4" xfId="553"/>
    <cellStyle name="SAPBEXHLevel1 3 5" xfId="446"/>
    <cellStyle name="SAPBEXHLevel1 4" xfId="816"/>
    <cellStyle name="SAPBEXHLevel1 4 2" xfId="1612"/>
    <cellStyle name="SAPBEXHLevel1 5" xfId="550"/>
    <cellStyle name="SAPBEXHLevel1 5 2" xfId="1613"/>
    <cellStyle name="SAPBEXHLevel1 5 3" xfId="1614"/>
    <cellStyle name="SAPBEXHLevel1 6" xfId="1615"/>
    <cellStyle name="SAPBEXHLevel1 6 2" xfId="1616"/>
    <cellStyle name="SAPBEXHLevel1 7" xfId="1617"/>
    <cellStyle name="SAPBEXHLevel1 7 2" xfId="1618"/>
    <cellStyle name="SAPBEXHLevel1 8" xfId="1619"/>
    <cellStyle name="SAPBEXHLevel1 9" xfId="1620"/>
    <cellStyle name="SAPBEXHLevel1 9 2" xfId="1621"/>
    <cellStyle name="SAPBEXHLevel1_2011-12 LIEE Table 1 Updated budget" xfId="235"/>
    <cellStyle name="SAPBEXHLevel1X" xfId="236"/>
    <cellStyle name="SAPBEXHLevel1X 10" xfId="1623"/>
    <cellStyle name="SAPBEXHLevel1X 10 2" xfId="1624"/>
    <cellStyle name="SAPBEXHLevel1X 11" xfId="1622"/>
    <cellStyle name="SAPBEXHLevel1X 12" xfId="1129"/>
    <cellStyle name="SAPBEXHLevel1X 13" xfId="31950"/>
    <cellStyle name="SAPBEXHLevel1X 14" xfId="997"/>
    <cellStyle name="SAPBEXHLevel1X 15" xfId="447"/>
    <cellStyle name="SAPBEXHLevel1X 2" xfId="237"/>
    <cellStyle name="SAPBEXHLevel1X 2 2" xfId="238"/>
    <cellStyle name="SAPBEXHLevel1X 2 2 2" xfId="640"/>
    <cellStyle name="SAPBEXHLevel1X 2 2 3" xfId="556"/>
    <cellStyle name="SAPBEXHLevel1X 2 2 4" xfId="31949"/>
    <cellStyle name="SAPBEXHLevel1X 2 2 5" xfId="999"/>
    <cellStyle name="SAPBEXHLevel1X 2 2 6" xfId="449"/>
    <cellStyle name="SAPBEXHLevel1X 2 3" xfId="639"/>
    <cellStyle name="SAPBEXHLevel1X 2 4" xfId="555"/>
    <cellStyle name="SAPBEXHLevel1X 2 5" xfId="32039"/>
    <cellStyle name="SAPBEXHLevel1X 2 6" xfId="998"/>
    <cellStyle name="SAPBEXHLevel1X 2 7" xfId="448"/>
    <cellStyle name="SAPBEXHLevel1X 3" xfId="239"/>
    <cellStyle name="SAPBEXHLevel1X 3 2" xfId="641"/>
    <cellStyle name="SAPBEXHLevel1X 3 2 2" xfId="1158"/>
    <cellStyle name="SAPBEXHLevel1X 3 2 3" xfId="31948"/>
    <cellStyle name="SAPBEXHLevel1X 3 2 4" xfId="1001"/>
    <cellStyle name="SAPBEXHLevel1X 3 3" xfId="557"/>
    <cellStyle name="SAPBEXHLevel1X 3 4" xfId="32038"/>
    <cellStyle name="SAPBEXHLevel1X 3 5" xfId="1000"/>
    <cellStyle name="SAPBEXHLevel1X 3 6" xfId="450"/>
    <cellStyle name="SAPBEXHLevel1X 4" xfId="240"/>
    <cellStyle name="SAPBEXHLevel1X 4 2" xfId="819"/>
    <cellStyle name="SAPBEXHLevel1X 4 3" xfId="1002"/>
    <cellStyle name="SAPBEXHLevel1X 4 4" xfId="451"/>
    <cellStyle name="SAPBEXHLevel1X 5" xfId="241"/>
    <cellStyle name="SAPBEXHLevel1X 5 2" xfId="820"/>
    <cellStyle name="SAPBEXHLevel1X 5 3" xfId="1625"/>
    <cellStyle name="SAPBEXHLevel1X 5 4" xfId="47153"/>
    <cellStyle name="SAPBEXHLevel1X 5 5" xfId="452"/>
    <cellStyle name="SAPBEXHLevel1X 6" xfId="242"/>
    <cellStyle name="SAPBEXHLevel1X 6 2" xfId="821"/>
    <cellStyle name="SAPBEXHLevel1X 6 3" xfId="453"/>
    <cellStyle name="SAPBEXHLevel1X 7" xfId="554"/>
    <cellStyle name="SAPBEXHLevel1X 7 2" xfId="1626"/>
    <cellStyle name="SAPBEXHLevel1X 8" xfId="1627"/>
    <cellStyle name="SAPBEXHLevel1X 9" xfId="1628"/>
    <cellStyle name="SAPBEXHLevel1X 9 2" xfId="1629"/>
    <cellStyle name="SAPBEXHLevel2" xfId="243"/>
    <cellStyle name="SAPBEXHLevel2 10" xfId="1631"/>
    <cellStyle name="SAPBEXHLevel2 10 2" xfId="1632"/>
    <cellStyle name="SAPBEXHLevel2 11" xfId="1630"/>
    <cellStyle name="SAPBEXHLevel2 12" xfId="1130"/>
    <cellStyle name="SAPBEXHLevel2 13" xfId="31959"/>
    <cellStyle name="SAPBEXHLevel2 14" xfId="1003"/>
    <cellStyle name="SAPBEXHLevel2 2" xfId="244"/>
    <cellStyle name="SAPBEXHLevel2 2 2" xfId="560"/>
    <cellStyle name="SAPBEXHLevel2 2 2 2" xfId="643"/>
    <cellStyle name="SAPBEXHLevel2 2 2 3" xfId="1132"/>
    <cellStyle name="SAPBEXHLevel2 2 2 4" xfId="31947"/>
    <cellStyle name="SAPBEXHLevel2 2 2 5" xfId="1005"/>
    <cellStyle name="SAPBEXHLevel2 2 3" xfId="642"/>
    <cellStyle name="SAPBEXHLevel2 2 4" xfId="823"/>
    <cellStyle name="SAPBEXHLevel2 2 4 2" xfId="1131"/>
    <cellStyle name="SAPBEXHLevel2 2 5" xfId="559"/>
    <cellStyle name="SAPBEXHLevel2 2 5 2" xfId="32037"/>
    <cellStyle name="SAPBEXHLevel2 2 6" xfId="1004"/>
    <cellStyle name="SAPBEXHLevel2 3" xfId="245"/>
    <cellStyle name="SAPBEXHLevel2 3 2" xfId="644"/>
    <cellStyle name="SAPBEXHLevel2 3 3" xfId="824"/>
    <cellStyle name="SAPBEXHLevel2 3 3 2" xfId="47118"/>
    <cellStyle name="SAPBEXHLevel2 3 4" xfId="561"/>
    <cellStyle name="SAPBEXHLevel2 3 5" xfId="454"/>
    <cellStyle name="SAPBEXHLevel2 4" xfId="822"/>
    <cellStyle name="SAPBEXHLevel2 4 2" xfId="1633"/>
    <cellStyle name="SAPBEXHLevel2 5" xfId="558"/>
    <cellStyle name="SAPBEXHLevel2 5 2" xfId="1634"/>
    <cellStyle name="SAPBEXHLevel2 5 3" xfId="1635"/>
    <cellStyle name="SAPBEXHLevel2 6" xfId="1636"/>
    <cellStyle name="SAPBEXHLevel2 6 2" xfId="1637"/>
    <cellStyle name="SAPBEXHLevel2 7" xfId="1638"/>
    <cellStyle name="SAPBEXHLevel2 7 2" xfId="1639"/>
    <cellStyle name="SAPBEXHLevel2 8" xfId="1640"/>
    <cellStyle name="SAPBEXHLevel2 9" xfId="1641"/>
    <cellStyle name="SAPBEXHLevel2 9 2" xfId="1642"/>
    <cellStyle name="SAPBEXHLevel2_2011-12 LIEE Table 1 Updated budget" xfId="246"/>
    <cellStyle name="SAPBEXHLevel2X" xfId="247"/>
    <cellStyle name="SAPBEXHLevel2X 10" xfId="1644"/>
    <cellStyle name="SAPBEXHLevel2X 10 2" xfId="1645"/>
    <cellStyle name="SAPBEXHLevel2X 11" xfId="1643"/>
    <cellStyle name="SAPBEXHLevel2X 12" xfId="1133"/>
    <cellStyle name="SAPBEXHLevel2X 13" xfId="31946"/>
    <cellStyle name="SAPBEXHLevel2X 14" xfId="1006"/>
    <cellStyle name="SAPBEXHLevel2X 15" xfId="455"/>
    <cellStyle name="SAPBEXHLevel2X 2" xfId="248"/>
    <cellStyle name="SAPBEXHLevel2X 2 2" xfId="249"/>
    <cellStyle name="SAPBEXHLevel2X 2 2 2" xfId="646"/>
    <cellStyle name="SAPBEXHLevel2X 2 2 3" xfId="564"/>
    <cellStyle name="SAPBEXHLevel2X 2 2 4" xfId="31945"/>
    <cellStyle name="SAPBEXHLevel2X 2 2 5" xfId="1008"/>
    <cellStyle name="SAPBEXHLevel2X 2 2 6" xfId="457"/>
    <cellStyle name="SAPBEXHLevel2X 2 3" xfId="645"/>
    <cellStyle name="SAPBEXHLevel2X 2 4" xfId="563"/>
    <cellStyle name="SAPBEXHLevel2X 2 5" xfId="32036"/>
    <cellStyle name="SAPBEXHLevel2X 2 6" xfId="1007"/>
    <cellStyle name="SAPBEXHLevel2X 2 7" xfId="456"/>
    <cellStyle name="SAPBEXHLevel2X 3" xfId="250"/>
    <cellStyle name="SAPBEXHLevel2X 3 2" xfId="647"/>
    <cellStyle name="SAPBEXHLevel2X 3 2 2" xfId="1159"/>
    <cellStyle name="SAPBEXHLevel2X 3 2 3" xfId="31944"/>
    <cellStyle name="SAPBEXHLevel2X 3 2 4" xfId="1010"/>
    <cellStyle name="SAPBEXHLevel2X 3 3" xfId="565"/>
    <cellStyle name="SAPBEXHLevel2X 3 4" xfId="32035"/>
    <cellStyle name="SAPBEXHLevel2X 3 5" xfId="1009"/>
    <cellStyle name="SAPBEXHLevel2X 3 6" xfId="458"/>
    <cellStyle name="SAPBEXHLevel2X 4" xfId="251"/>
    <cellStyle name="SAPBEXHLevel2X 4 2" xfId="825"/>
    <cellStyle name="SAPBEXHLevel2X 4 3" xfId="1011"/>
    <cellStyle name="SAPBEXHLevel2X 4 4" xfId="459"/>
    <cellStyle name="SAPBEXHLevel2X 5" xfId="252"/>
    <cellStyle name="SAPBEXHLevel2X 5 2" xfId="826"/>
    <cellStyle name="SAPBEXHLevel2X 5 3" xfId="1646"/>
    <cellStyle name="SAPBEXHLevel2X 5 4" xfId="47125"/>
    <cellStyle name="SAPBEXHLevel2X 5 5" xfId="460"/>
    <cellStyle name="SAPBEXHLevel2X 6" xfId="253"/>
    <cellStyle name="SAPBEXHLevel2X 6 2" xfId="827"/>
    <cellStyle name="SAPBEXHLevel2X 6 3" xfId="461"/>
    <cellStyle name="SAPBEXHLevel2X 7" xfId="562"/>
    <cellStyle name="SAPBEXHLevel2X 7 2" xfId="1647"/>
    <cellStyle name="SAPBEXHLevel2X 8" xfId="1648"/>
    <cellStyle name="SAPBEXHLevel2X 9" xfId="1649"/>
    <cellStyle name="SAPBEXHLevel2X 9 2" xfId="1650"/>
    <cellStyle name="SAPBEXHLevel3" xfId="254"/>
    <cellStyle name="SAPBEXHLevel3 10" xfId="1652"/>
    <cellStyle name="SAPBEXHLevel3 10 2" xfId="1653"/>
    <cellStyle name="SAPBEXHLevel3 11" xfId="1651"/>
    <cellStyle name="SAPBEXHLevel3 12" xfId="1134"/>
    <cellStyle name="SAPBEXHLevel3 13" xfId="31943"/>
    <cellStyle name="SAPBEXHLevel3 14" xfId="1012"/>
    <cellStyle name="SAPBEXHLevel3 2" xfId="255"/>
    <cellStyle name="SAPBEXHLevel3 2 2" xfId="568"/>
    <cellStyle name="SAPBEXHLevel3 2 2 2" xfId="649"/>
    <cellStyle name="SAPBEXHLevel3 2 2 3" xfId="1136"/>
    <cellStyle name="SAPBEXHLevel3 2 2 4" xfId="31942"/>
    <cellStyle name="SAPBEXHLevel3 2 2 5" xfId="1014"/>
    <cellStyle name="SAPBEXHLevel3 2 3" xfId="648"/>
    <cellStyle name="SAPBEXHLevel3 2 4" xfId="829"/>
    <cellStyle name="SAPBEXHLevel3 2 4 2" xfId="1135"/>
    <cellStyle name="SAPBEXHLevel3 2 5" xfId="567"/>
    <cellStyle name="SAPBEXHLevel3 2 5 2" xfId="32034"/>
    <cellStyle name="SAPBEXHLevel3 2 6" xfId="1013"/>
    <cellStyle name="SAPBEXHLevel3 3" xfId="256"/>
    <cellStyle name="SAPBEXHLevel3 3 2" xfId="650"/>
    <cellStyle name="SAPBEXHLevel3 3 3" xfId="830"/>
    <cellStyle name="SAPBEXHLevel3 3 3 2" xfId="47236"/>
    <cellStyle name="SAPBEXHLevel3 3 4" xfId="569"/>
    <cellStyle name="SAPBEXHLevel3 3 5" xfId="462"/>
    <cellStyle name="SAPBEXHLevel3 4" xfId="828"/>
    <cellStyle name="SAPBEXHLevel3 4 2" xfId="1654"/>
    <cellStyle name="SAPBEXHLevel3 5" xfId="566"/>
    <cellStyle name="SAPBEXHLevel3 5 2" xfId="1655"/>
    <cellStyle name="SAPBEXHLevel3 5 3" xfId="1656"/>
    <cellStyle name="SAPBEXHLevel3 6" xfId="1657"/>
    <cellStyle name="SAPBEXHLevel3 6 2" xfId="1658"/>
    <cellStyle name="SAPBEXHLevel3 7" xfId="1659"/>
    <cellStyle name="SAPBEXHLevel3 7 2" xfId="1660"/>
    <cellStyle name="SAPBEXHLevel3 8" xfId="1661"/>
    <cellStyle name="SAPBEXHLevel3 9" xfId="1662"/>
    <cellStyle name="SAPBEXHLevel3 9 2" xfId="1663"/>
    <cellStyle name="SAPBEXHLevel3_2011-12 LIEE Table 1 Updated budget" xfId="257"/>
    <cellStyle name="SAPBEXHLevel3X" xfId="258"/>
    <cellStyle name="SAPBEXHLevel3X 10" xfId="1665"/>
    <cellStyle name="SAPBEXHLevel3X 10 2" xfId="1666"/>
    <cellStyle name="SAPBEXHLevel3X 11" xfId="1664"/>
    <cellStyle name="SAPBEXHLevel3X 12" xfId="1137"/>
    <cellStyle name="SAPBEXHLevel3X 13" xfId="31941"/>
    <cellStyle name="SAPBEXHLevel3X 14" xfId="1015"/>
    <cellStyle name="SAPBEXHLevel3X 15" xfId="463"/>
    <cellStyle name="SAPBEXHLevel3X 2" xfId="259"/>
    <cellStyle name="SAPBEXHLevel3X 2 2" xfId="260"/>
    <cellStyle name="SAPBEXHLevel3X 2 2 2" xfId="652"/>
    <cellStyle name="SAPBEXHLevel3X 2 2 3" xfId="572"/>
    <cellStyle name="SAPBEXHLevel3X 2 2 4" xfId="31940"/>
    <cellStyle name="SAPBEXHLevel3X 2 2 5" xfId="1017"/>
    <cellStyle name="SAPBEXHLevel3X 2 2 6" xfId="465"/>
    <cellStyle name="SAPBEXHLevel3X 2 3" xfId="651"/>
    <cellStyle name="SAPBEXHLevel3X 2 4" xfId="571"/>
    <cellStyle name="SAPBEXHLevel3X 2 5" xfId="32033"/>
    <cellStyle name="SAPBEXHLevel3X 2 6" xfId="1016"/>
    <cellStyle name="SAPBEXHLevel3X 2 7" xfId="464"/>
    <cellStyle name="SAPBEXHLevel3X 3" xfId="261"/>
    <cellStyle name="SAPBEXHLevel3X 3 2" xfId="653"/>
    <cellStyle name="SAPBEXHLevel3X 3 2 2" xfId="1160"/>
    <cellStyle name="SAPBEXHLevel3X 3 2 3" xfId="31939"/>
    <cellStyle name="SAPBEXHLevel3X 3 2 4" xfId="1019"/>
    <cellStyle name="SAPBEXHLevel3X 3 3" xfId="573"/>
    <cellStyle name="SAPBEXHLevel3X 3 4" xfId="32032"/>
    <cellStyle name="SAPBEXHLevel3X 3 5" xfId="1018"/>
    <cellStyle name="SAPBEXHLevel3X 3 6" xfId="466"/>
    <cellStyle name="SAPBEXHLevel3X 4" xfId="262"/>
    <cellStyle name="SAPBEXHLevel3X 4 2" xfId="831"/>
    <cellStyle name="SAPBEXHLevel3X 4 3" xfId="1020"/>
    <cellStyle name="SAPBEXHLevel3X 4 4" xfId="467"/>
    <cellStyle name="SAPBEXHLevel3X 5" xfId="263"/>
    <cellStyle name="SAPBEXHLevel3X 5 2" xfId="832"/>
    <cellStyle name="SAPBEXHLevel3X 5 3" xfId="1667"/>
    <cellStyle name="SAPBEXHLevel3X 5 4" xfId="47154"/>
    <cellStyle name="SAPBEXHLevel3X 5 5" xfId="468"/>
    <cellStyle name="SAPBEXHLevel3X 6" xfId="264"/>
    <cellStyle name="SAPBEXHLevel3X 6 2" xfId="833"/>
    <cellStyle name="SAPBEXHLevel3X 6 3" xfId="469"/>
    <cellStyle name="SAPBEXHLevel3X 7" xfId="570"/>
    <cellStyle name="SAPBEXHLevel3X 7 2" xfId="1668"/>
    <cellStyle name="SAPBEXHLevel3X 8" xfId="1669"/>
    <cellStyle name="SAPBEXHLevel3X 9" xfId="1670"/>
    <cellStyle name="SAPBEXHLevel3X 9 2" xfId="1671"/>
    <cellStyle name="SAPBEXinputData" xfId="356"/>
    <cellStyle name="SAPBEXresData" xfId="265"/>
    <cellStyle name="SAPBEXresData 2" xfId="266"/>
    <cellStyle name="SAPBEXresData 3" xfId="834"/>
    <cellStyle name="SAPBEXresData 3 2" xfId="47192"/>
    <cellStyle name="SAPBEXresData 3 3" xfId="1138"/>
    <cellStyle name="SAPBEXresData 4" xfId="574"/>
    <cellStyle name="SAPBEXresData 4 2" xfId="31938"/>
    <cellStyle name="SAPBEXresDataEmph" xfId="267"/>
    <cellStyle name="SAPBEXresDataEmph 2" xfId="835"/>
    <cellStyle name="SAPBEXresDataEmph 2 2" xfId="47140"/>
    <cellStyle name="SAPBEXresDataEmph 2 3" xfId="1139"/>
    <cellStyle name="SAPBEXresDataEmph 3" xfId="575"/>
    <cellStyle name="SAPBEXresDataEmph 3 2" xfId="31937"/>
    <cellStyle name="SAPBEXresExc1" xfId="268"/>
    <cellStyle name="SAPBEXresExc1Emph" xfId="269"/>
    <cellStyle name="SAPBEXresExc2" xfId="270"/>
    <cellStyle name="SAPBEXresExc2Emph" xfId="271"/>
    <cellStyle name="SAPBEXresItem" xfId="272"/>
    <cellStyle name="SAPBEXresItem 2" xfId="836"/>
    <cellStyle name="SAPBEXresItem 2 2" xfId="47162"/>
    <cellStyle name="SAPBEXresItem 2 3" xfId="1140"/>
    <cellStyle name="SAPBEXresItem 3" xfId="576"/>
    <cellStyle name="SAPBEXresItem 3 2" xfId="32031"/>
    <cellStyle name="SAPBEXresItemX" xfId="273"/>
    <cellStyle name="SAPBEXresItemX 2" xfId="274"/>
    <cellStyle name="SAPBEXresItemX 2 2" xfId="1142"/>
    <cellStyle name="SAPBEXresItemX 2 3" xfId="32030"/>
    <cellStyle name="SAPBEXresItemX 2 4" xfId="1022"/>
    <cellStyle name="SAPBEXresItemX 3" xfId="1141"/>
    <cellStyle name="SAPBEXresItemX 3 2" xfId="47131"/>
    <cellStyle name="SAPBEXresItemX 4" xfId="31936"/>
    <cellStyle name="SAPBEXresItemX 5" xfId="1021"/>
    <cellStyle name="SAPBEXRow_Headings_SA" xfId="275"/>
    <cellStyle name="SAPBEXRowResults_SA" xfId="276"/>
    <cellStyle name="SAPBEXstdData" xfId="277"/>
    <cellStyle name="SAPBEXstdData 2" xfId="278"/>
    <cellStyle name="SAPBEXstdData 2 2" xfId="279"/>
    <cellStyle name="SAPBEXstdData 3" xfId="280"/>
    <cellStyle name="SAPBEXstdData 4" xfId="837"/>
    <cellStyle name="SAPBEXstdData 4 2" xfId="47129"/>
    <cellStyle name="SAPBEXstdData 4 3" xfId="1143"/>
    <cellStyle name="SAPBEXstdData 5" xfId="577"/>
    <cellStyle name="SAPBEXstdData 5 2" xfId="31935"/>
    <cellStyle name="SAPBEXstdData_Sept 2011 Total BW Data" xfId="281"/>
    <cellStyle name="SAPBEXstdDataEmph" xfId="282"/>
    <cellStyle name="SAPBEXstdDataEmph 2" xfId="838"/>
    <cellStyle name="SAPBEXstdDataEmph 2 2" xfId="1144"/>
    <cellStyle name="SAPBEXstdDataEmph 3" xfId="578"/>
    <cellStyle name="SAPBEXstdDataEmph 3 2" xfId="32029"/>
    <cellStyle name="SAPBEXstdExc1" xfId="283"/>
    <cellStyle name="SAPBEXstdExc1Emph" xfId="284"/>
    <cellStyle name="SAPBEXstdExc2" xfId="285"/>
    <cellStyle name="SAPBEXstdExc2Emph" xfId="286"/>
    <cellStyle name="SAPBEXstdItem" xfId="287"/>
    <cellStyle name="SAPBEXstdItem 2" xfId="288"/>
    <cellStyle name="SAPBEXstdItem 2 2" xfId="289"/>
    <cellStyle name="SAPBEXstdItem 2 3" xfId="840"/>
    <cellStyle name="SAPBEXstdItem 2 4" xfId="1024"/>
    <cellStyle name="SAPBEXstdItem 2 5" xfId="471"/>
    <cellStyle name="SAPBEXstdItem 3" xfId="290"/>
    <cellStyle name="SAPBEXstdItem 3 2" xfId="841"/>
    <cellStyle name="SAPBEXstdItem 3 2 2" xfId="1026"/>
    <cellStyle name="SAPBEXstdItem 3 3" xfId="1025"/>
    <cellStyle name="SAPBEXstdItem 3 4" xfId="472"/>
    <cellStyle name="SAPBEXstdItem 4" xfId="291"/>
    <cellStyle name="SAPBEXstdItem 4 2" xfId="842"/>
    <cellStyle name="SAPBEXstdItem 4 3" xfId="1027"/>
    <cellStyle name="SAPBEXstdItem 4 4" xfId="473"/>
    <cellStyle name="SAPBEXstdItem 5" xfId="292"/>
    <cellStyle name="SAPBEXstdItem 5 2" xfId="843"/>
    <cellStyle name="SAPBEXstdItem 5 2 2" xfId="47128"/>
    <cellStyle name="SAPBEXstdItem 5 3" xfId="1145"/>
    <cellStyle name="SAPBEXstdItem 5 4" xfId="474"/>
    <cellStyle name="SAPBEXstdItem 6" xfId="839"/>
    <cellStyle name="SAPBEXstdItem 6 2" xfId="31934"/>
    <cellStyle name="SAPBEXstdItem 7" xfId="579"/>
    <cellStyle name="SAPBEXstdItem 8" xfId="1023"/>
    <cellStyle name="SAPBEXstdItem 9" xfId="470"/>
    <cellStyle name="SAPBEXstdItem_Sept 2011 Total BW Data" xfId="293"/>
    <cellStyle name="SAPBEXstdItemX" xfId="294"/>
    <cellStyle name="SAPBEXstdItemX 2" xfId="295"/>
    <cellStyle name="SAPBEXstdItemX 2 2" xfId="845"/>
    <cellStyle name="SAPBEXstdItemX 2 2 2" xfId="47130"/>
    <cellStyle name="SAPBEXstdItemX 2 3" xfId="581"/>
    <cellStyle name="SAPBEXstdItemX 3" xfId="844"/>
    <cellStyle name="SAPBEXstdItemX 3 2" xfId="1146"/>
    <cellStyle name="SAPBEXstdItemX 4" xfId="580"/>
    <cellStyle name="SAPBEXstdItemX 4 2" xfId="32046"/>
    <cellStyle name="SAPBEXstdItemX 5" xfId="1028"/>
    <cellStyle name="SAPBEXsubData" xfId="296"/>
    <cellStyle name="SAPBEXsubData 2" xfId="846"/>
    <cellStyle name="SAPBEXsubData 2 2" xfId="1147"/>
    <cellStyle name="SAPBEXsubData 3" xfId="582"/>
    <cellStyle name="SAPBEXsubData 3 2" xfId="32047"/>
    <cellStyle name="SAPBEXsubDataEmph" xfId="297"/>
    <cellStyle name="SAPBEXsubDataEmph 2" xfId="847"/>
    <cellStyle name="SAPBEXsubDataEmph 2 2" xfId="1148"/>
    <cellStyle name="SAPBEXsubDataEmph 3" xfId="583"/>
    <cellStyle name="SAPBEXsubDataEmph 3 2" xfId="32048"/>
    <cellStyle name="SAPBEXsubExc1" xfId="298"/>
    <cellStyle name="SAPBEXsubExc1Emph" xfId="299"/>
    <cellStyle name="SAPBEXsubExc2" xfId="300"/>
    <cellStyle name="SAPBEXsubExc2Emph" xfId="301"/>
    <cellStyle name="SAPBEXsubItem" xfId="302"/>
    <cellStyle name="SAPBEXsubItem 2" xfId="848"/>
    <cellStyle name="SAPBEXsubItem 2 2" xfId="1149"/>
    <cellStyle name="SAPBEXsubItem 3" xfId="584"/>
    <cellStyle name="SAPBEXsubItem 3 2" xfId="32049"/>
    <cellStyle name="SAPBEXtitle" xfId="303"/>
    <cellStyle name="SAPBEXtitle 2" xfId="849"/>
    <cellStyle name="SAPBEXtitle 2 2" xfId="47163"/>
    <cellStyle name="SAPBEXtitle 2 3" xfId="1150"/>
    <cellStyle name="SAPBEXtitle 3" xfId="585"/>
    <cellStyle name="SAPBEXtitle 3 2" xfId="32050"/>
    <cellStyle name="SAPBEXundefined" xfId="304"/>
    <cellStyle name="SAPBEXundefined 2" xfId="305"/>
    <cellStyle name="SAPBEXundefined 2 2" xfId="1029"/>
    <cellStyle name="SAPBEXundefined 3" xfId="850"/>
    <cellStyle name="SAPBEXundefined 3 2" xfId="47155"/>
    <cellStyle name="SAPBEXundefined 3 3" xfId="1151"/>
    <cellStyle name="SAPBEXundefined 4" xfId="586"/>
    <cellStyle name="SAPBEXundefined 4 2" xfId="32051"/>
    <cellStyle name="SAPBEXundefined_Sheet2" xfId="1044"/>
    <cellStyle name="SEM-BPS-input-on" xfId="306"/>
    <cellStyle name="SEM-BPS-input-on 2" xfId="1030"/>
    <cellStyle name="SEM-BPS-key" xfId="307"/>
    <cellStyle name="SEM-BPS-key 2" xfId="1031"/>
    <cellStyle name="Sheet Title" xfId="357"/>
    <cellStyle name="Style 1" xfId="308"/>
    <cellStyle name="Style 1 2" xfId="1032"/>
    <cellStyle name="Style 26" xfId="309"/>
    <cellStyle name="Style 26 2" xfId="310"/>
    <cellStyle name="Style 26 2 2" xfId="1035"/>
    <cellStyle name="Style 26 2 3" xfId="1034"/>
    <cellStyle name="Style 26 3" xfId="1152"/>
    <cellStyle name="Style 26 4" xfId="32052"/>
    <cellStyle name="Style 26 5" xfId="1033"/>
    <cellStyle name="Title" xfId="311" builtinId="15" customBuiltin="1"/>
    <cellStyle name="Title 2" xfId="704"/>
    <cellStyle name="Title 2 10" xfId="1036"/>
    <cellStyle name="Title 2 2" xfId="1673"/>
    <cellStyle name="Title 2 2 2" xfId="47247"/>
    <cellStyle name="Title 2 3" xfId="1674"/>
    <cellStyle name="Title 2 4" xfId="1675"/>
    <cellStyle name="Title 2 5" xfId="1676"/>
    <cellStyle name="Title 2 6" xfId="1677"/>
    <cellStyle name="Title 2 7" xfId="1672"/>
    <cellStyle name="Title 2 8" xfId="1094"/>
    <cellStyle name="Title 2 9" xfId="32053"/>
    <cellStyle name="Title 3" xfId="31913"/>
    <cellStyle name="Title 3 2" xfId="47171"/>
    <cellStyle name="Total" xfId="312" builtinId="25" customBuiltin="1"/>
    <cellStyle name="Total 10" xfId="1679"/>
    <cellStyle name="Total 11" xfId="1680"/>
    <cellStyle name="Total 11 2" xfId="1681"/>
    <cellStyle name="Total 12" xfId="1682"/>
    <cellStyle name="Total 12 2" xfId="1683"/>
    <cellStyle name="Total 13" xfId="1684"/>
    <cellStyle name="Total 14" xfId="1685"/>
    <cellStyle name="Total 15" xfId="1678"/>
    <cellStyle name="Total 15 2" xfId="47334"/>
    <cellStyle name="Total 16" xfId="47335"/>
    <cellStyle name="Total 17" xfId="47369"/>
    <cellStyle name="Total 2" xfId="313"/>
    <cellStyle name="Total 2 2" xfId="314"/>
    <cellStyle name="Total 2 2 2" xfId="655"/>
    <cellStyle name="Total 2 2 3" xfId="589"/>
    <cellStyle name="Total 2 2 4" xfId="32055"/>
    <cellStyle name="Total 2 2 5" xfId="1038"/>
    <cellStyle name="Total 2 2 6" xfId="476"/>
    <cellStyle name="Total 2 3" xfId="315"/>
    <cellStyle name="Total 2 3 2" xfId="654"/>
    <cellStyle name="Total 2 3 2 2" xfId="47248"/>
    <cellStyle name="Total 2 3 3" xfId="477"/>
    <cellStyle name="Total 2 4" xfId="588"/>
    <cellStyle name="Total 2 5" xfId="32054"/>
    <cellStyle name="Total 2 6" xfId="1037"/>
    <cellStyle name="Total 2 7" xfId="475"/>
    <cellStyle name="Total 3" xfId="316"/>
    <cellStyle name="Total 3 2" xfId="317"/>
    <cellStyle name="Total 3 2 2" xfId="656"/>
    <cellStyle name="Total 3 2 3" xfId="479"/>
    <cellStyle name="Total 3 3" xfId="590"/>
    <cellStyle name="Total 3 4" xfId="32056"/>
    <cellStyle name="Total 3 5" xfId="1039"/>
    <cellStyle name="Total 3 6" xfId="478"/>
    <cellStyle name="Total 4" xfId="587"/>
    <cellStyle name="Total 4 2" xfId="1153"/>
    <cellStyle name="Total 4 3" xfId="32057"/>
    <cellStyle name="Total 4 4" xfId="1040"/>
    <cellStyle name="Total 5" xfId="705"/>
    <cellStyle name="Total 5 2" xfId="1687"/>
    <cellStyle name="Total 5 3" xfId="1688"/>
    <cellStyle name="Total 5 4" xfId="1689"/>
    <cellStyle name="Total 5 5" xfId="1690"/>
    <cellStyle name="Total 5 6" xfId="1691"/>
    <cellStyle name="Total 5 7" xfId="1686"/>
    <cellStyle name="Total 5 8" xfId="47134"/>
    <cellStyle name="Total 6" xfId="486"/>
    <cellStyle name="Total 6 2" xfId="1693"/>
    <cellStyle name="Total 6 3" xfId="1694"/>
    <cellStyle name="Total 6 4" xfId="32110"/>
    <cellStyle name="Total 6 5" xfId="31914"/>
    <cellStyle name="Total 6 6" xfId="1692"/>
    <cellStyle name="Total 7" xfId="1695"/>
    <cellStyle name="Total 7 2" xfId="1696"/>
    <cellStyle name="Total 8" xfId="1697"/>
    <cellStyle name="Total 8 2" xfId="1698"/>
    <cellStyle name="Total 9" xfId="1699"/>
    <cellStyle name="Total 9 2" xfId="1700"/>
    <cellStyle name="Unprot" xfId="318"/>
    <cellStyle name="Unprot 2" xfId="319"/>
    <cellStyle name="Unprot 3" xfId="320"/>
    <cellStyle name="Unprot 4" xfId="47336"/>
    <cellStyle name="Unprot$" xfId="321"/>
    <cellStyle name="Unprot$ 2" xfId="322"/>
    <cellStyle name="Unprot$ 2 2" xfId="323"/>
    <cellStyle name="Unprot$_2011-10 LIEE Table 6 (2)" xfId="324"/>
    <cellStyle name="Unprotect" xfId="325"/>
    <cellStyle name="Warning Text" xfId="326" builtinId="11" customBuiltin="1"/>
    <cellStyle name="Warning Text 2" xfId="706"/>
    <cellStyle name="Warning Text 2 2" xfId="1095"/>
    <cellStyle name="Warning Text 2 2 2" xfId="47180"/>
    <cellStyle name="Warning Text 2 3" xfId="32059"/>
    <cellStyle name="Warning Text 2 4" xfId="1041"/>
    <cellStyle name="Warning Text 3" xfId="31915"/>
  </cellStyles>
  <dxfs count="0"/>
  <tableStyles count="0" defaultTableStyle="TableStyleMedium2" defaultPivotStyle="PivotStyleLight16"/>
  <colors>
    <mruColors>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externalLink" Target="externalLinks/externalLink26.xml"/><Relationship Id="rId68" Type="http://schemas.openxmlformats.org/officeDocument/2006/relationships/externalLink" Target="externalLinks/externalLink31.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externalLink" Target="externalLinks/externalLink29.xml"/><Relationship Id="rId7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61" Type="http://schemas.openxmlformats.org/officeDocument/2006/relationships/externalLink" Target="externalLinks/externalLink2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externalLink" Target="externalLinks/externalLink28.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externalLink" Target="externalLinks/externalLink27.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14.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 Id="rId67"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externalLink" Target="externalLinks/externalLink25.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2017</a:t>
            </a:r>
          </a:p>
          <a:p>
            <a:pPr>
              <a:defRPr/>
            </a:pPr>
            <a:r>
              <a:rPr lang="en-US"/>
              <a:t> ESA Program Energy Efficiency Expenditures by Measure Group</a:t>
            </a:r>
          </a:p>
        </c:rich>
      </c:tx>
      <c:layout>
        <c:manualLayout>
          <c:xMode val="edge"/>
          <c:yMode val="edge"/>
          <c:x val="0.17743768775890967"/>
          <c:y val="1.2524463383449267E-2"/>
        </c:manualLayout>
      </c:layout>
      <c:overlay val="0"/>
    </c:title>
    <c:autoTitleDeleted val="0"/>
    <c:plotArea>
      <c:layout/>
      <c:pieChart>
        <c:varyColors val="1"/>
        <c:ser>
          <c:idx val="0"/>
          <c:order val="0"/>
          <c:dLbls>
            <c:dLbl>
              <c:idx val="0"/>
              <c:layout>
                <c:manualLayout>
                  <c:x val="3.4471127291612828E-2"/>
                  <c:y val="2.7711107840809887E-3"/>
                </c:manualLayout>
              </c:layout>
              <c:showLegendKey val="0"/>
              <c:showVal val="1"/>
              <c:showCatName val="1"/>
              <c:showSerName val="0"/>
              <c:showPercent val="1"/>
              <c:showBubbleSize val="0"/>
              <c:extLst>
                <c:ext xmlns:c15="http://schemas.microsoft.com/office/drawing/2012/chart" uri="{CE6537A1-D6FC-4f65-9D91-7224C49458BB}">
                  <c15:layout>
                    <c:manualLayout>
                      <c:w val="0.15238905555388643"/>
                      <c:h val="6.7204155743390573E-2"/>
                    </c:manualLayout>
                  </c15:layout>
                </c:ext>
                <c:ext xmlns:c16="http://schemas.microsoft.com/office/drawing/2014/chart" uri="{C3380CC4-5D6E-409C-BE32-E72D297353CC}">
                  <c16:uniqueId val="{00000000-91CF-4532-9116-4EA2808186A5}"/>
                </c:ext>
              </c:extLst>
            </c:dLbl>
            <c:dLbl>
              <c:idx val="1"/>
              <c:layout>
                <c:manualLayout>
                  <c:x val="4.9118563567760135E-2"/>
                  <c:y val="-3.595640227096353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CF-4532-9116-4EA2808186A5}"/>
                </c:ext>
              </c:extLst>
            </c:dLbl>
            <c:dLbl>
              <c:idx val="4"/>
              <c:layout>
                <c:manualLayout>
                  <c:x val="-5.010465482233608E-2"/>
                  <c:y val="-2.5271963771584836E-2"/>
                </c:manualLayout>
              </c:layout>
              <c:showLegendKey val="0"/>
              <c:showVal val="1"/>
              <c:showCatName val="1"/>
              <c:showSerName val="0"/>
              <c:showPercent val="1"/>
              <c:showBubbleSize val="0"/>
              <c:extLst>
                <c:ext xmlns:c15="http://schemas.microsoft.com/office/drawing/2012/chart" uri="{CE6537A1-D6FC-4f65-9D91-7224C49458BB}">
                  <c15:layout>
                    <c:manualLayout>
                      <c:w val="0.15328879084313454"/>
                      <c:h val="7.4174246199748411E-2"/>
                    </c:manualLayout>
                  </c15:layout>
                </c:ext>
                <c:ext xmlns:c16="http://schemas.microsoft.com/office/drawing/2014/chart" uri="{C3380CC4-5D6E-409C-BE32-E72D297353CC}">
                  <c16:uniqueId val="{00000002-91CF-4532-9116-4EA2808186A5}"/>
                </c:ext>
              </c:extLst>
            </c:dLbl>
            <c:dLbl>
              <c:idx val="6"/>
              <c:layout>
                <c:manualLayout>
                  <c:x val="-2.3314531573861107E-2"/>
                  <c:y val="-1.1725038890818782E-2"/>
                </c:manualLayout>
              </c:layout>
              <c:showLegendKey val="0"/>
              <c:showVal val="1"/>
              <c:showCatName val="1"/>
              <c:showSerName val="0"/>
              <c:showPercent val="1"/>
              <c:showBubbleSize val="0"/>
              <c:extLst>
                <c:ext xmlns:c15="http://schemas.microsoft.com/office/drawing/2012/chart" uri="{CE6537A1-D6FC-4f65-9D91-7224C49458BB}">
                  <c15:layout>
                    <c:manualLayout>
                      <c:w val="0.14345882323360493"/>
                      <c:h val="6.7204155743390573E-2"/>
                    </c:manualLayout>
                  </c15:layout>
                </c:ext>
                <c:ext xmlns:c16="http://schemas.microsoft.com/office/drawing/2014/chart" uri="{C3380CC4-5D6E-409C-BE32-E72D297353CC}">
                  <c16:uniqueId val="{00000003-91CF-4532-9116-4EA2808186A5}"/>
                </c:ext>
              </c:extLst>
            </c:dLbl>
            <c:dLbl>
              <c:idx val="8"/>
              <c:layout>
                <c:manualLayout>
                  <c:x val="-0.19110695423184179"/>
                  <c:y val="3.0023590432253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1CF-4532-9116-4EA2808186A5}"/>
                </c:ext>
              </c:extLst>
            </c:dLbl>
            <c:spPr>
              <a:noFill/>
              <a:ln>
                <a:noFill/>
              </a:ln>
              <a:effectLst/>
            </c:spPr>
            <c:txPr>
              <a:bodyPr/>
              <a:lstStyle/>
              <a:p>
                <a:pPr>
                  <a:defRPr sz="1200" baseline="0"/>
                </a:pPr>
                <a:endParaRPr lang="en-US"/>
              </a:p>
            </c:txPr>
            <c:showLegendKey val="0"/>
            <c:showVal val="1"/>
            <c:showCatName val="1"/>
            <c:showSerName val="0"/>
            <c:showPercent val="1"/>
            <c:showBubbleSize val="0"/>
            <c:showLeaderLines val="1"/>
            <c:extLst>
              <c:ext xmlns:c15="http://schemas.microsoft.com/office/drawing/2012/chart" uri="{CE6537A1-D6FC-4f65-9D91-7224C49458BB}"/>
            </c:extLst>
          </c:dLbls>
          <c:cat>
            <c:strRef>
              <c:f>'ESA-Table 1'!$A$5:$A$13</c:f>
              <c:strCache>
                <c:ptCount val="9"/>
                <c:pt idx="0">
                  <c:v>Appliances</c:v>
                </c:pt>
                <c:pt idx="1">
                  <c:v>Domestic Hot Water</c:v>
                </c:pt>
                <c:pt idx="2">
                  <c:v>Enclosure</c:v>
                </c:pt>
                <c:pt idx="3">
                  <c:v>HVAC </c:v>
                </c:pt>
                <c:pt idx="4">
                  <c:v>Maintenance</c:v>
                </c:pt>
                <c:pt idx="5">
                  <c:v>Lighting</c:v>
                </c:pt>
                <c:pt idx="6">
                  <c:v>Miscellaneous </c:v>
                </c:pt>
                <c:pt idx="7">
                  <c:v>Customer Enrollment</c:v>
                </c:pt>
                <c:pt idx="8">
                  <c:v>In Home Education</c:v>
                </c:pt>
              </c:strCache>
            </c:strRef>
          </c:cat>
          <c:val>
            <c:numRef>
              <c:f>'ESA-Table 1'!$G$5:$G$13</c:f>
              <c:numCache>
                <c:formatCode>_("$"* #,##0_);_("$"* \(#,##0\);_("$"* "-"??_);_(@_)</c:formatCode>
                <c:ptCount val="9"/>
                <c:pt idx="0">
                  <c:v>1929470.4743088419</c:v>
                </c:pt>
                <c:pt idx="1">
                  <c:v>981419.89994340658</c:v>
                </c:pt>
                <c:pt idx="2">
                  <c:v>2944762.1426518764</c:v>
                </c:pt>
                <c:pt idx="3">
                  <c:v>2236978.1604406834</c:v>
                </c:pt>
                <c:pt idx="4">
                  <c:v>201874.82668950775</c:v>
                </c:pt>
                <c:pt idx="5">
                  <c:v>2068962.3453367772</c:v>
                </c:pt>
                <c:pt idx="6">
                  <c:v>451907.74950029777</c:v>
                </c:pt>
                <c:pt idx="7">
                  <c:v>3275468.3373348033</c:v>
                </c:pt>
                <c:pt idx="8">
                  <c:v>518872.77962363599</c:v>
                </c:pt>
              </c:numCache>
            </c:numRef>
          </c:val>
          <c:extLst>
            <c:ext xmlns:c16="http://schemas.microsoft.com/office/drawing/2014/chart" uri="{C3380CC4-5D6E-409C-BE32-E72D297353CC}">
              <c16:uniqueId val="{00000005-91CF-4532-9116-4EA2808186A5}"/>
            </c:ext>
          </c:extLst>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45</xdr:row>
      <xdr:rowOff>15873</xdr:rowOff>
    </xdr:from>
    <xdr:to>
      <xdr:col>4</xdr:col>
      <xdr:colOff>1607344</xdr:colOff>
      <xdr:row>83</xdr:row>
      <xdr:rowOff>87311</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61</xdr:row>
      <xdr:rowOff>0</xdr:rowOff>
    </xdr:from>
    <xdr:to>
      <xdr:col>23</xdr:col>
      <xdr:colOff>428625</xdr:colOff>
      <xdr:row>61</xdr:row>
      <xdr:rowOff>0</xdr:rowOff>
    </xdr:to>
    <xdr:sp macro="" textlink="">
      <xdr:nvSpPr>
        <xdr:cNvPr id="12289" name="Text Box 1">
          <a:extLst>
            <a:ext uri="{FF2B5EF4-FFF2-40B4-BE49-F238E27FC236}">
              <a16:creationId xmlns:a16="http://schemas.microsoft.com/office/drawing/2014/main" id="{00000000-0008-0000-0600-000001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0" name="Text Box 2">
          <a:extLst>
            <a:ext uri="{FF2B5EF4-FFF2-40B4-BE49-F238E27FC236}">
              <a16:creationId xmlns:a16="http://schemas.microsoft.com/office/drawing/2014/main" id="{00000000-0008-0000-0600-000002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1" name="Text Box 3">
          <a:extLst>
            <a:ext uri="{FF2B5EF4-FFF2-40B4-BE49-F238E27FC236}">
              <a16:creationId xmlns:a16="http://schemas.microsoft.com/office/drawing/2014/main" id="{00000000-0008-0000-0600-000003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2" name="Text Box 4">
          <a:extLst>
            <a:ext uri="{FF2B5EF4-FFF2-40B4-BE49-F238E27FC236}">
              <a16:creationId xmlns:a16="http://schemas.microsoft.com/office/drawing/2014/main" id="{00000000-0008-0000-0600-000004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empra-my.sharepoint.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empra-my.sharepoint.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empra-my.sharepoint.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empra-my.sharepoint.com/DOCUME~1/loisk/LOCALS~1/Temp/notesE1EF34/SCE%20Bill%20Savings%20V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empra-my.sharepoint.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empra-my.sharepoint.com/October%202002/TEMP/BillSavingsSep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empra-my.sharepoint.com/TEMP/BillSavingsSep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empra-my.sharepoint.com/Documents%20and%20Settings/edw9/Desktop/Annual%20LIEE_CARE%20Reports%20and%20Tables_09-11%20(04-21-09)_Final%20TEMPLATE.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October%202002\windows\TEMP\Tables%204%20&amp;%205%20Updated%20for%20Octobe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empra-my.sharepoint.com/October%202002/windows/TEMP/Tables%204%20&amp;%205%20Updated%20for%20Octobe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1\vjw3\LOCALS~1\Temp\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empra-my.sharepoint.com/October%202002/DOCUME~1/vjw3/LOCALS~1/Temp/BillSavingsJuly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empra-my.sharepoint.com/DOCUME~1/vjw3/LOCALS~1/Temp/BillSavingsJuly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empra-my.sharepoint.com/DATA/Interim-RD/Interim-Rates(filed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empra-my.sharepoint.com/Documents%20and%20Settings/tangdc/My%20Documents/2003-GRC%20(Application)/Errata/Marginal%20Customer%20Costs%20UPDAT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empra-my.sharepoint.com/DOCUME~1/pardor/LOCALS~1/Temp/notesFFF692/~535519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empra-my.sharepoint.com/Documents%20and%20Settings/lpc2/Local%20Settings/Temporary%20Internet%20Files/OLK83/BillSavingsSep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empra-my.sharepoint.com/DOCUME~1/tangdc/LOCALS~1/Temp/C.Lotus.Notes.Data/NCO%20method%20rebuttal%20with%20new%20cust%20forecast.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empra-my.sharepoint.com/windows/TEMP/C.Lotus.Notes.Data/RCN-20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DOCUME~1\vjw3\LOCALS~1\Temp\BillSavingsJune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empra-my.sharepoint.com/October%202002/DOCUME~1/vjw3/LOCALS~1/Temp/BillSavingsJune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sempra-my.sharepoint.com/DOCUME~1/vjw3/LOCALS~1/Temp/BillSavingsJune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sempra-my.sharepoint.com/2001%20ACRA-RACRA/Summary%20to%20PU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sempra-my.sharepoint.com/windows/TEMP/C.Lotus.Notes.Data/Post-Settlement%20-%20Rate%20Design%20(Tem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WINDOWS\TEMP\BillSavingsAug0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sempra-my.sharepoint.com/October%202002/WINDOWS/TEMP/BillSavingsAug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empra-my.sharepoint.com/WINDOWS/TEMP/BillSavingsAug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7.2-99"/>
      <sheetName val="TA 7.2-00"/>
      <sheetName val="TA 7.2-01"/>
      <sheetName val="TA 7.2-02"/>
      <sheetName val="TA 7.2-03"/>
      <sheetName val="TA 7.2-04"/>
      <sheetName val="BS 1999"/>
      <sheetName val="BS 2000"/>
      <sheetName val="BS 2001"/>
      <sheetName val="BS 2002"/>
      <sheetName val="BS 2003"/>
      <sheetName val="BS 2004"/>
      <sheetName val="Imp Rates"/>
      <sheetName val="Al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
          <cell r="Q7">
            <v>1</v>
          </cell>
          <cell r="R7">
            <v>0.1118</v>
          </cell>
        </row>
        <row r="8">
          <cell r="Q8">
            <v>2</v>
          </cell>
          <cell r="R8">
            <v>0.20570217822482917</v>
          </cell>
        </row>
        <row r="9">
          <cell r="Q9">
            <v>3</v>
          </cell>
          <cell r="R9">
            <v>0.29513282415323788</v>
          </cell>
        </row>
        <row r="10">
          <cell r="Q10">
            <v>4</v>
          </cell>
          <cell r="R10">
            <v>0.38030486789457962</v>
          </cell>
        </row>
        <row r="11">
          <cell r="Q11">
            <v>5</v>
          </cell>
          <cell r="R11">
            <v>0.46142110002919068</v>
          </cell>
        </row>
        <row r="12">
          <cell r="Q12">
            <v>6</v>
          </cell>
          <cell r="R12">
            <v>0.53867465444310603</v>
          </cell>
        </row>
        <row r="13">
          <cell r="Q13">
            <v>7</v>
          </cell>
          <cell r="R13">
            <v>0.61224946817064452</v>
          </cell>
        </row>
        <row r="14">
          <cell r="Q14">
            <v>8</v>
          </cell>
          <cell r="R14">
            <v>0.68232071933972871</v>
          </cell>
        </row>
        <row r="15">
          <cell r="Q15">
            <v>9</v>
          </cell>
          <cell r="R15">
            <v>0.74905524426266612</v>
          </cell>
        </row>
        <row r="16">
          <cell r="Q16">
            <v>10</v>
          </cell>
          <cell r="R16">
            <v>0.81261193466546366</v>
          </cell>
        </row>
        <row r="17">
          <cell r="Q17">
            <v>11</v>
          </cell>
          <cell r="R17">
            <v>0.87314211600146119</v>
          </cell>
        </row>
        <row r="18">
          <cell r="Q18">
            <v>12</v>
          </cell>
          <cell r="R18">
            <v>0.93078990775003045</v>
          </cell>
        </row>
        <row r="19">
          <cell r="Q19">
            <v>13</v>
          </cell>
          <cell r="R19">
            <v>0.98569256655819149</v>
          </cell>
        </row>
        <row r="20">
          <cell r="Q20">
            <v>14</v>
          </cell>
          <cell r="R20">
            <v>1.0379808130421544</v>
          </cell>
        </row>
        <row r="21">
          <cell r="Q21">
            <v>15</v>
          </cell>
          <cell r="R21">
            <v>1.0877791430268811</v>
          </cell>
        </row>
        <row r="22">
          <cell r="Q22">
            <v>16</v>
          </cell>
          <cell r="R22">
            <v>1.135206123964716</v>
          </cell>
        </row>
        <row r="23">
          <cell r="Q23">
            <v>17</v>
          </cell>
          <cell r="R23">
            <v>1.1803746772388444</v>
          </cell>
        </row>
        <row r="24">
          <cell r="Q24">
            <v>18</v>
          </cell>
          <cell r="R24">
            <v>1.2233923470237287</v>
          </cell>
        </row>
        <row r="25">
          <cell r="Q25">
            <v>19</v>
          </cell>
          <cell r="R25">
            <v>1.264361556342666</v>
          </cell>
        </row>
        <row r="26">
          <cell r="Q26">
            <v>20</v>
          </cell>
          <cell r="R26">
            <v>1.3033798509321302</v>
          </cell>
        </row>
        <row r="27">
          <cell r="Q27">
            <v>21</v>
          </cell>
          <cell r="R27">
            <v>1.3405401314935246</v>
          </cell>
        </row>
        <row r="28">
          <cell r="Q28">
            <v>22</v>
          </cell>
          <cell r="R28">
            <v>1.3759308748853289</v>
          </cell>
        </row>
        <row r="29">
          <cell r="Q29">
            <v>23</v>
          </cell>
          <cell r="R29">
            <v>1.4096363447822853</v>
          </cell>
        </row>
        <row r="30">
          <cell r="Q30">
            <v>24</v>
          </cell>
          <cell r="R30">
            <v>1.4417367923031963</v>
          </cell>
        </row>
        <row r="31">
          <cell r="Q31">
            <v>25</v>
          </cell>
          <cell r="R31">
            <v>1.4723086470850164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58"/>
  <sheetViews>
    <sheetView showRowColHeaders="0" tabSelected="1" view="pageLayout" zoomScaleNormal="120" workbookViewId="0">
      <selection activeCell="E9" sqref="E9"/>
    </sheetView>
  </sheetViews>
  <sheetFormatPr defaultRowHeight="12.75"/>
  <cols>
    <col min="1" max="1" width="32" customWidth="1"/>
    <col min="2" max="2" width="33.42578125" customWidth="1"/>
    <col min="3" max="5" width="25.5703125" customWidth="1"/>
    <col min="6" max="6" width="26.42578125" customWidth="1"/>
    <col min="7" max="7" width="12.5703125" bestFit="1" customWidth="1"/>
  </cols>
  <sheetData>
    <row r="1" spans="1:6" s="84" customFormat="1" ht="18.75">
      <c r="A1" s="1303" t="s">
        <v>454</v>
      </c>
      <c r="B1" s="1303"/>
      <c r="C1" s="1303"/>
      <c r="D1" s="1303"/>
      <c r="E1" s="480"/>
    </row>
    <row r="2" spans="1:6" s="84" customFormat="1" ht="18">
      <c r="A2" s="628" t="s">
        <v>455</v>
      </c>
      <c r="B2" s="217"/>
      <c r="C2" s="217"/>
      <c r="D2" s="217"/>
    </row>
    <row r="3" spans="1:6" ht="18">
      <c r="A3" s="1303" t="s">
        <v>456</v>
      </c>
      <c r="B3" s="1303"/>
      <c r="C3" s="1303"/>
      <c r="D3" s="1303"/>
    </row>
    <row r="4" spans="1:6" ht="15">
      <c r="A4" s="629"/>
      <c r="B4" s="630"/>
      <c r="C4" s="630"/>
      <c r="D4" s="630"/>
    </row>
    <row r="5" spans="1:6" ht="18.75" thickBot="1">
      <c r="A5" s="628" t="s">
        <v>786</v>
      </c>
      <c r="B5" s="244"/>
      <c r="C5" s="631"/>
      <c r="D5" s="631"/>
    </row>
    <row r="6" spans="1:6" ht="15.75">
      <c r="A6" s="1122" t="s">
        <v>187</v>
      </c>
    </row>
    <row r="7" spans="1:6" ht="13.5" thickBot="1">
      <c r="A7" s="1123"/>
    </row>
    <row r="8" spans="1:6" ht="16.5" thickBot="1">
      <c r="A8" s="1304" t="s">
        <v>450</v>
      </c>
      <c r="B8" s="1305"/>
      <c r="C8" s="1305"/>
      <c r="D8" s="1306"/>
    </row>
    <row r="9" spans="1:6" ht="15.75" thickBot="1">
      <c r="A9" s="1120">
        <v>2017</v>
      </c>
      <c r="B9" s="1121" t="s">
        <v>188</v>
      </c>
      <c r="C9" s="1121" t="s">
        <v>336</v>
      </c>
      <c r="D9" s="1121" t="s">
        <v>44</v>
      </c>
    </row>
    <row r="10" spans="1:6" ht="13.5" thickBot="1">
      <c r="A10" s="144" t="s">
        <v>189</v>
      </c>
      <c r="B10" s="145">
        <f>'ESA-Table 1'!D28</f>
        <v>30649505</v>
      </c>
      <c r="C10" s="145">
        <f>'ESA-Table 1'!G28</f>
        <v>17854127.785829827</v>
      </c>
      <c r="D10" s="552">
        <f>C10/B10</f>
        <v>0.58252581194475495</v>
      </c>
      <c r="E10" s="587"/>
      <c r="F10" s="588"/>
    </row>
    <row r="11" spans="1:6" s="461" customFormat="1" ht="13.5" thickBot="1">
      <c r="A11" s="144" t="s">
        <v>453</v>
      </c>
      <c r="B11" s="145">
        <v>3664186</v>
      </c>
      <c r="C11" s="145">
        <f>'ESA-Table 1A'!G13</f>
        <v>142586.35</v>
      </c>
      <c r="D11" s="552">
        <f t="shared" ref="D11:D20" si="0">C11/B11</f>
        <v>3.8913513124060842E-2</v>
      </c>
      <c r="E11" s="587"/>
      <c r="F11" s="588"/>
    </row>
    <row r="12" spans="1:6" ht="13.5" thickBot="1">
      <c r="A12" s="144" t="s">
        <v>674</v>
      </c>
      <c r="B12" s="146">
        <f>'ESA-Table 2'!C73</f>
        <v>20316</v>
      </c>
      <c r="C12" s="146">
        <f>'ESA-Table 2'!C72</f>
        <v>21677</v>
      </c>
      <c r="D12" s="552">
        <f t="shared" si="0"/>
        <v>1.0669915337664895</v>
      </c>
      <c r="E12" s="587"/>
    </row>
    <row r="13" spans="1:6" s="461" customFormat="1" ht="13.5" thickBot="1">
      <c r="A13" s="144" t="s">
        <v>675</v>
      </c>
      <c r="B13" s="146">
        <v>7364495.8625000007</v>
      </c>
      <c r="C13" s="146">
        <f>'ESA-Table 2'!D64</f>
        <v>3446316.2069999985</v>
      </c>
      <c r="D13" s="552">
        <f t="shared" si="0"/>
        <v>0.46796362865089441</v>
      </c>
      <c r="E13" s="587"/>
    </row>
    <row r="14" spans="1:6" s="461" customFormat="1" ht="13.5" thickBot="1">
      <c r="A14" s="144" t="s">
        <v>676</v>
      </c>
      <c r="B14" s="146">
        <v>1397.9293299999999</v>
      </c>
      <c r="C14" s="146">
        <f>'ESA-Table 2'!E64</f>
        <v>401.57168900000033</v>
      </c>
      <c r="D14" s="552">
        <f t="shared" si="0"/>
        <v>0.28726179527258389</v>
      </c>
      <c r="E14" s="587"/>
    </row>
    <row r="15" spans="1:6" ht="13.5" thickBot="1">
      <c r="A15" s="144" t="s">
        <v>677</v>
      </c>
      <c r="B15" s="146">
        <v>299885.58099999995</v>
      </c>
      <c r="C15" s="146">
        <f>'ESA-Table 2'!F64</f>
        <v>208383.53999999916</v>
      </c>
      <c r="D15" s="552">
        <f t="shared" si="0"/>
        <v>0.69487682370430204</v>
      </c>
      <c r="E15" s="587"/>
    </row>
    <row r="16" spans="1:6" ht="13.5" thickBot="1">
      <c r="A16" s="144" t="s">
        <v>851</v>
      </c>
      <c r="B16" s="146">
        <f>'ESA-Table 2'!K73</f>
        <v>11563</v>
      </c>
      <c r="C16" s="146">
        <f>'ESA-Table 2'!K72</f>
        <v>13213</v>
      </c>
      <c r="D16" s="552">
        <f t="shared" si="0"/>
        <v>1.1426965320418576</v>
      </c>
      <c r="E16" s="587"/>
    </row>
    <row r="17" spans="1:5" s="461" customFormat="1" ht="13.5" thickBot="1">
      <c r="A17" s="790" t="s">
        <v>631</v>
      </c>
      <c r="B17" s="146"/>
      <c r="C17" s="146">
        <f>'ESA-Table 2'!L64</f>
        <v>2542162.4739999948</v>
      </c>
      <c r="D17" s="552"/>
      <c r="E17" s="587"/>
    </row>
    <row r="18" spans="1:5" s="461" customFormat="1" ht="13.5" thickBot="1">
      <c r="A18" s="790" t="s">
        <v>632</v>
      </c>
      <c r="B18" s="146"/>
      <c r="C18" s="146">
        <f>'ESA-Table 2'!M64</f>
        <v>299.72465799999992</v>
      </c>
      <c r="D18" s="552"/>
      <c r="E18" s="587"/>
    </row>
    <row r="19" spans="1:5" s="461" customFormat="1" ht="13.5" thickBot="1">
      <c r="A19" s="790" t="s">
        <v>633</v>
      </c>
      <c r="B19" s="146"/>
      <c r="C19" s="146">
        <f>'ESA-Table 2'!N64</f>
        <v>113923.78999999998</v>
      </c>
      <c r="D19" s="552"/>
      <c r="E19" s="587"/>
    </row>
    <row r="20" spans="1:5" s="461" customFormat="1" ht="13.5" thickBot="1">
      <c r="A20" s="144" t="s">
        <v>852</v>
      </c>
      <c r="B20" s="146">
        <f>'ESA-Table 2'!S73</f>
        <v>8753</v>
      </c>
      <c r="C20" s="146">
        <f>'ESA-Table 2'!S72</f>
        <v>8464</v>
      </c>
      <c r="D20" s="552">
        <f t="shared" si="0"/>
        <v>0.96698274877184964</v>
      </c>
      <c r="E20" s="587"/>
    </row>
    <row r="21" spans="1:5" s="461" customFormat="1" ht="13.5" thickBot="1">
      <c r="A21" s="790" t="s">
        <v>631</v>
      </c>
      <c r="B21" s="146"/>
      <c r="C21" s="146">
        <f>'ESA-Table 2'!T64</f>
        <v>904153.73300000431</v>
      </c>
      <c r="D21" s="552"/>
      <c r="E21" s="587"/>
    </row>
    <row r="22" spans="1:5" s="461" customFormat="1">
      <c r="A22" s="1250" t="s">
        <v>632</v>
      </c>
      <c r="B22" s="1251"/>
      <c r="C22" s="1251">
        <f>'ESA-Table 2'!U64</f>
        <v>101.84703100000038</v>
      </c>
      <c r="D22" s="1252"/>
      <c r="E22" s="587"/>
    </row>
    <row r="23" spans="1:5">
      <c r="A23" s="1253" t="s">
        <v>633</v>
      </c>
      <c r="B23" s="1254"/>
      <c r="C23" s="1254">
        <f>'ESA-Table 2'!V64</f>
        <v>94459.749999999185</v>
      </c>
      <c r="D23" s="1255"/>
      <c r="E23" s="587"/>
    </row>
    <row r="24" spans="1:5" s="461" customFormat="1">
      <c r="A24" s="1247" t="s">
        <v>853</v>
      </c>
      <c r="B24" s="1248"/>
      <c r="C24" s="1248"/>
      <c r="D24" s="1249"/>
      <c r="E24" s="587"/>
    </row>
    <row r="25" spans="1:5" ht="42.75" customHeight="1">
      <c r="A25" s="1309" t="s">
        <v>800</v>
      </c>
      <c r="B25" s="1309"/>
      <c r="C25" s="1309"/>
      <c r="D25" s="1309"/>
    </row>
    <row r="26" spans="1:5" ht="16.5" thickBot="1">
      <c r="A26" s="143"/>
      <c r="B26" s="586"/>
      <c r="C26" s="586"/>
      <c r="D26" s="586"/>
    </row>
    <row r="27" spans="1:5" ht="15.75">
      <c r="A27" s="1122" t="s">
        <v>190</v>
      </c>
      <c r="B27" s="586"/>
      <c r="C27" s="1300"/>
      <c r="D27" s="586"/>
    </row>
    <row r="28" spans="1:5" ht="16.5" thickBot="1">
      <c r="A28" s="1124"/>
      <c r="B28" s="586"/>
      <c r="C28" s="586"/>
      <c r="D28" s="586"/>
    </row>
    <row r="29" spans="1:5" ht="16.5" thickBot="1">
      <c r="A29" s="1304" t="s">
        <v>451</v>
      </c>
      <c r="B29" s="1305"/>
      <c r="C29" s="1305"/>
      <c r="D29" s="1307"/>
    </row>
    <row r="30" spans="1:5" ht="15.75" thickBot="1">
      <c r="A30" s="1120">
        <v>2017</v>
      </c>
      <c r="B30" s="1121" t="s">
        <v>114</v>
      </c>
      <c r="C30" s="1121" t="s">
        <v>336</v>
      </c>
      <c r="D30" s="1121" t="s">
        <v>44</v>
      </c>
    </row>
    <row r="31" spans="1:5" ht="13.5" thickBot="1">
      <c r="A31" s="144" t="s">
        <v>337</v>
      </c>
      <c r="B31" s="1118">
        <f>'CARE- Table 1'!E17</f>
        <v>6911207.1699999999</v>
      </c>
      <c r="C31" s="1118">
        <f>'CARE- Table 1'!D17</f>
        <v>5954233.6999999993</v>
      </c>
      <c r="D31" s="552">
        <f>C31/B31</f>
        <v>0.86153309451436966</v>
      </c>
    </row>
    <row r="32" spans="1:5" ht="13.5" thickBot="1">
      <c r="A32" s="144" t="s">
        <v>339</v>
      </c>
      <c r="B32" s="1118">
        <f>'CARE- Table 1'!E19</f>
        <v>69916644</v>
      </c>
      <c r="C32" s="1118">
        <f>'CARE- Table 1'!D19</f>
        <v>114029348</v>
      </c>
      <c r="D32" s="552">
        <f>C32/B32</f>
        <v>1.630932800493113</v>
      </c>
    </row>
    <row r="33" spans="1:11" s="251" customFormat="1" ht="13.5" thickBot="1">
      <c r="A33" s="144" t="s">
        <v>338</v>
      </c>
      <c r="B33" s="1118">
        <f>'CARE- Table 1'!E20</f>
        <v>0</v>
      </c>
      <c r="C33" s="1118">
        <f>'CARE- Table 1'!D20</f>
        <v>0</v>
      </c>
      <c r="D33" s="552" t="s">
        <v>834</v>
      </c>
    </row>
    <row r="34" spans="1:11" ht="13.5" thickBot="1">
      <c r="A34" s="147" t="s">
        <v>192</v>
      </c>
      <c r="B34" s="1119">
        <f>'CARE- Table 1'!E22</f>
        <v>76827851.170000002</v>
      </c>
      <c r="C34" s="1119">
        <f>'CARE- Table 1'!D22</f>
        <v>119983581.7</v>
      </c>
      <c r="D34" s="552">
        <f t="shared" ref="D34" si="1">C34/B34</f>
        <v>1.5617198694586372</v>
      </c>
      <c r="E34" s="597"/>
    </row>
    <row r="35" spans="1:11" ht="30">
      <c r="A35" s="1125" t="s">
        <v>457</v>
      </c>
      <c r="B35" s="1126" t="s">
        <v>268</v>
      </c>
      <c r="C35" s="1126" t="s">
        <v>256</v>
      </c>
      <c r="D35" s="1126" t="s">
        <v>257</v>
      </c>
      <c r="H35" s="84"/>
    </row>
    <row r="36" spans="1:11" ht="18">
      <c r="A36" s="420" t="s">
        <v>196</v>
      </c>
      <c r="B36" s="609">
        <v>2452</v>
      </c>
      <c r="C36" s="610">
        <v>27537</v>
      </c>
      <c r="D36" s="610">
        <v>37495</v>
      </c>
      <c r="E36" s="611"/>
      <c r="F36" s="104"/>
    </row>
    <row r="37" spans="1:11" ht="15.75" thickBot="1">
      <c r="A37" s="1127" t="s">
        <v>452</v>
      </c>
      <c r="B37" s="1121" t="s">
        <v>193</v>
      </c>
      <c r="C37" s="1121" t="s">
        <v>194</v>
      </c>
      <c r="D37" s="1121" t="s">
        <v>77</v>
      </c>
      <c r="E37" s="104"/>
    </row>
    <row r="38" spans="1:11" ht="13.5" thickBot="1">
      <c r="A38" s="147" t="s">
        <v>195</v>
      </c>
      <c r="B38" s="551">
        <v>329763</v>
      </c>
      <c r="C38" s="551">
        <v>281274</v>
      </c>
      <c r="D38" s="552">
        <f t="shared" ref="D38" si="2">C38/B38</f>
        <v>0.85295803349678401</v>
      </c>
      <c r="E38" s="597"/>
    </row>
    <row r="39" spans="1:11">
      <c r="A39" s="586"/>
      <c r="B39" s="586"/>
      <c r="C39" s="586"/>
      <c r="D39" s="586"/>
      <c r="E39" s="104"/>
    </row>
    <row r="40" spans="1:11">
      <c r="A40" s="459"/>
      <c r="B40" s="586"/>
      <c r="C40" s="586"/>
      <c r="D40" s="586"/>
    </row>
    <row r="41" spans="1:11" ht="20.25">
      <c r="A41" s="791"/>
      <c r="B41" s="605"/>
      <c r="C41" s="586"/>
      <c r="D41" s="586"/>
      <c r="E41" s="104"/>
      <c r="F41" s="584" t="s">
        <v>258</v>
      </c>
      <c r="G41" s="585">
        <v>1797531.2699999996</v>
      </c>
    </row>
    <row r="42" spans="1:11">
      <c r="A42" s="586"/>
      <c r="B42" s="586"/>
      <c r="C42" s="586"/>
      <c r="D42" s="586"/>
      <c r="F42" s="584" t="s">
        <v>89</v>
      </c>
      <c r="G42" s="585">
        <v>2956189.5987671022</v>
      </c>
    </row>
    <row r="43" spans="1:11">
      <c r="A43" s="586"/>
      <c r="B43" s="586"/>
      <c r="C43" s="586"/>
      <c r="D43" s="586"/>
      <c r="F43" s="584" t="s">
        <v>308</v>
      </c>
      <c r="G43" s="585">
        <v>1099207.44</v>
      </c>
      <c r="K43" s="104"/>
    </row>
    <row r="44" spans="1:11">
      <c r="A44" s="447" t="s">
        <v>855</v>
      </c>
      <c r="B44" s="586"/>
      <c r="C44" s="586"/>
      <c r="D44" s="586"/>
      <c r="E44" s="1308"/>
      <c r="F44" s="584" t="s">
        <v>302</v>
      </c>
      <c r="G44" s="585">
        <v>3499613.24</v>
      </c>
      <c r="H44" s="463"/>
      <c r="I44" s="463"/>
    </row>
    <row r="45" spans="1:11">
      <c r="C45" s="1256"/>
      <c r="E45" s="1308"/>
      <c r="F45" s="584" t="s">
        <v>300</v>
      </c>
      <c r="G45" s="585">
        <v>2519686.5600000005</v>
      </c>
      <c r="H45" s="463"/>
      <c r="I45" s="463"/>
    </row>
    <row r="46" spans="1:11">
      <c r="E46" s="1308"/>
      <c r="F46" s="584" t="s">
        <v>91</v>
      </c>
      <c r="G46" s="585">
        <v>464987.41999999958</v>
      </c>
      <c r="H46" s="463"/>
      <c r="I46" s="463"/>
    </row>
    <row r="47" spans="1:11">
      <c r="E47" s="1308"/>
      <c r="F47" s="584" t="s">
        <v>80</v>
      </c>
      <c r="G47" s="585">
        <v>1784296.3699999987</v>
      </c>
      <c r="H47" s="463"/>
      <c r="I47" s="463"/>
    </row>
    <row r="48" spans="1:11">
      <c r="E48" s="1308"/>
      <c r="F48" s="584" t="s">
        <v>260</v>
      </c>
      <c r="G48" s="585">
        <v>260769.98999999996</v>
      </c>
      <c r="H48" s="463"/>
      <c r="I48" s="463"/>
    </row>
    <row r="49" spans="5:9">
      <c r="E49" s="1308"/>
      <c r="F49" s="584" t="s">
        <v>289</v>
      </c>
      <c r="G49" s="585">
        <v>481351.5</v>
      </c>
      <c r="H49" s="463"/>
      <c r="I49" s="463"/>
    </row>
    <row r="50" spans="5:9">
      <c r="E50" s="1308"/>
      <c r="F50" s="584"/>
      <c r="G50" s="584"/>
      <c r="H50" s="463"/>
      <c r="I50" s="463"/>
    </row>
    <row r="51" spans="5:9">
      <c r="E51" s="1308"/>
      <c r="F51" s="584"/>
      <c r="G51" s="584"/>
      <c r="H51" s="463"/>
      <c r="I51" s="463"/>
    </row>
    <row r="52" spans="5:9">
      <c r="E52" s="1308"/>
      <c r="F52" s="584"/>
      <c r="G52" s="584"/>
      <c r="H52" s="463"/>
      <c r="I52" s="463"/>
    </row>
    <row r="53" spans="5:9">
      <c r="E53" s="1308"/>
      <c r="F53" s="584"/>
      <c r="G53" s="584"/>
      <c r="H53" s="463"/>
      <c r="I53" s="463"/>
    </row>
    <row r="54" spans="5:9">
      <c r="E54" s="1308"/>
      <c r="F54" s="584"/>
      <c r="G54" s="584"/>
      <c r="H54" s="463"/>
      <c r="I54" s="463"/>
    </row>
    <row r="55" spans="5:9">
      <c r="E55" s="1308"/>
      <c r="F55" s="584"/>
      <c r="G55" s="584"/>
      <c r="H55" s="463"/>
      <c r="I55" s="463"/>
    </row>
    <row r="56" spans="5:9">
      <c r="E56" s="1308"/>
      <c r="F56" s="463"/>
      <c r="G56" s="463"/>
      <c r="H56" s="463"/>
      <c r="I56" s="463"/>
    </row>
    <row r="57" spans="5:9">
      <c r="E57" s="1308"/>
      <c r="F57" s="463"/>
      <c r="G57" s="463"/>
      <c r="H57" s="463"/>
      <c r="I57" s="463"/>
    </row>
    <row r="58" spans="5:9">
      <c r="E58" s="463"/>
      <c r="F58" s="463"/>
      <c r="G58" s="463"/>
      <c r="H58" s="463"/>
      <c r="I58" s="463"/>
    </row>
  </sheetData>
  <mergeCells count="6">
    <mergeCell ref="A1:D1"/>
    <mergeCell ref="A8:D8"/>
    <mergeCell ref="A29:D29"/>
    <mergeCell ref="E44:E57"/>
    <mergeCell ref="A25:D25"/>
    <mergeCell ref="A3:D3"/>
  </mergeCells>
  <printOptions horizontalCentered="1" verticalCentered="1"/>
  <pageMargins left="0.25" right="0.25" top="0.5" bottom="0.5" header="0.5" footer="0.5"/>
  <pageSetup scale="61"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H1230"/>
  <sheetViews>
    <sheetView zoomScale="110" zoomScaleNormal="110" zoomScalePageLayoutView="60" workbookViewId="0">
      <selection sqref="A1:J1"/>
    </sheetView>
  </sheetViews>
  <sheetFormatPr defaultColWidth="34.5703125" defaultRowHeight="14.25"/>
  <cols>
    <col min="1" max="1" width="41.85546875" style="4" customWidth="1"/>
    <col min="2" max="2" width="17.42578125" style="4" customWidth="1"/>
    <col min="3" max="3" width="19.5703125" style="4" customWidth="1"/>
    <col min="4" max="4" width="16.5703125" style="4" customWidth="1"/>
    <col min="5" max="5" width="15.5703125" style="4" customWidth="1"/>
    <col min="6" max="6" width="17" style="4" customWidth="1"/>
    <col min="7" max="9" width="14.42578125" style="4" customWidth="1"/>
    <col min="10" max="10" width="12.5703125" style="4" customWidth="1"/>
    <col min="11" max="11" width="15.42578125" style="4" customWidth="1"/>
    <col min="12" max="20" width="16.5703125" style="4" customWidth="1"/>
    <col min="21" max="21" width="17.5703125" style="4" customWidth="1"/>
    <col min="22" max="23" width="14.5703125" style="4" customWidth="1"/>
    <col min="24" max="24" width="12" style="4" customWidth="1"/>
    <col min="25" max="25" width="14.5703125" style="7" customWidth="1"/>
    <col min="26" max="26" width="12.5703125" style="4" customWidth="1"/>
    <col min="27" max="27" width="11" style="4" customWidth="1"/>
    <col min="28" max="28" width="14.5703125" style="4" customWidth="1"/>
    <col min="29" max="29" width="16.5703125" style="4" customWidth="1"/>
    <col min="30" max="30" width="16.42578125" style="4" customWidth="1"/>
    <col min="31" max="31" width="15.42578125" style="4" customWidth="1"/>
    <col min="32" max="33" width="14" style="4" customWidth="1"/>
    <col min="34" max="34" width="15.42578125" style="4" customWidth="1"/>
    <col min="35" max="35" width="19.5703125" style="4" customWidth="1"/>
    <col min="36" max="36" width="12.42578125" style="4" customWidth="1"/>
    <col min="37" max="37" width="12.5703125" style="4" customWidth="1"/>
    <col min="38" max="38" width="14.5703125" style="4" customWidth="1"/>
    <col min="39" max="16384" width="34.5703125" style="5"/>
  </cols>
  <sheetData>
    <row r="1" spans="1:46" s="11" customFormat="1" ht="64.5" customHeight="1">
      <c r="A1" s="1312" t="s">
        <v>799</v>
      </c>
      <c r="B1" s="1312"/>
      <c r="C1" s="1312"/>
      <c r="D1" s="1312"/>
      <c r="E1" s="1312"/>
      <c r="F1" s="1312"/>
      <c r="G1" s="1312"/>
      <c r="H1" s="1312"/>
      <c r="I1" s="1312"/>
      <c r="J1" s="1313"/>
      <c r="K1" s="54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86"/>
      <c r="AN1" s="86"/>
      <c r="AO1" s="86"/>
      <c r="AP1" s="86"/>
      <c r="AQ1" s="86"/>
      <c r="AR1" s="86"/>
      <c r="AS1" s="86"/>
      <c r="AT1" s="86"/>
    </row>
    <row r="2" spans="1:46" ht="17.100000000000001" customHeight="1">
      <c r="A2" s="151"/>
      <c r="B2" s="218" t="s">
        <v>458</v>
      </c>
      <c r="C2" s="218"/>
      <c r="D2" s="218"/>
      <c r="E2" s="218" t="s">
        <v>459</v>
      </c>
      <c r="F2" s="218"/>
      <c r="G2" s="218"/>
      <c r="H2" s="219" t="s">
        <v>353</v>
      </c>
      <c r="I2" s="220"/>
      <c r="J2" s="221"/>
      <c r="K2" s="5"/>
      <c r="L2" s="5"/>
      <c r="M2" s="5"/>
      <c r="N2" s="5"/>
      <c r="O2" s="5"/>
      <c r="P2" s="5"/>
      <c r="Q2" s="5"/>
      <c r="R2" s="5"/>
      <c r="S2" s="5"/>
      <c r="T2" s="5"/>
      <c r="U2" s="5"/>
      <c r="V2" s="5"/>
      <c r="W2" s="5"/>
      <c r="X2" s="5"/>
      <c r="Y2" s="5"/>
      <c r="Z2" s="5"/>
      <c r="AA2" s="5"/>
      <c r="AB2" s="5"/>
      <c r="AC2" s="5"/>
      <c r="AD2" s="5"/>
      <c r="AE2" s="5"/>
      <c r="AF2" s="5"/>
      <c r="AG2" s="5"/>
      <c r="AH2" s="5"/>
      <c r="AI2" s="5"/>
      <c r="AJ2" s="5"/>
      <c r="AK2" s="5"/>
      <c r="AL2" s="5"/>
    </row>
    <row r="3" spans="1:46" s="88" customFormat="1" ht="34.5" customHeight="1">
      <c r="A3" s="151" t="s">
        <v>103</v>
      </c>
      <c r="B3" s="195" t="s">
        <v>5</v>
      </c>
      <c r="C3" s="195" t="s">
        <v>113</v>
      </c>
      <c r="D3" s="195" t="s">
        <v>49</v>
      </c>
      <c r="E3" s="195" t="s">
        <v>5</v>
      </c>
      <c r="F3" s="195" t="s">
        <v>113</v>
      </c>
      <c r="G3" s="195" t="s">
        <v>49</v>
      </c>
      <c r="H3" s="195" t="s">
        <v>5</v>
      </c>
      <c r="I3" s="195" t="s">
        <v>113</v>
      </c>
      <c r="J3" s="195" t="s">
        <v>49</v>
      </c>
    </row>
    <row r="4" spans="1:46" ht="17.100000000000001" customHeight="1">
      <c r="A4" s="196" t="s">
        <v>6</v>
      </c>
      <c r="B4" s="197"/>
      <c r="C4" s="198"/>
      <c r="D4" s="198"/>
      <c r="E4" s="198"/>
      <c r="F4" s="198"/>
      <c r="G4" s="198"/>
      <c r="H4" s="198"/>
      <c r="I4" s="198"/>
      <c r="J4" s="199"/>
      <c r="K4" s="5"/>
      <c r="L4" s="5"/>
      <c r="M4" s="5"/>
      <c r="N4" s="5"/>
      <c r="O4" s="5"/>
      <c r="P4" s="5"/>
      <c r="Q4" s="5"/>
      <c r="R4" s="5"/>
      <c r="S4" s="5"/>
      <c r="T4" s="5"/>
      <c r="U4" s="5"/>
      <c r="V4" s="5"/>
      <c r="W4" s="5"/>
      <c r="X4" s="5"/>
      <c r="Y4" s="5"/>
      <c r="Z4" s="5"/>
      <c r="AA4" s="5"/>
      <c r="AB4" s="5"/>
      <c r="AC4" s="5"/>
      <c r="AD4" s="5"/>
      <c r="AE4" s="5"/>
      <c r="AF4" s="5"/>
      <c r="AG4" s="5"/>
      <c r="AH4" s="5"/>
      <c r="AI4" s="5"/>
      <c r="AJ4" s="5"/>
      <c r="AK4" s="5"/>
      <c r="AL4" s="5"/>
    </row>
    <row r="5" spans="1:46" ht="17.100000000000001" customHeight="1">
      <c r="A5" s="398" t="s">
        <v>258</v>
      </c>
      <c r="B5" s="401">
        <v>3696036</v>
      </c>
      <c r="C5" s="401">
        <v>1383752</v>
      </c>
      <c r="D5" s="201">
        <f>B5+C5</f>
        <v>5079788</v>
      </c>
      <c r="E5" s="401">
        <v>1643544.5607522978</v>
      </c>
      <c r="F5" s="401">
        <v>285925.91355654423</v>
      </c>
      <c r="G5" s="201">
        <f>E5+F5</f>
        <v>1929470.4743088419</v>
      </c>
      <c r="H5" s="569">
        <f>E5/B5</f>
        <v>0.44467763862481258</v>
      </c>
      <c r="I5" s="569">
        <f>F5/C5</f>
        <v>0.20663089452195496</v>
      </c>
      <c r="J5" s="569">
        <f>G5/D5</f>
        <v>0.37983287379489888</v>
      </c>
      <c r="K5" s="1241"/>
      <c r="L5" s="13"/>
      <c r="M5" s="13"/>
      <c r="N5" s="13"/>
      <c r="O5" s="13"/>
      <c r="P5" s="13"/>
      <c r="Q5" s="13"/>
      <c r="R5" s="13"/>
      <c r="S5" s="13"/>
      <c r="T5" s="13"/>
      <c r="U5" s="13"/>
      <c r="V5" s="13"/>
      <c r="W5" s="13"/>
      <c r="X5" s="13"/>
      <c r="Y5" s="13"/>
      <c r="Z5" s="13"/>
      <c r="AA5" s="13"/>
      <c r="AB5" s="13"/>
      <c r="AC5" s="5"/>
      <c r="AD5" s="5"/>
      <c r="AE5" s="5"/>
      <c r="AF5" s="5"/>
      <c r="AG5" s="5"/>
      <c r="AH5" s="5"/>
      <c r="AI5" s="5"/>
      <c r="AJ5" s="5"/>
      <c r="AK5" s="5"/>
      <c r="AL5" s="5"/>
    </row>
    <row r="6" spans="1:46" ht="17.100000000000001" customHeight="1">
      <c r="A6" s="398" t="s">
        <v>308</v>
      </c>
      <c r="B6" s="401">
        <v>63516</v>
      </c>
      <c r="C6" s="401">
        <v>2053668</v>
      </c>
      <c r="D6" s="201">
        <f t="shared" ref="D6:D16" si="0">B6+C6</f>
        <v>2117184</v>
      </c>
      <c r="E6" s="401">
        <v>21061.363998302204</v>
      </c>
      <c r="F6" s="401">
        <v>960358.53594510432</v>
      </c>
      <c r="G6" s="201">
        <f t="shared" ref="G6:G14" si="1">E6+F6</f>
        <v>981419.89994340658</v>
      </c>
      <c r="H6" s="569">
        <f t="shared" ref="H6:H16" si="2">E6/B6</f>
        <v>0.33159147298794328</v>
      </c>
      <c r="I6" s="569">
        <f t="shared" ref="I6:I16" si="3">F6/C6</f>
        <v>0.46763086143675819</v>
      </c>
      <c r="J6" s="569">
        <f t="shared" ref="J6:J16" si="4">G6/D6</f>
        <v>0.46354964894095485</v>
      </c>
      <c r="K6" s="1241"/>
      <c r="L6" s="13"/>
      <c r="M6" s="13"/>
      <c r="N6" s="13"/>
      <c r="O6" s="13"/>
      <c r="P6" s="13"/>
      <c r="Q6" s="13"/>
      <c r="R6" s="13"/>
      <c r="S6" s="13"/>
      <c r="T6" s="13"/>
      <c r="U6" s="13"/>
      <c r="V6" s="13"/>
      <c r="W6" s="13"/>
      <c r="X6" s="13"/>
      <c r="Y6" s="13"/>
      <c r="Z6" s="13"/>
      <c r="AA6" s="13"/>
      <c r="AB6" s="13"/>
      <c r="AC6" s="5"/>
      <c r="AD6" s="5"/>
      <c r="AE6" s="5"/>
      <c r="AF6" s="5"/>
      <c r="AG6" s="5"/>
      <c r="AH6" s="5"/>
      <c r="AI6" s="5"/>
      <c r="AJ6" s="5"/>
      <c r="AK6" s="5"/>
      <c r="AL6" s="5"/>
    </row>
    <row r="7" spans="1:46" ht="17.100000000000001" customHeight="1">
      <c r="A7" s="398" t="s">
        <v>302</v>
      </c>
      <c r="B7" s="401">
        <v>1855673</v>
      </c>
      <c r="C7" s="401">
        <v>2871846</v>
      </c>
      <c r="D7" s="201">
        <f t="shared" si="0"/>
        <v>4727519</v>
      </c>
      <c r="E7" s="401">
        <v>1250975.6352403068</v>
      </c>
      <c r="F7" s="401">
        <v>1693786.5074115694</v>
      </c>
      <c r="G7" s="201">
        <f t="shared" si="1"/>
        <v>2944762.1426518764</v>
      </c>
      <c r="H7" s="568">
        <f t="shared" si="2"/>
        <v>0.67413581770080555</v>
      </c>
      <c r="I7" s="568">
        <f t="shared" si="3"/>
        <v>0.58979015845960037</v>
      </c>
      <c r="J7" s="568">
        <f t="shared" si="4"/>
        <v>0.62289800266310436</v>
      </c>
      <c r="K7" s="1241"/>
      <c r="L7" s="13"/>
      <c r="M7" s="13"/>
      <c r="N7" s="13"/>
      <c r="O7" s="13"/>
      <c r="P7" s="13"/>
      <c r="Q7" s="13"/>
      <c r="R7" s="13"/>
      <c r="S7" s="13"/>
      <c r="T7" s="13"/>
      <c r="U7" s="13"/>
      <c r="V7" s="13"/>
      <c r="W7" s="13"/>
      <c r="X7" s="13"/>
      <c r="Y7" s="13"/>
      <c r="Z7" s="13"/>
      <c r="AA7" s="13"/>
      <c r="AB7" s="13"/>
      <c r="AC7" s="5"/>
      <c r="AD7" s="5"/>
      <c r="AE7" s="5"/>
      <c r="AF7" s="5"/>
      <c r="AG7" s="5"/>
      <c r="AH7" s="5"/>
      <c r="AI7" s="5"/>
      <c r="AJ7" s="5"/>
      <c r="AK7" s="5"/>
      <c r="AL7" s="5"/>
    </row>
    <row r="8" spans="1:46" ht="17.100000000000001" customHeight="1">
      <c r="A8" s="397" t="s">
        <v>264</v>
      </c>
      <c r="B8" s="401">
        <v>416116</v>
      </c>
      <c r="C8" s="401">
        <v>3629306</v>
      </c>
      <c r="D8" s="201">
        <f t="shared" si="0"/>
        <v>4045422</v>
      </c>
      <c r="E8" s="401">
        <v>164768.83479904348</v>
      </c>
      <c r="F8" s="401">
        <v>2072209.32564164</v>
      </c>
      <c r="G8" s="201">
        <f t="shared" si="1"/>
        <v>2236978.1604406834</v>
      </c>
      <c r="H8" s="568">
        <f t="shared" si="2"/>
        <v>0.39596851550779949</v>
      </c>
      <c r="I8" s="568">
        <f t="shared" si="3"/>
        <v>0.57096572337566465</v>
      </c>
      <c r="J8" s="568">
        <f t="shared" si="4"/>
        <v>0.55296534216719129</v>
      </c>
      <c r="K8" s="1241"/>
      <c r="L8" s="13"/>
      <c r="M8" s="13"/>
      <c r="N8" s="13"/>
      <c r="O8" s="13"/>
      <c r="P8" s="13"/>
      <c r="Q8" s="13"/>
      <c r="R8" s="13"/>
      <c r="S8" s="13"/>
      <c r="T8" s="13"/>
      <c r="U8" s="13"/>
      <c r="V8" s="13"/>
      <c r="W8" s="13"/>
      <c r="X8" s="13"/>
      <c r="Y8" s="13"/>
      <c r="Z8" s="13"/>
      <c r="AA8" s="13"/>
      <c r="AB8" s="13"/>
      <c r="AC8" s="5"/>
      <c r="AD8" s="5"/>
      <c r="AE8" s="5"/>
      <c r="AF8" s="5"/>
      <c r="AG8" s="5"/>
      <c r="AH8" s="5"/>
      <c r="AI8" s="5"/>
      <c r="AJ8" s="5"/>
      <c r="AK8" s="5"/>
      <c r="AL8" s="5"/>
    </row>
    <row r="9" spans="1:46">
      <c r="A9" s="398" t="s">
        <v>260</v>
      </c>
      <c r="B9" s="401">
        <v>13905</v>
      </c>
      <c r="C9" s="401">
        <v>574100</v>
      </c>
      <c r="D9" s="201">
        <f t="shared" si="0"/>
        <v>588005</v>
      </c>
      <c r="E9" s="401">
        <v>262.50025512666156</v>
      </c>
      <c r="F9" s="401">
        <v>201612.3264343811</v>
      </c>
      <c r="G9" s="201">
        <f t="shared" si="1"/>
        <v>201874.82668950775</v>
      </c>
      <c r="H9" s="569">
        <f t="shared" si="2"/>
        <v>1.887811975020939E-2</v>
      </c>
      <c r="I9" s="569">
        <f t="shared" si="3"/>
        <v>0.35117980566866591</v>
      </c>
      <c r="J9" s="569">
        <f t="shared" si="4"/>
        <v>0.34332161578474291</v>
      </c>
      <c r="K9" s="1241"/>
      <c r="L9" s="13"/>
      <c r="M9" s="13"/>
      <c r="N9" s="13"/>
      <c r="O9" s="13"/>
      <c r="P9" s="13"/>
      <c r="Q9" s="13"/>
      <c r="R9" s="13"/>
      <c r="S9" s="13"/>
      <c r="T9" s="13"/>
      <c r="U9" s="13"/>
      <c r="V9" s="13"/>
      <c r="W9" s="13"/>
      <c r="X9" s="13"/>
      <c r="Y9" s="13"/>
      <c r="Z9" s="13"/>
      <c r="AA9" s="13"/>
      <c r="AB9" s="13"/>
      <c r="AC9" s="5"/>
      <c r="AD9" s="5"/>
      <c r="AE9" s="5"/>
      <c r="AF9" s="5"/>
      <c r="AG9" s="5"/>
      <c r="AH9" s="5"/>
      <c r="AI9" s="5"/>
      <c r="AJ9" s="5"/>
      <c r="AK9" s="5"/>
      <c r="AL9" s="5"/>
    </row>
    <row r="10" spans="1:46">
      <c r="A10" s="398" t="s">
        <v>80</v>
      </c>
      <c r="B10" s="401">
        <v>3539066</v>
      </c>
      <c r="C10" s="401">
        <v>0</v>
      </c>
      <c r="D10" s="201">
        <f t="shared" si="0"/>
        <v>3539066</v>
      </c>
      <c r="E10" s="401">
        <v>2068962.3453367772</v>
      </c>
      <c r="F10" s="401">
        <v>0</v>
      </c>
      <c r="G10" s="201">
        <f t="shared" si="1"/>
        <v>2068962.3453367772</v>
      </c>
      <c r="H10" s="569">
        <f t="shared" si="2"/>
        <v>0.58460688366274527</v>
      </c>
      <c r="I10" s="537">
        <v>0</v>
      </c>
      <c r="J10" s="569">
        <f t="shared" si="4"/>
        <v>0.58460688366274527</v>
      </c>
      <c r="K10" s="1241"/>
      <c r="L10" s="13"/>
      <c r="M10" s="13"/>
      <c r="N10" s="13"/>
      <c r="O10" s="13"/>
      <c r="P10" s="13"/>
      <c r="Q10" s="13"/>
      <c r="R10" s="13"/>
      <c r="S10" s="13"/>
      <c r="T10" s="13"/>
      <c r="U10" s="13"/>
      <c r="V10" s="13"/>
      <c r="W10" s="13"/>
      <c r="X10" s="13"/>
      <c r="Y10" s="13"/>
      <c r="Z10" s="13"/>
      <c r="AA10" s="13"/>
      <c r="AB10" s="13"/>
      <c r="AC10" s="5"/>
      <c r="AD10" s="5"/>
      <c r="AE10" s="5"/>
      <c r="AF10" s="5"/>
      <c r="AG10" s="5"/>
      <c r="AH10" s="5"/>
      <c r="AI10" s="5"/>
      <c r="AJ10" s="5"/>
      <c r="AK10" s="5"/>
      <c r="AL10" s="5"/>
    </row>
    <row r="11" spans="1:46" ht="17.100000000000001" customHeight="1">
      <c r="A11" s="398" t="s">
        <v>265</v>
      </c>
      <c r="B11" s="401">
        <v>618041</v>
      </c>
      <c r="C11" s="401">
        <v>0</v>
      </c>
      <c r="D11" s="201">
        <f t="shared" si="0"/>
        <v>618041</v>
      </c>
      <c r="E11" s="401">
        <v>451907.74950029777</v>
      </c>
      <c r="F11" s="401">
        <v>0</v>
      </c>
      <c r="G11" s="201">
        <f t="shared" si="1"/>
        <v>451907.74950029777</v>
      </c>
      <c r="H11" s="569">
        <f t="shared" si="2"/>
        <v>0.73119380348601104</v>
      </c>
      <c r="I11" s="262">
        <v>0</v>
      </c>
      <c r="J11" s="569">
        <f t="shared" si="4"/>
        <v>0.73119380348601104</v>
      </c>
      <c r="K11" s="1241"/>
      <c r="L11" s="13"/>
      <c r="M11" s="13"/>
      <c r="N11" s="13"/>
      <c r="O11" s="13"/>
      <c r="P11" s="13"/>
      <c r="Q11" s="13"/>
      <c r="R11" s="13"/>
      <c r="S11" s="13"/>
      <c r="T11" s="13"/>
      <c r="U11" s="13"/>
      <c r="V11" s="13"/>
      <c r="W11" s="13"/>
      <c r="X11" s="13"/>
      <c r="Y11" s="13"/>
      <c r="Z11" s="13"/>
      <c r="AA11" s="13"/>
      <c r="AB11" s="13"/>
      <c r="AC11" s="5"/>
      <c r="AD11" s="5"/>
      <c r="AE11" s="5"/>
      <c r="AF11" s="5"/>
      <c r="AG11" s="5"/>
      <c r="AH11" s="5"/>
      <c r="AI11" s="5"/>
      <c r="AJ11" s="5"/>
      <c r="AK11" s="5"/>
      <c r="AL11" s="5"/>
    </row>
    <row r="12" spans="1:46">
      <c r="A12" s="398" t="s">
        <v>89</v>
      </c>
      <c r="B12" s="401">
        <v>2007605</v>
      </c>
      <c r="C12" s="401">
        <v>2007605</v>
      </c>
      <c r="D12" s="201">
        <f t="shared" si="0"/>
        <v>4015210</v>
      </c>
      <c r="E12" s="401">
        <v>1637734.2036674016</v>
      </c>
      <c r="F12" s="401">
        <v>1637734.1336674015</v>
      </c>
      <c r="G12" s="201">
        <f t="shared" si="1"/>
        <v>3275468.3373348033</v>
      </c>
      <c r="H12" s="569">
        <f t="shared" si="2"/>
        <v>0.81576515483245038</v>
      </c>
      <c r="I12" s="569">
        <f t="shared" si="3"/>
        <v>0.81576511996503376</v>
      </c>
      <c r="J12" s="569">
        <f t="shared" si="4"/>
        <v>0.81576513739874212</v>
      </c>
      <c r="K12" s="1241"/>
      <c r="L12" s="13"/>
      <c r="M12" s="13"/>
      <c r="N12" s="13"/>
      <c r="O12" s="13"/>
      <c r="P12" s="13"/>
      <c r="Q12" s="13"/>
      <c r="R12" s="13"/>
      <c r="S12" s="13"/>
      <c r="T12" s="13"/>
      <c r="U12" s="13"/>
      <c r="V12" s="13"/>
      <c r="W12" s="13"/>
      <c r="X12" s="13"/>
      <c r="Y12" s="13"/>
      <c r="Z12" s="13"/>
      <c r="AA12" s="13"/>
      <c r="AB12" s="13"/>
      <c r="AC12" s="5"/>
      <c r="AD12" s="5"/>
      <c r="AE12" s="5"/>
      <c r="AF12" s="5"/>
      <c r="AG12" s="5"/>
      <c r="AH12" s="5"/>
      <c r="AI12" s="5"/>
      <c r="AJ12" s="5"/>
      <c r="AK12" s="5"/>
      <c r="AL12" s="5"/>
    </row>
    <row r="13" spans="1:46" ht="17.100000000000001" customHeight="1">
      <c r="A13" s="591" t="s">
        <v>250</v>
      </c>
      <c r="B13" s="401">
        <v>221622</v>
      </c>
      <c r="C13" s="401">
        <v>221622</v>
      </c>
      <c r="D13" s="201">
        <f t="shared" si="0"/>
        <v>443244</v>
      </c>
      <c r="E13" s="401">
        <v>259436.399811818</v>
      </c>
      <c r="F13" s="401">
        <v>259436.37981181798</v>
      </c>
      <c r="G13" s="201">
        <f t="shared" si="1"/>
        <v>518872.77962363599</v>
      </c>
      <c r="H13" s="569">
        <f t="shared" si="2"/>
        <v>1.1706256590582975</v>
      </c>
      <c r="I13" s="569">
        <f t="shared" si="3"/>
        <v>1.170625568814549</v>
      </c>
      <c r="J13" s="569">
        <f t="shared" si="4"/>
        <v>1.1706256139364233</v>
      </c>
      <c r="K13" s="1241"/>
      <c r="L13" s="13"/>
      <c r="M13" s="13"/>
      <c r="N13" s="13"/>
      <c r="O13" s="13"/>
      <c r="P13" s="13"/>
      <c r="Q13" s="13"/>
      <c r="R13" s="13"/>
      <c r="S13" s="13"/>
      <c r="T13" s="13"/>
      <c r="U13" s="13"/>
      <c r="V13" s="13"/>
      <c r="W13" s="13"/>
      <c r="X13" s="13"/>
      <c r="Y13" s="13"/>
      <c r="Z13" s="13"/>
      <c r="AA13" s="13"/>
      <c r="AB13" s="13"/>
      <c r="AC13" s="5"/>
      <c r="AD13" s="5"/>
      <c r="AE13" s="5"/>
      <c r="AF13" s="5"/>
      <c r="AG13" s="5"/>
      <c r="AH13" s="5"/>
      <c r="AI13" s="5"/>
      <c r="AJ13" s="5"/>
      <c r="AK13" s="5"/>
      <c r="AL13" s="5"/>
    </row>
    <row r="14" spans="1:46" ht="17.100000000000001" customHeight="1">
      <c r="A14" s="398" t="s">
        <v>251</v>
      </c>
      <c r="B14" s="792">
        <v>0</v>
      </c>
      <c r="C14" s="201">
        <v>0</v>
      </c>
      <c r="D14" s="201">
        <f t="shared" si="0"/>
        <v>0</v>
      </c>
      <c r="E14" s="401">
        <v>0</v>
      </c>
      <c r="F14" s="401">
        <v>0</v>
      </c>
      <c r="G14" s="201">
        <f t="shared" si="1"/>
        <v>0</v>
      </c>
      <c r="H14" s="262">
        <v>0</v>
      </c>
      <c r="I14" s="262">
        <v>0</v>
      </c>
      <c r="J14" s="262">
        <v>0</v>
      </c>
      <c r="K14" s="1241"/>
      <c r="L14" s="13"/>
      <c r="M14" s="13"/>
      <c r="N14" s="13"/>
      <c r="O14" s="13"/>
      <c r="P14" s="13"/>
      <c r="Q14" s="13"/>
      <c r="R14" s="13"/>
      <c r="S14" s="13"/>
      <c r="T14" s="13"/>
      <c r="U14" s="13"/>
      <c r="V14" s="13"/>
      <c r="W14" s="13"/>
      <c r="X14" s="13"/>
      <c r="Y14" s="13"/>
      <c r="Z14" s="13"/>
      <c r="AA14" s="13"/>
      <c r="AB14" s="13"/>
      <c r="AC14" s="5"/>
      <c r="AD14" s="5"/>
      <c r="AE14" s="5"/>
      <c r="AF14" s="5"/>
      <c r="AG14" s="5"/>
      <c r="AH14" s="5"/>
      <c r="AI14" s="5"/>
      <c r="AJ14" s="5"/>
      <c r="AK14" s="5"/>
      <c r="AL14" s="5"/>
    </row>
    <row r="15" spans="1:46" ht="17.100000000000001" customHeight="1">
      <c r="A15" s="237"/>
      <c r="B15" s="793"/>
      <c r="C15" s="794"/>
      <c r="D15" s="201"/>
      <c r="E15" s="401"/>
      <c r="F15" s="401"/>
      <c r="G15" s="201"/>
      <c r="H15" s="262"/>
      <c r="I15" s="262"/>
      <c r="J15" s="262"/>
      <c r="K15" s="538"/>
      <c r="L15" s="13"/>
      <c r="M15" s="13"/>
      <c r="N15" s="13"/>
      <c r="O15" s="13"/>
      <c r="P15" s="13"/>
      <c r="Q15" s="13"/>
      <c r="R15" s="13"/>
      <c r="S15" s="13"/>
      <c r="T15" s="13"/>
      <c r="U15" s="13"/>
      <c r="V15" s="13"/>
      <c r="W15" s="13"/>
      <c r="X15" s="13"/>
      <c r="Y15" s="13"/>
      <c r="Z15" s="13"/>
      <c r="AA15" s="13"/>
      <c r="AB15" s="13"/>
      <c r="AC15" s="5"/>
      <c r="AD15" s="5"/>
      <c r="AE15" s="5"/>
      <c r="AF15" s="5"/>
      <c r="AG15" s="5"/>
      <c r="AH15" s="5"/>
      <c r="AI15" s="5"/>
      <c r="AJ15" s="5"/>
      <c r="AK15" s="5"/>
      <c r="AL15" s="5"/>
    </row>
    <row r="16" spans="1:46" ht="17.100000000000001" customHeight="1">
      <c r="A16" s="202" t="s">
        <v>7</v>
      </c>
      <c r="B16" s="259">
        <f>SUM(B5:B15)</f>
        <v>12431580</v>
      </c>
      <c r="C16" s="259">
        <f>SUM(C5:C15)</f>
        <v>12741899</v>
      </c>
      <c r="D16" s="259">
        <f t="shared" si="0"/>
        <v>25173479</v>
      </c>
      <c r="E16" s="259">
        <f>SUM(E5:E15)</f>
        <v>7498653.5933613712</v>
      </c>
      <c r="F16" s="259">
        <f>SUM(F5:F15)</f>
        <v>7111063.1224684585</v>
      </c>
      <c r="G16" s="612">
        <f t="shared" ref="G16" si="5">E16+F16</f>
        <v>14609716.715829831</v>
      </c>
      <c r="H16" s="261">
        <f t="shared" si="2"/>
        <v>0.60319392976285968</v>
      </c>
      <c r="I16" s="261">
        <f t="shared" si="3"/>
        <v>0.55808503288783395</v>
      </c>
      <c r="J16" s="261">
        <f t="shared" si="4"/>
        <v>0.58036144768984177</v>
      </c>
      <c r="K16" s="590"/>
      <c r="L16" s="13"/>
      <c r="M16" s="13"/>
      <c r="N16" s="13"/>
      <c r="O16" s="13"/>
      <c r="P16" s="13"/>
      <c r="Q16" s="13"/>
      <c r="R16" s="13"/>
      <c r="S16" s="13"/>
      <c r="T16" s="13"/>
      <c r="U16" s="13"/>
      <c r="V16" s="13"/>
      <c r="W16" s="13"/>
      <c r="X16" s="13"/>
      <c r="Y16" s="13"/>
      <c r="Z16" s="13"/>
      <c r="AA16" s="13"/>
      <c r="AB16" s="13"/>
      <c r="AC16" s="5"/>
      <c r="AD16" s="5"/>
      <c r="AE16" s="5"/>
      <c r="AF16" s="5"/>
      <c r="AG16" s="5"/>
      <c r="AH16" s="5"/>
      <c r="AI16" s="5"/>
      <c r="AJ16" s="5"/>
      <c r="AK16" s="5"/>
      <c r="AL16" s="5"/>
    </row>
    <row r="17" spans="1:75" ht="17.100000000000001" customHeight="1">
      <c r="A17" s="151"/>
      <c r="B17" s="151"/>
      <c r="C17" s="151"/>
      <c r="D17" s="151"/>
      <c r="E17" s="151"/>
      <c r="F17" s="151"/>
      <c r="G17" s="151"/>
      <c r="H17" s="151"/>
      <c r="I17" s="151"/>
      <c r="J17" s="151"/>
      <c r="K17" s="538"/>
      <c r="L17" s="13"/>
      <c r="M17" s="13"/>
      <c r="N17" s="13"/>
      <c r="O17" s="13"/>
      <c r="P17" s="13"/>
      <c r="Q17" s="13"/>
      <c r="R17" s="13"/>
      <c r="S17" s="13"/>
      <c r="T17" s="13"/>
      <c r="U17" s="13"/>
      <c r="V17" s="13"/>
      <c r="W17" s="13"/>
      <c r="X17" s="13"/>
      <c r="Y17" s="13"/>
      <c r="Z17" s="13"/>
      <c r="AA17" s="13"/>
      <c r="AB17" s="13"/>
      <c r="AC17" s="5"/>
      <c r="AD17" s="5"/>
      <c r="AE17" s="5"/>
      <c r="AF17" s="5"/>
      <c r="AG17" s="5"/>
      <c r="AH17" s="5"/>
      <c r="AI17" s="5"/>
      <c r="AJ17" s="5"/>
      <c r="AK17" s="5"/>
      <c r="AL17" s="5"/>
    </row>
    <row r="18" spans="1:75" ht="17.100000000000001" customHeight="1">
      <c r="A18" s="400" t="s">
        <v>8</v>
      </c>
      <c r="B18" s="792">
        <v>234722</v>
      </c>
      <c r="C18" s="201">
        <v>234722</v>
      </c>
      <c r="D18" s="201">
        <f t="shared" ref="D18:D26" si="6">B18+C18</f>
        <v>469444</v>
      </c>
      <c r="E18" s="401">
        <v>0</v>
      </c>
      <c r="F18" s="401">
        <v>0</v>
      </c>
      <c r="G18" s="201">
        <f t="shared" ref="G18:G26" si="7">E18+F18</f>
        <v>0</v>
      </c>
      <c r="H18" s="262">
        <v>0</v>
      </c>
      <c r="I18" s="262">
        <v>0</v>
      </c>
      <c r="J18" s="262">
        <v>0</v>
      </c>
      <c r="K18" s="538"/>
      <c r="L18" s="13"/>
      <c r="M18" s="13"/>
      <c r="N18" s="13"/>
      <c r="O18" s="13"/>
      <c r="P18" s="13"/>
      <c r="Q18" s="13"/>
      <c r="R18" s="13"/>
      <c r="S18" s="13"/>
      <c r="T18" s="13"/>
      <c r="U18" s="13"/>
      <c r="V18" s="13"/>
      <c r="W18" s="13"/>
      <c r="X18" s="13"/>
      <c r="Y18" s="13"/>
      <c r="Z18" s="13"/>
      <c r="AA18" s="13"/>
      <c r="AB18" s="13"/>
      <c r="AC18" s="5"/>
      <c r="AD18" s="5"/>
      <c r="AE18" s="5"/>
      <c r="AF18" s="5"/>
      <c r="AG18" s="5"/>
      <c r="AH18" s="5"/>
      <c r="AI18" s="5"/>
      <c r="AJ18" s="5"/>
      <c r="AK18" s="5"/>
      <c r="AL18" s="5"/>
    </row>
    <row r="19" spans="1:75" ht="17.100000000000001" customHeight="1">
      <c r="A19" s="398" t="s">
        <v>9</v>
      </c>
      <c r="B19" s="401">
        <v>73919</v>
      </c>
      <c r="C19" s="401">
        <v>73919</v>
      </c>
      <c r="D19" s="201">
        <f t="shared" si="6"/>
        <v>147838</v>
      </c>
      <c r="E19" s="401">
        <v>68422.700000000012</v>
      </c>
      <c r="F19" s="401">
        <v>68422.289999999994</v>
      </c>
      <c r="G19" s="201">
        <f t="shared" si="7"/>
        <v>136844.99</v>
      </c>
      <c r="H19" s="568">
        <f t="shared" ref="H19:H25" si="8">E19/B19</f>
        <v>0.92564428631339724</v>
      </c>
      <c r="I19" s="568">
        <f t="shared" ref="I19:I25" si="9">F19/C19</f>
        <v>0.92563873970156518</v>
      </c>
      <c r="J19" s="568">
        <f t="shared" ref="J19:J25" si="10">G19/D19</f>
        <v>0.9256415130074811</v>
      </c>
      <c r="K19" s="539"/>
      <c r="L19" s="13"/>
      <c r="M19" s="13"/>
      <c r="N19" s="13"/>
      <c r="O19" s="13"/>
      <c r="P19" s="13"/>
      <c r="Q19" s="13"/>
      <c r="R19" s="13"/>
      <c r="S19" s="13"/>
      <c r="T19" s="13"/>
      <c r="U19" s="13"/>
      <c r="V19" s="13"/>
      <c r="W19" s="13"/>
      <c r="X19" s="13"/>
      <c r="Y19" s="13"/>
      <c r="Z19" s="13"/>
      <c r="AA19" s="13"/>
      <c r="AB19" s="13"/>
      <c r="AC19" s="5"/>
      <c r="AD19" s="5"/>
      <c r="AE19" s="5"/>
      <c r="AF19" s="5"/>
      <c r="AG19" s="5"/>
      <c r="AH19" s="5"/>
      <c r="AI19" s="5"/>
      <c r="AJ19" s="5"/>
      <c r="AK19" s="5"/>
      <c r="AL19" s="5"/>
    </row>
    <row r="20" spans="1:75" ht="17.100000000000001" customHeight="1">
      <c r="A20" s="398" t="s">
        <v>252</v>
      </c>
      <c r="B20" s="401">
        <v>600000</v>
      </c>
      <c r="C20" s="401">
        <v>600000</v>
      </c>
      <c r="D20" s="201">
        <f t="shared" si="6"/>
        <v>1200000</v>
      </c>
      <c r="E20" s="401">
        <v>425821.58000000007</v>
      </c>
      <c r="F20" s="401">
        <v>425821.61000000004</v>
      </c>
      <c r="G20" s="201">
        <f t="shared" si="7"/>
        <v>851643.19000000018</v>
      </c>
      <c r="H20" s="569">
        <f t="shared" si="8"/>
        <v>0.7097026333333335</v>
      </c>
      <c r="I20" s="569">
        <f t="shared" si="9"/>
        <v>0.70970268333333342</v>
      </c>
      <c r="J20" s="569">
        <f t="shared" si="10"/>
        <v>0.70970265833333346</v>
      </c>
      <c r="K20" s="538"/>
      <c r="L20" s="13"/>
      <c r="M20" s="13"/>
      <c r="N20" s="13"/>
      <c r="O20" s="13"/>
      <c r="P20" s="13"/>
      <c r="Q20" s="13"/>
      <c r="R20" s="13"/>
      <c r="S20" s="13"/>
      <c r="T20" s="13"/>
      <c r="U20" s="13"/>
      <c r="V20" s="13"/>
      <c r="W20" s="13"/>
      <c r="X20" s="13"/>
      <c r="Y20" s="13"/>
      <c r="Z20" s="13"/>
      <c r="AA20" s="13"/>
      <c r="AB20" s="13"/>
      <c r="AC20" s="5"/>
      <c r="AD20" s="5"/>
      <c r="AE20" s="5"/>
      <c r="AF20" s="5"/>
      <c r="AG20" s="5"/>
      <c r="AH20" s="5"/>
      <c r="AI20" s="5"/>
      <c r="AJ20" s="5"/>
      <c r="AK20" s="5"/>
      <c r="AL20" s="5"/>
    </row>
    <row r="21" spans="1:75">
      <c r="A21" s="399" t="s">
        <v>261</v>
      </c>
      <c r="B21" s="401">
        <v>0</v>
      </c>
      <c r="C21" s="401">
        <v>0</v>
      </c>
      <c r="D21" s="201">
        <f t="shared" si="6"/>
        <v>0</v>
      </c>
      <c r="E21" s="401">
        <v>0</v>
      </c>
      <c r="F21" s="401">
        <v>0</v>
      </c>
      <c r="G21" s="201">
        <f t="shared" si="7"/>
        <v>0</v>
      </c>
      <c r="H21" s="262">
        <v>0</v>
      </c>
      <c r="I21" s="262">
        <v>0</v>
      </c>
      <c r="J21" s="262">
        <v>0</v>
      </c>
      <c r="K21" s="538"/>
      <c r="L21" s="13"/>
      <c r="M21" s="13"/>
      <c r="N21" s="13"/>
      <c r="O21" s="13"/>
      <c r="P21" s="13"/>
      <c r="Q21" s="13"/>
      <c r="R21" s="13"/>
      <c r="S21" s="13"/>
      <c r="T21" s="13"/>
      <c r="U21" s="13"/>
      <c r="V21" s="13"/>
      <c r="W21" s="13"/>
      <c r="X21" s="13"/>
      <c r="Y21" s="13"/>
      <c r="Z21" s="13"/>
      <c r="AA21" s="13"/>
      <c r="AB21" s="13"/>
      <c r="AC21" s="5"/>
      <c r="AD21" s="5"/>
      <c r="AE21" s="5"/>
      <c r="AF21" s="5"/>
      <c r="AG21" s="5"/>
      <c r="AH21" s="5"/>
      <c r="AI21" s="5"/>
      <c r="AJ21" s="5"/>
      <c r="AK21" s="5"/>
      <c r="AL21" s="5"/>
    </row>
    <row r="22" spans="1:75">
      <c r="A22" s="1244" t="s">
        <v>846</v>
      </c>
      <c r="B22" s="401">
        <v>38750</v>
      </c>
      <c r="C22" s="401">
        <v>38750</v>
      </c>
      <c r="D22" s="201">
        <f t="shared" si="6"/>
        <v>77500</v>
      </c>
      <c r="E22" s="401">
        <v>46687.359999999993</v>
      </c>
      <c r="F22" s="401">
        <v>46687.9</v>
      </c>
      <c r="G22" s="201">
        <f t="shared" si="7"/>
        <v>93375.26</v>
      </c>
      <c r="H22" s="569">
        <f t="shared" si="8"/>
        <v>1.2048350967741934</v>
      </c>
      <c r="I22" s="569">
        <f t="shared" si="9"/>
        <v>1.2048490322580645</v>
      </c>
      <c r="J22" s="569">
        <f t="shared" si="10"/>
        <v>1.2048420645161291</v>
      </c>
      <c r="K22" s="538"/>
      <c r="L22" s="13"/>
      <c r="M22" s="13"/>
      <c r="N22" s="13"/>
      <c r="O22" s="13"/>
      <c r="P22" s="13"/>
      <c r="Q22" s="13"/>
      <c r="R22" s="13"/>
      <c r="S22" s="13"/>
      <c r="T22" s="13"/>
      <c r="U22" s="13"/>
      <c r="V22" s="13"/>
      <c r="W22" s="13"/>
      <c r="X22" s="13"/>
      <c r="Y22" s="13"/>
      <c r="Z22" s="13"/>
      <c r="AA22" s="13"/>
      <c r="AB22" s="13"/>
      <c r="AC22" s="5"/>
      <c r="AD22" s="5"/>
      <c r="AE22" s="5"/>
      <c r="AF22" s="5"/>
      <c r="AG22" s="5"/>
      <c r="AH22" s="5"/>
      <c r="AI22" s="5"/>
      <c r="AJ22" s="5"/>
      <c r="AK22" s="5"/>
      <c r="AL22" s="5"/>
    </row>
    <row r="23" spans="1:75" ht="16.5" customHeight="1">
      <c r="A23" s="398" t="s">
        <v>10</v>
      </c>
      <c r="B23" s="401">
        <v>134296</v>
      </c>
      <c r="C23" s="401">
        <v>134296</v>
      </c>
      <c r="D23" s="201">
        <f t="shared" si="6"/>
        <v>268592</v>
      </c>
      <c r="E23" s="401">
        <v>90238.38</v>
      </c>
      <c r="F23" s="401">
        <v>90237.900000000009</v>
      </c>
      <c r="G23" s="201">
        <f t="shared" si="7"/>
        <v>180476.28000000003</v>
      </c>
      <c r="H23" s="569">
        <f t="shared" si="8"/>
        <v>0.67193646869601475</v>
      </c>
      <c r="I23" s="569">
        <f t="shared" si="9"/>
        <v>0.6719328945016978</v>
      </c>
      <c r="J23" s="569">
        <f t="shared" si="10"/>
        <v>0.67193468159885639</v>
      </c>
      <c r="K23" s="538"/>
      <c r="L23" s="13"/>
      <c r="M23" s="13"/>
      <c r="N23" s="13"/>
      <c r="O23" s="13"/>
      <c r="P23" s="13"/>
      <c r="Q23" s="13"/>
      <c r="R23" s="13"/>
      <c r="S23" s="13"/>
      <c r="T23" s="13"/>
      <c r="U23" s="13"/>
      <c r="V23" s="13"/>
      <c r="W23" s="13"/>
      <c r="X23" s="13"/>
      <c r="Y23" s="13"/>
      <c r="Z23" s="13"/>
      <c r="AA23" s="13"/>
      <c r="AB23" s="13"/>
      <c r="AC23" s="5"/>
      <c r="AD23" s="5"/>
      <c r="AE23" s="5"/>
      <c r="AF23" s="5"/>
      <c r="AG23" s="5"/>
      <c r="AH23" s="5"/>
      <c r="AI23" s="5"/>
      <c r="AJ23" s="5"/>
      <c r="AK23" s="5"/>
      <c r="AL23" s="5"/>
    </row>
    <row r="24" spans="1:75">
      <c r="A24" s="398" t="s">
        <v>46</v>
      </c>
      <c r="B24" s="401">
        <v>1289978</v>
      </c>
      <c r="C24" s="401">
        <v>1289978</v>
      </c>
      <c r="D24" s="201">
        <f t="shared" si="6"/>
        <v>2579956</v>
      </c>
      <c r="E24" s="401">
        <v>979790.37</v>
      </c>
      <c r="F24" s="401">
        <v>979790.31</v>
      </c>
      <c r="G24" s="201">
        <f t="shared" si="7"/>
        <v>1959580.6800000002</v>
      </c>
      <c r="H24" s="569">
        <f t="shared" si="8"/>
        <v>0.75954037200634428</v>
      </c>
      <c r="I24" s="569">
        <f t="shared" si="9"/>
        <v>0.75954032549392314</v>
      </c>
      <c r="J24" s="569">
        <f t="shared" si="10"/>
        <v>0.75954034875013376</v>
      </c>
      <c r="K24" s="538"/>
      <c r="L24" s="13"/>
      <c r="M24" s="13"/>
      <c r="N24" s="13"/>
      <c r="O24" s="13"/>
      <c r="P24" s="13"/>
      <c r="Q24" s="13"/>
      <c r="R24" s="13"/>
      <c r="S24" s="13"/>
      <c r="T24" s="13"/>
      <c r="U24" s="13"/>
      <c r="V24" s="13"/>
      <c r="W24" s="13"/>
      <c r="X24" s="13"/>
      <c r="Y24" s="13"/>
      <c r="Z24" s="13"/>
      <c r="AA24" s="13"/>
      <c r="AB24" s="13"/>
      <c r="AC24" s="5"/>
      <c r="AD24" s="5"/>
      <c r="AE24" s="5"/>
      <c r="AF24" s="5"/>
      <c r="AG24" s="5"/>
      <c r="AH24" s="5"/>
      <c r="AI24" s="5"/>
      <c r="AJ24" s="5"/>
      <c r="AK24" s="5"/>
      <c r="AL24" s="5"/>
    </row>
    <row r="25" spans="1:75" ht="17.100000000000001" customHeight="1">
      <c r="A25" s="237" t="s">
        <v>11</v>
      </c>
      <c r="B25" s="401">
        <v>22500</v>
      </c>
      <c r="C25" s="401">
        <v>22500</v>
      </c>
      <c r="D25" s="201">
        <f t="shared" si="6"/>
        <v>45000</v>
      </c>
      <c r="E25" s="401">
        <v>11245.34</v>
      </c>
      <c r="F25" s="401">
        <v>11245.330000000002</v>
      </c>
      <c r="G25" s="201">
        <f t="shared" si="7"/>
        <v>22490.670000000002</v>
      </c>
      <c r="H25" s="569">
        <f t="shared" si="8"/>
        <v>0.4997928888888889</v>
      </c>
      <c r="I25" s="569">
        <f t="shared" si="9"/>
        <v>0.49979244444444454</v>
      </c>
      <c r="J25" s="569">
        <f t="shared" si="10"/>
        <v>0.49979266666666672</v>
      </c>
      <c r="K25" s="538"/>
      <c r="L25" s="13"/>
      <c r="M25" s="13"/>
      <c r="N25" s="13"/>
      <c r="O25" s="13"/>
      <c r="P25" s="13"/>
      <c r="Q25" s="13"/>
      <c r="R25" s="13"/>
      <c r="S25" s="13"/>
      <c r="T25" s="13"/>
      <c r="U25" s="13"/>
      <c r="V25" s="13"/>
      <c r="W25" s="13"/>
      <c r="X25" s="13"/>
      <c r="Y25" s="13"/>
      <c r="Z25" s="13"/>
      <c r="AA25" s="13"/>
      <c r="AB25" s="13"/>
      <c r="AC25" s="5"/>
      <c r="AD25" s="5"/>
      <c r="AE25" s="5"/>
      <c r="AF25" s="5"/>
      <c r="AG25" s="5"/>
      <c r="AH25" s="5"/>
      <c r="AI25" s="5"/>
      <c r="AJ25" s="5"/>
      <c r="AK25" s="5"/>
      <c r="AL25" s="5"/>
    </row>
    <row r="26" spans="1:75" ht="25.5">
      <c r="A26" s="915" t="s">
        <v>719</v>
      </c>
      <c r="B26" s="401">
        <v>343848</v>
      </c>
      <c r="C26" s="401">
        <v>343848</v>
      </c>
      <c r="D26" s="201">
        <f t="shared" si="6"/>
        <v>687696</v>
      </c>
      <c r="E26" s="401">
        <v>0</v>
      </c>
      <c r="F26" s="401">
        <v>0</v>
      </c>
      <c r="G26" s="201">
        <f t="shared" si="7"/>
        <v>0</v>
      </c>
      <c r="H26" s="569">
        <f t="shared" ref="H26" si="11">E26/B26</f>
        <v>0</v>
      </c>
      <c r="I26" s="569">
        <f t="shared" ref="I26" si="12">F26/C26</f>
        <v>0</v>
      </c>
      <c r="J26" s="569">
        <f t="shared" ref="J26" si="13">G26/D26</f>
        <v>0</v>
      </c>
      <c r="K26" s="1020"/>
      <c r="L26" s="13"/>
      <c r="M26" s="13"/>
      <c r="N26" s="13"/>
      <c r="O26" s="13"/>
      <c r="P26" s="13"/>
      <c r="Q26" s="13"/>
      <c r="R26" s="13"/>
      <c r="S26" s="13"/>
      <c r="T26" s="13"/>
      <c r="U26" s="13"/>
      <c r="V26" s="13"/>
      <c r="W26" s="13"/>
      <c r="X26" s="13"/>
      <c r="Y26" s="13"/>
      <c r="Z26" s="13"/>
      <c r="AA26" s="13"/>
      <c r="AB26" s="13"/>
      <c r="AC26" s="5"/>
      <c r="AD26" s="5"/>
      <c r="AE26" s="5"/>
      <c r="AF26" s="5"/>
      <c r="AG26" s="5"/>
      <c r="AH26" s="5"/>
      <c r="AI26" s="5"/>
      <c r="AJ26" s="5"/>
      <c r="AK26" s="5"/>
      <c r="AL26" s="5"/>
    </row>
    <row r="27" spans="1:75" s="14" customFormat="1" ht="17.100000000000001" customHeight="1">
      <c r="A27" s="151"/>
      <c r="B27" s="151"/>
      <c r="C27" s="151"/>
      <c r="D27" s="151"/>
      <c r="E27" s="151"/>
      <c r="F27" s="151"/>
      <c r="G27" s="151"/>
      <c r="H27" s="151"/>
      <c r="I27" s="151"/>
      <c r="J27" s="151"/>
    </row>
    <row r="28" spans="1:75" ht="16.350000000000001" customHeight="1">
      <c r="A28" s="205" t="s">
        <v>12</v>
      </c>
      <c r="B28" s="260">
        <f>B16+SUM(B18:B26)</f>
        <v>15169593</v>
      </c>
      <c r="C28" s="260">
        <f>C16+SUM(C18:C26)</f>
        <v>15479912</v>
      </c>
      <c r="D28" s="260">
        <f>B28+C28</f>
        <v>30649505</v>
      </c>
      <c r="E28" s="260">
        <f>E16+SUM(E18:E26)</f>
        <v>9120859.3233613707</v>
      </c>
      <c r="F28" s="260">
        <f>F16+SUM(F18:F26)</f>
        <v>8733268.4624684583</v>
      </c>
      <c r="G28" s="260">
        <f>E28+F28</f>
        <v>17854127.785829827</v>
      </c>
      <c r="H28" s="261">
        <f t="shared" ref="H28" si="14">E28/B28</f>
        <v>0.60125932998738796</v>
      </c>
      <c r="I28" s="261">
        <f t="shared" ref="I28" si="15">F28/C28</f>
        <v>0.56416783651408731</v>
      </c>
      <c r="J28" s="261">
        <f t="shared" ref="J28" si="16">G28/D28</f>
        <v>0.58252581194475495</v>
      </c>
      <c r="K28" s="15"/>
      <c r="L28" s="15"/>
      <c r="M28" s="15"/>
      <c r="N28" s="15"/>
      <c r="O28" s="15"/>
      <c r="P28" s="15"/>
      <c r="Q28" s="15"/>
      <c r="R28" s="15"/>
      <c r="S28" s="15"/>
      <c r="T28" s="15"/>
      <c r="U28" s="15"/>
      <c r="V28" s="15"/>
      <c r="W28" s="15"/>
      <c r="X28" s="15"/>
      <c r="Y28" s="15"/>
      <c r="Z28" s="15"/>
      <c r="AA28" s="15"/>
      <c r="AB28" s="15"/>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row>
    <row r="29" spans="1:75" ht="17.100000000000001" customHeight="1">
      <c r="A29" s="1316" t="s">
        <v>102</v>
      </c>
      <c r="B29" s="1317"/>
      <c r="C29" s="1317"/>
      <c r="D29" s="1317"/>
      <c r="E29" s="1317"/>
      <c r="F29" s="1317"/>
      <c r="G29" s="1317"/>
      <c r="H29" s="1317"/>
      <c r="I29" s="1317"/>
      <c r="J29" s="1318"/>
      <c r="K29" s="13"/>
      <c r="L29" s="13"/>
      <c r="M29" s="13"/>
      <c r="N29" s="13"/>
      <c r="O29" s="13"/>
      <c r="P29" s="13"/>
      <c r="Q29" s="13"/>
      <c r="R29" s="13"/>
      <c r="S29" s="13"/>
      <c r="T29" s="13"/>
      <c r="U29" s="13"/>
      <c r="V29" s="13"/>
      <c r="W29" s="13"/>
      <c r="X29" s="13"/>
      <c r="Y29" s="13"/>
      <c r="Z29" s="13"/>
      <c r="AA29" s="13"/>
      <c r="AB29" s="13"/>
      <c r="AC29" s="5"/>
      <c r="AD29" s="5"/>
      <c r="AE29" s="5"/>
      <c r="AF29" s="5"/>
      <c r="AG29" s="5"/>
      <c r="AH29" s="5"/>
      <c r="AI29" s="5"/>
      <c r="AJ29" s="5"/>
      <c r="AK29" s="5"/>
      <c r="AL29" s="5"/>
    </row>
    <row r="30" spans="1:75" ht="17.100000000000001" customHeight="1">
      <c r="A30" s="203" t="s">
        <v>13</v>
      </c>
      <c r="B30" s="151"/>
      <c r="C30" s="151"/>
      <c r="D30" s="151"/>
      <c r="E30" s="396">
        <v>313680.59999999998</v>
      </c>
      <c r="F30" s="396">
        <v>314734.45</v>
      </c>
      <c r="G30" s="396">
        <f t="shared" ref="G30" si="17">E30+F30</f>
        <v>628415.05000000005</v>
      </c>
      <c r="H30" s="151"/>
      <c r="I30" s="151"/>
      <c r="J30" s="151"/>
      <c r="K30" s="13"/>
      <c r="L30" s="13"/>
      <c r="M30" s="13"/>
      <c r="N30" s="13"/>
      <c r="O30" s="13"/>
      <c r="P30" s="13"/>
      <c r="Q30" s="13"/>
      <c r="R30" s="13"/>
      <c r="S30" s="13"/>
      <c r="T30" s="13"/>
      <c r="U30" s="13"/>
      <c r="V30" s="13"/>
      <c r="W30" s="13"/>
      <c r="X30" s="13"/>
      <c r="Y30" s="13"/>
      <c r="Z30" s="13"/>
      <c r="AA30" s="13"/>
      <c r="AB30" s="13"/>
      <c r="AC30" s="5"/>
      <c r="AD30" s="5"/>
      <c r="AE30" s="5"/>
      <c r="AF30" s="5"/>
      <c r="AG30" s="5"/>
      <c r="AH30" s="5"/>
      <c r="AI30" s="5"/>
      <c r="AJ30" s="5"/>
      <c r="AK30" s="5"/>
      <c r="AL30" s="5"/>
    </row>
    <row r="31" spans="1:75">
      <c r="A31" s="148" t="s">
        <v>341</v>
      </c>
      <c r="B31" s="151"/>
      <c r="C31" s="151"/>
      <c r="D31" s="151"/>
      <c r="E31" s="151"/>
      <c r="F31" s="395">
        <v>161958.09</v>
      </c>
      <c r="G31" s="396">
        <f>F31</f>
        <v>161958.09</v>
      </c>
      <c r="H31" s="151"/>
      <c r="I31" s="151"/>
      <c r="J31" s="151"/>
      <c r="K31" s="15"/>
      <c r="L31" s="15"/>
      <c r="M31" s="15"/>
      <c r="N31" s="15"/>
      <c r="O31" s="15"/>
      <c r="P31" s="15"/>
      <c r="Q31" s="15"/>
      <c r="R31" s="15"/>
      <c r="S31" s="15"/>
      <c r="T31" s="15"/>
      <c r="U31" s="15"/>
      <c r="V31" s="15"/>
      <c r="W31" s="15"/>
      <c r="X31" s="15"/>
      <c r="Y31" s="15"/>
      <c r="Z31" s="15"/>
      <c r="AA31" s="15"/>
      <c r="AB31" s="15"/>
      <c r="AC31" s="13"/>
      <c r="AD31" s="13"/>
      <c r="AE31" s="13"/>
      <c r="AF31" s="13"/>
      <c r="AG31" s="13"/>
      <c r="AH31" s="13"/>
      <c r="AI31" s="13"/>
      <c r="AJ31" s="13"/>
      <c r="AK31" s="13"/>
      <c r="AL31" s="13"/>
      <c r="AM31" s="13"/>
      <c r="AN31" s="13"/>
      <c r="AO31" s="13"/>
      <c r="AP31" s="13"/>
      <c r="AQ31" s="13"/>
      <c r="AR31" s="13"/>
      <c r="AS31" s="13"/>
      <c r="AT31" s="13"/>
      <c r="AU31" s="13"/>
      <c r="AV31" s="13"/>
      <c r="AW31" s="13"/>
      <c r="AX31" s="13"/>
    </row>
    <row r="32" spans="1:75" ht="15" thickBot="1">
      <c r="A32" s="360"/>
      <c r="B32" s="360"/>
      <c r="C32" s="360"/>
      <c r="D32" s="360"/>
      <c r="E32" s="360"/>
      <c r="F32" s="360"/>
      <c r="G32" s="16"/>
      <c r="H32" s="15"/>
      <c r="I32" s="15"/>
      <c r="J32" s="15"/>
      <c r="K32" s="15"/>
      <c r="L32" s="15"/>
      <c r="M32" s="15"/>
      <c r="N32" s="15"/>
      <c r="O32" s="15"/>
      <c r="P32" s="15"/>
      <c r="Q32" s="15"/>
      <c r="R32" s="15"/>
      <c r="S32" s="15"/>
      <c r="T32" s="15"/>
      <c r="U32" s="15"/>
      <c r="V32" s="15"/>
      <c r="W32" s="15"/>
      <c r="X32" s="15"/>
      <c r="Y32" s="15"/>
      <c r="Z32" s="15"/>
      <c r="AA32" s="15"/>
      <c r="AB32" s="15"/>
      <c r="AC32" s="13"/>
      <c r="AD32" s="13"/>
      <c r="AE32" s="13"/>
      <c r="AF32" s="13"/>
      <c r="AG32" s="13"/>
      <c r="AH32" s="13"/>
      <c r="AI32" s="13"/>
      <c r="AJ32" s="13"/>
      <c r="AK32" s="13"/>
      <c r="AL32" s="13"/>
      <c r="AM32" s="13"/>
      <c r="AN32" s="13"/>
      <c r="AO32" s="13"/>
      <c r="AP32" s="13"/>
      <c r="AQ32" s="13"/>
      <c r="AR32" s="13"/>
      <c r="AS32" s="13"/>
      <c r="AT32" s="13"/>
      <c r="AU32" s="13"/>
      <c r="AV32" s="13"/>
      <c r="AW32" s="13"/>
      <c r="AX32" s="13"/>
    </row>
    <row r="33" spans="1:50" ht="33.75" customHeight="1">
      <c r="A33" s="1314" t="s">
        <v>798</v>
      </c>
      <c r="B33" s="1315"/>
      <c r="C33" s="1315"/>
      <c r="D33" s="1315"/>
      <c r="E33" s="1315"/>
      <c r="F33" s="1315"/>
      <c r="G33" s="1315"/>
      <c r="H33" s="1315"/>
      <c r="I33" s="1315"/>
      <c r="J33" s="1315"/>
      <c r="K33" s="15"/>
      <c r="L33" s="15"/>
      <c r="M33" s="15"/>
      <c r="N33" s="15"/>
      <c r="O33" s="15"/>
      <c r="P33" s="15"/>
      <c r="Q33" s="15"/>
      <c r="R33" s="15"/>
      <c r="S33" s="15"/>
      <c r="T33" s="15"/>
      <c r="U33" s="15"/>
      <c r="V33" s="15"/>
      <c r="W33" s="15"/>
      <c r="X33" s="15"/>
      <c r="Y33" s="15"/>
      <c r="Z33" s="15"/>
      <c r="AA33" s="15"/>
      <c r="AB33" s="15"/>
      <c r="AC33" s="13"/>
      <c r="AD33" s="13"/>
      <c r="AE33" s="13"/>
      <c r="AF33" s="13"/>
      <c r="AG33" s="13"/>
      <c r="AH33" s="13"/>
      <c r="AI33" s="13"/>
      <c r="AJ33" s="13"/>
      <c r="AK33" s="13"/>
      <c r="AL33" s="13"/>
      <c r="AM33" s="13"/>
      <c r="AN33" s="13"/>
      <c r="AO33" s="13"/>
      <c r="AP33" s="13"/>
      <c r="AQ33" s="13"/>
      <c r="AR33" s="13"/>
      <c r="AS33" s="13"/>
      <c r="AT33" s="13"/>
      <c r="AU33" s="13"/>
      <c r="AV33" s="13"/>
      <c r="AW33" s="13"/>
      <c r="AX33" s="13"/>
    </row>
    <row r="34" spans="1:50">
      <c r="A34" s="1319" t="s">
        <v>859</v>
      </c>
      <c r="B34" s="1320"/>
      <c r="C34" s="1320"/>
      <c r="D34" s="1320"/>
      <c r="E34" s="1320"/>
      <c r="F34" s="1320"/>
      <c r="G34" s="1320"/>
      <c r="H34" s="1320"/>
      <c r="I34" s="1320"/>
      <c r="J34" s="15"/>
      <c r="K34" s="15"/>
      <c r="L34" s="15"/>
      <c r="M34" s="15"/>
      <c r="N34" s="15"/>
      <c r="O34" s="15"/>
      <c r="P34" s="15"/>
      <c r="Q34" s="15"/>
      <c r="R34" s="15"/>
      <c r="S34" s="15"/>
      <c r="T34" s="15"/>
      <c r="U34" s="15"/>
      <c r="V34" s="15"/>
      <c r="W34" s="15"/>
      <c r="X34" s="15"/>
      <c r="Y34" s="15"/>
      <c r="Z34" s="15"/>
      <c r="AA34" s="15"/>
      <c r="AB34" s="15"/>
      <c r="AC34" s="13"/>
      <c r="AD34" s="13"/>
      <c r="AE34" s="13"/>
      <c r="AF34" s="13"/>
      <c r="AG34" s="13"/>
      <c r="AH34" s="13"/>
      <c r="AI34" s="13"/>
      <c r="AJ34" s="13"/>
      <c r="AK34" s="13"/>
      <c r="AL34" s="13"/>
      <c r="AM34" s="13"/>
      <c r="AN34" s="13"/>
      <c r="AO34" s="13"/>
      <c r="AP34" s="13"/>
      <c r="AQ34" s="13"/>
      <c r="AR34" s="13"/>
      <c r="AS34" s="13"/>
      <c r="AT34" s="13"/>
      <c r="AU34" s="13"/>
      <c r="AV34" s="13"/>
      <c r="AW34" s="13"/>
      <c r="AX34" s="13"/>
    </row>
    <row r="35" spans="1:50" ht="25.7" customHeight="1">
      <c r="A35" s="1319" t="s">
        <v>860</v>
      </c>
      <c r="B35" s="1321"/>
      <c r="C35" s="1321"/>
      <c r="D35" s="1321"/>
      <c r="E35" s="1321"/>
      <c r="F35" s="1321"/>
      <c r="G35" s="1321"/>
      <c r="H35" s="1321"/>
      <c r="I35" s="1321"/>
      <c r="J35" s="1321"/>
      <c r="K35" s="15"/>
      <c r="L35" s="15"/>
      <c r="M35" s="15"/>
      <c r="N35" s="15"/>
      <c r="O35" s="15"/>
      <c r="P35" s="15"/>
      <c r="Q35" s="15"/>
      <c r="R35" s="15"/>
      <c r="S35" s="15"/>
      <c r="T35" s="15"/>
      <c r="U35" s="15"/>
      <c r="V35" s="15"/>
      <c r="W35" s="15"/>
      <c r="X35" s="15"/>
      <c r="Y35" s="15"/>
      <c r="Z35" s="15"/>
      <c r="AA35" s="15"/>
      <c r="AB35" s="15"/>
      <c r="AC35" s="13"/>
      <c r="AD35" s="13"/>
      <c r="AE35" s="13"/>
      <c r="AF35" s="13"/>
      <c r="AG35" s="13"/>
      <c r="AH35" s="13"/>
      <c r="AI35" s="13"/>
      <c r="AJ35" s="13"/>
      <c r="AK35" s="13"/>
      <c r="AL35" s="13"/>
      <c r="AM35" s="13"/>
      <c r="AN35" s="13"/>
      <c r="AO35" s="13"/>
      <c r="AP35" s="13"/>
      <c r="AQ35" s="13"/>
      <c r="AR35" s="13"/>
      <c r="AS35" s="13"/>
      <c r="AT35" s="13"/>
      <c r="AU35" s="13"/>
      <c r="AV35" s="13"/>
      <c r="AW35" s="13"/>
      <c r="AX35" s="13"/>
    </row>
    <row r="36" spans="1:50">
      <c r="A36" s="1310"/>
      <c r="B36" s="1311"/>
      <c r="C36" s="1311"/>
      <c r="D36" s="1311"/>
      <c r="E36" s="1311"/>
      <c r="F36" s="1311"/>
      <c r="G36" s="1311"/>
      <c r="H36" s="1311"/>
      <c r="I36" s="1311"/>
      <c r="J36" s="15"/>
      <c r="K36" s="15"/>
      <c r="L36" s="15"/>
      <c r="M36" s="15"/>
      <c r="N36" s="15"/>
      <c r="O36" s="15"/>
      <c r="P36" s="15"/>
      <c r="Q36" s="15"/>
      <c r="R36" s="15"/>
      <c r="S36" s="15"/>
      <c r="T36" s="15"/>
      <c r="U36" s="15"/>
      <c r="V36" s="15"/>
      <c r="W36" s="15"/>
      <c r="X36" s="15"/>
      <c r="Y36" s="15"/>
      <c r="Z36" s="15"/>
      <c r="AA36" s="15"/>
      <c r="AB36" s="15"/>
      <c r="AC36" s="13"/>
      <c r="AD36" s="13"/>
      <c r="AE36" s="13"/>
      <c r="AF36" s="13"/>
      <c r="AG36" s="13"/>
      <c r="AH36" s="13"/>
      <c r="AI36" s="13"/>
      <c r="AJ36" s="13"/>
      <c r="AK36" s="13"/>
      <c r="AL36" s="13"/>
      <c r="AM36" s="13"/>
      <c r="AN36" s="13"/>
      <c r="AO36" s="13"/>
      <c r="AP36" s="13"/>
      <c r="AQ36" s="13"/>
      <c r="AR36" s="13"/>
      <c r="AS36" s="13"/>
      <c r="AT36" s="13"/>
      <c r="AU36" s="13"/>
      <c r="AV36" s="13"/>
      <c r="AW36" s="13"/>
      <c r="AX36" s="13"/>
    </row>
    <row r="37" spans="1:50">
      <c r="A37" s="16"/>
      <c r="B37" s="16"/>
      <c r="C37" s="17"/>
      <c r="D37" s="13"/>
      <c r="E37" s="16"/>
      <c r="F37" s="16"/>
      <c r="G37" s="16"/>
      <c r="H37" s="15"/>
      <c r="I37" s="15"/>
      <c r="J37" s="15"/>
      <c r="K37" s="15"/>
      <c r="L37" s="15"/>
      <c r="M37" s="15"/>
      <c r="N37" s="15"/>
      <c r="O37" s="15"/>
      <c r="P37" s="15"/>
      <c r="Q37" s="15"/>
      <c r="R37" s="15"/>
      <c r="S37" s="15"/>
      <c r="T37" s="15"/>
      <c r="U37" s="15"/>
      <c r="V37" s="15"/>
      <c r="W37" s="15"/>
      <c r="X37" s="15"/>
      <c r="Y37" s="15"/>
      <c r="Z37" s="15"/>
      <c r="AA37" s="15"/>
      <c r="AB37" s="15"/>
      <c r="AC37" s="13"/>
      <c r="AD37" s="13"/>
      <c r="AE37" s="13"/>
      <c r="AF37" s="13"/>
      <c r="AG37" s="13"/>
      <c r="AH37" s="13"/>
      <c r="AI37" s="13"/>
      <c r="AJ37" s="13"/>
      <c r="AK37" s="13"/>
      <c r="AL37" s="13"/>
      <c r="AM37" s="13"/>
      <c r="AN37" s="13"/>
      <c r="AO37" s="13"/>
      <c r="AP37" s="13"/>
      <c r="AQ37" s="13"/>
      <c r="AR37" s="13"/>
      <c r="AS37" s="13"/>
      <c r="AT37" s="13"/>
      <c r="AU37" s="13"/>
      <c r="AV37" s="13"/>
      <c r="AW37" s="13"/>
      <c r="AX37" s="13"/>
    </row>
    <row r="38" spans="1:50">
      <c r="A38" s="16"/>
      <c r="B38" s="16"/>
      <c r="C38" s="18"/>
      <c r="D38" s="13"/>
      <c r="E38" s="16"/>
      <c r="F38" s="16"/>
      <c r="G38" s="16"/>
      <c r="H38" s="15"/>
      <c r="I38" s="15"/>
      <c r="J38" s="15"/>
      <c r="K38" s="15"/>
      <c r="L38" s="15"/>
      <c r="M38" s="15"/>
      <c r="N38" s="15"/>
      <c r="O38" s="15"/>
      <c r="P38" s="15"/>
      <c r="Q38" s="15"/>
      <c r="R38" s="15"/>
      <c r="S38" s="15"/>
      <c r="T38" s="15"/>
      <c r="U38" s="15"/>
      <c r="V38" s="15"/>
      <c r="W38" s="15"/>
      <c r="X38" s="15"/>
      <c r="Y38" s="15"/>
      <c r="Z38" s="15"/>
      <c r="AA38" s="15"/>
      <c r="AB38" s="15"/>
      <c r="AC38" s="13"/>
      <c r="AD38" s="13"/>
      <c r="AE38" s="13"/>
      <c r="AF38" s="13"/>
      <c r="AG38" s="13"/>
      <c r="AH38" s="13"/>
      <c r="AI38" s="13"/>
      <c r="AJ38" s="13"/>
      <c r="AK38" s="13"/>
      <c r="AL38" s="13"/>
      <c r="AM38" s="13"/>
      <c r="AN38" s="13"/>
      <c r="AO38" s="13"/>
      <c r="AP38" s="13"/>
      <c r="AQ38" s="13"/>
      <c r="AR38" s="13"/>
      <c r="AS38" s="13"/>
      <c r="AT38" s="13"/>
      <c r="AU38" s="13"/>
      <c r="AV38" s="13"/>
      <c r="AW38" s="13"/>
      <c r="AX38" s="13"/>
    </row>
    <row r="39" spans="1:50">
      <c r="A39" s="16"/>
      <c r="B39" s="16"/>
      <c r="C39" s="17"/>
      <c r="D39" s="13"/>
      <c r="E39" s="16"/>
      <c r="F39" s="16"/>
      <c r="G39" s="16"/>
      <c r="H39" s="15"/>
      <c r="I39" s="15"/>
      <c r="J39" s="15"/>
      <c r="K39" s="15"/>
      <c r="L39" s="15"/>
      <c r="M39" s="15"/>
      <c r="N39" s="15"/>
      <c r="O39" s="15"/>
      <c r="P39" s="15"/>
      <c r="Q39" s="15"/>
      <c r="R39" s="15"/>
      <c r="S39" s="15"/>
      <c r="T39" s="15"/>
      <c r="U39" s="15"/>
      <c r="V39" s="15"/>
      <c r="W39" s="15"/>
      <c r="X39" s="15"/>
      <c r="Y39" s="15"/>
      <c r="Z39" s="15"/>
      <c r="AA39" s="15"/>
      <c r="AB39" s="15"/>
      <c r="AC39" s="13"/>
      <c r="AD39" s="13"/>
      <c r="AE39" s="13"/>
      <c r="AF39" s="13"/>
      <c r="AG39" s="13"/>
      <c r="AH39" s="13"/>
      <c r="AI39" s="13"/>
      <c r="AJ39" s="13"/>
      <c r="AK39" s="13"/>
      <c r="AL39" s="13"/>
      <c r="AM39" s="13"/>
      <c r="AN39" s="13"/>
      <c r="AO39" s="13"/>
      <c r="AP39" s="13"/>
      <c r="AQ39" s="13"/>
      <c r="AR39" s="13"/>
      <c r="AS39" s="13"/>
      <c r="AT39" s="13"/>
      <c r="AU39" s="13"/>
      <c r="AV39" s="13"/>
      <c r="AW39" s="13"/>
      <c r="AX39" s="13"/>
    </row>
    <row r="40" spans="1:50">
      <c r="A40" s="16"/>
      <c r="B40" s="16"/>
      <c r="C40" s="17"/>
      <c r="D40" s="13"/>
      <c r="E40" s="16"/>
      <c r="F40" s="16"/>
      <c r="G40" s="16"/>
      <c r="H40" s="15"/>
      <c r="I40" s="15"/>
      <c r="J40" s="15"/>
      <c r="K40" s="15"/>
      <c r="L40" s="15"/>
      <c r="M40" s="15"/>
      <c r="N40" s="15"/>
      <c r="O40" s="15"/>
      <c r="P40" s="15"/>
      <c r="Q40" s="15"/>
      <c r="R40" s="15"/>
      <c r="S40" s="15"/>
      <c r="T40" s="15"/>
      <c r="U40" s="15"/>
      <c r="V40" s="15"/>
      <c r="W40" s="15"/>
      <c r="X40" s="15"/>
      <c r="Y40" s="15"/>
      <c r="Z40" s="15"/>
      <c r="AA40" s="15"/>
      <c r="AB40" s="15"/>
      <c r="AC40" s="13"/>
      <c r="AD40" s="13"/>
      <c r="AE40" s="13"/>
      <c r="AF40" s="13"/>
      <c r="AG40" s="13"/>
      <c r="AH40" s="13"/>
      <c r="AI40" s="13"/>
      <c r="AJ40" s="13"/>
      <c r="AK40" s="13"/>
      <c r="AL40" s="13"/>
      <c r="AM40" s="13"/>
      <c r="AN40" s="13"/>
      <c r="AO40" s="13"/>
      <c r="AP40" s="13"/>
      <c r="AQ40" s="13"/>
      <c r="AR40" s="13"/>
      <c r="AS40" s="13"/>
      <c r="AT40" s="13"/>
      <c r="AU40" s="13"/>
      <c r="AV40" s="13"/>
      <c r="AW40" s="13"/>
      <c r="AX40" s="13"/>
    </row>
    <row r="41" spans="1:50">
      <c r="A41" s="16"/>
      <c r="B41" s="16"/>
      <c r="C41" s="17"/>
      <c r="D41" s="13"/>
      <c r="E41" s="16"/>
      <c r="F41" s="16"/>
      <c r="G41" s="16"/>
      <c r="H41" s="15"/>
      <c r="I41" s="15"/>
      <c r="J41" s="15"/>
      <c r="K41" s="15"/>
      <c r="L41" s="15"/>
      <c r="M41" s="15"/>
      <c r="N41" s="15"/>
      <c r="O41" s="15"/>
      <c r="P41" s="15"/>
      <c r="Q41" s="15"/>
      <c r="R41" s="15"/>
      <c r="S41" s="15"/>
      <c r="T41" s="15"/>
      <c r="U41" s="15"/>
      <c r="V41" s="15"/>
      <c r="W41" s="15"/>
      <c r="X41" s="15"/>
      <c r="Y41" s="15"/>
      <c r="Z41" s="15"/>
      <c r="AA41" s="15"/>
      <c r="AB41" s="15"/>
      <c r="AC41" s="13"/>
      <c r="AD41" s="13"/>
      <c r="AE41" s="13"/>
      <c r="AF41" s="13"/>
      <c r="AG41" s="13"/>
      <c r="AH41" s="13"/>
      <c r="AI41" s="13"/>
      <c r="AJ41" s="13"/>
      <c r="AK41" s="13"/>
      <c r="AL41" s="13"/>
      <c r="AM41" s="13"/>
      <c r="AN41" s="13"/>
      <c r="AO41" s="13"/>
      <c r="AP41" s="13"/>
      <c r="AQ41" s="13"/>
      <c r="AR41" s="13"/>
      <c r="AS41" s="13"/>
      <c r="AT41" s="13"/>
      <c r="AU41" s="13"/>
      <c r="AV41" s="13"/>
      <c r="AW41" s="13"/>
      <c r="AX41" s="13"/>
    </row>
    <row r="42" spans="1:50">
      <c r="A42" s="16"/>
      <c r="B42" s="16"/>
      <c r="C42" s="17"/>
      <c r="D42" s="13"/>
      <c r="E42" s="16"/>
      <c r="F42" s="16"/>
      <c r="G42" s="16"/>
      <c r="H42" s="15"/>
      <c r="I42" s="15"/>
      <c r="J42" s="15"/>
      <c r="K42" s="15"/>
      <c r="L42" s="15"/>
      <c r="M42" s="15"/>
      <c r="N42" s="15"/>
      <c r="O42" s="15"/>
      <c r="P42" s="15"/>
      <c r="Q42" s="15"/>
      <c r="R42" s="15"/>
      <c r="S42" s="15"/>
      <c r="T42" s="15"/>
      <c r="U42" s="15"/>
      <c r="V42" s="15"/>
      <c r="W42" s="15"/>
      <c r="X42" s="15"/>
      <c r="Y42" s="15"/>
      <c r="Z42" s="15"/>
      <c r="AA42" s="15"/>
      <c r="AB42" s="15"/>
      <c r="AC42" s="13"/>
      <c r="AD42" s="13"/>
      <c r="AE42" s="13"/>
      <c r="AF42" s="13"/>
      <c r="AG42" s="13"/>
      <c r="AH42" s="13"/>
      <c r="AI42" s="13"/>
      <c r="AJ42" s="13"/>
      <c r="AK42" s="13"/>
      <c r="AL42" s="13"/>
      <c r="AM42" s="13"/>
      <c r="AN42" s="13"/>
      <c r="AO42" s="13"/>
      <c r="AP42" s="13"/>
      <c r="AQ42" s="13"/>
      <c r="AR42" s="13"/>
      <c r="AS42" s="13"/>
      <c r="AT42" s="13"/>
      <c r="AU42" s="13"/>
      <c r="AV42" s="13"/>
      <c r="AW42" s="13"/>
      <c r="AX42" s="13"/>
    </row>
    <row r="43" spans="1:50">
      <c r="A43" s="16"/>
      <c r="B43" s="16"/>
      <c r="C43" s="17"/>
      <c r="D43" s="13"/>
      <c r="E43" s="16"/>
      <c r="F43" s="16"/>
      <c r="G43" s="16"/>
      <c r="H43" s="15"/>
      <c r="I43" s="15"/>
      <c r="J43" s="15"/>
      <c r="K43" s="15"/>
      <c r="L43" s="15"/>
      <c r="M43" s="15"/>
      <c r="N43" s="15"/>
      <c r="O43" s="15"/>
      <c r="P43" s="15"/>
      <c r="Q43" s="15"/>
      <c r="R43" s="15"/>
      <c r="S43" s="15"/>
      <c r="T43" s="15"/>
      <c r="U43" s="15"/>
      <c r="V43" s="15"/>
      <c r="W43" s="15"/>
      <c r="X43" s="15"/>
      <c r="Y43" s="15"/>
      <c r="Z43" s="15"/>
      <c r="AA43" s="15"/>
      <c r="AB43" s="15"/>
      <c r="AC43" s="13"/>
      <c r="AD43" s="13"/>
      <c r="AE43" s="13"/>
      <c r="AF43" s="13"/>
      <c r="AG43" s="13"/>
      <c r="AH43" s="13"/>
      <c r="AI43" s="13"/>
      <c r="AJ43" s="13"/>
      <c r="AK43" s="13"/>
      <c r="AL43" s="13"/>
      <c r="AM43" s="13"/>
      <c r="AN43" s="13"/>
      <c r="AO43" s="13"/>
      <c r="AP43" s="13"/>
      <c r="AQ43" s="13"/>
      <c r="AR43" s="13"/>
      <c r="AS43" s="13"/>
      <c r="AT43" s="13"/>
      <c r="AU43" s="13"/>
      <c r="AV43" s="13"/>
      <c r="AW43" s="13"/>
      <c r="AX43" s="13"/>
    </row>
    <row r="44" spans="1:50">
      <c r="A44" s="16"/>
      <c r="B44" s="16"/>
      <c r="C44" s="17"/>
      <c r="D44" s="13"/>
      <c r="E44" s="16"/>
      <c r="F44" s="16"/>
      <c r="G44" s="16"/>
      <c r="H44" s="15"/>
      <c r="I44" s="15"/>
      <c r="J44" s="15"/>
      <c r="K44" s="15"/>
      <c r="L44" s="15"/>
      <c r="M44" s="15"/>
      <c r="N44" s="15"/>
      <c r="O44" s="15"/>
      <c r="P44" s="15"/>
      <c r="Q44" s="15"/>
      <c r="R44" s="15"/>
      <c r="S44" s="15"/>
      <c r="T44" s="15"/>
      <c r="U44" s="15"/>
      <c r="V44" s="15"/>
      <c r="W44" s="15"/>
      <c r="X44" s="15"/>
      <c r="Y44" s="15"/>
      <c r="Z44" s="15"/>
      <c r="AA44" s="15"/>
      <c r="AB44" s="15"/>
      <c r="AC44" s="13"/>
      <c r="AD44" s="13"/>
      <c r="AE44" s="13"/>
      <c r="AF44" s="13"/>
      <c r="AG44" s="13"/>
      <c r="AH44" s="13"/>
      <c r="AI44" s="13"/>
      <c r="AJ44" s="13"/>
      <c r="AK44" s="13"/>
      <c r="AL44" s="13"/>
      <c r="AM44" s="13"/>
      <c r="AN44" s="13"/>
      <c r="AO44" s="13"/>
      <c r="AP44" s="13"/>
      <c r="AQ44" s="13"/>
      <c r="AR44" s="13"/>
      <c r="AS44" s="13"/>
      <c r="AT44" s="13"/>
      <c r="AU44" s="13"/>
      <c r="AV44" s="13"/>
      <c r="AW44" s="13"/>
      <c r="AX44" s="13"/>
    </row>
    <row r="45" spans="1:50">
      <c r="A45" s="16"/>
      <c r="B45" s="16"/>
      <c r="C45" s="17"/>
      <c r="D45" s="13"/>
      <c r="E45" s="16"/>
      <c r="F45" s="16"/>
      <c r="G45" s="16"/>
      <c r="H45" s="15"/>
      <c r="I45" s="15"/>
      <c r="J45" s="15"/>
      <c r="K45" s="15"/>
      <c r="L45" s="15"/>
      <c r="M45" s="15"/>
      <c r="N45" s="15"/>
      <c r="O45" s="15"/>
      <c r="P45" s="15"/>
      <c r="Q45" s="15"/>
      <c r="R45" s="15"/>
      <c r="S45" s="15"/>
      <c r="T45" s="15"/>
      <c r="U45" s="15"/>
      <c r="V45" s="15"/>
      <c r="W45" s="15"/>
      <c r="X45" s="15"/>
      <c r="Y45" s="15"/>
      <c r="Z45" s="15"/>
      <c r="AA45" s="15"/>
      <c r="AB45" s="15"/>
      <c r="AC45" s="13"/>
      <c r="AD45" s="13"/>
      <c r="AE45" s="13"/>
      <c r="AF45" s="13"/>
      <c r="AG45" s="13"/>
      <c r="AH45" s="13"/>
      <c r="AI45" s="13"/>
      <c r="AJ45" s="13"/>
      <c r="AK45" s="13"/>
      <c r="AL45" s="13"/>
      <c r="AM45" s="13"/>
      <c r="AN45" s="13"/>
      <c r="AO45" s="13"/>
      <c r="AP45" s="13"/>
      <c r="AQ45" s="13"/>
      <c r="AR45" s="13"/>
      <c r="AS45" s="13"/>
      <c r="AT45" s="13"/>
      <c r="AU45" s="13"/>
      <c r="AV45" s="13"/>
      <c r="AW45" s="13"/>
      <c r="AX45" s="13"/>
    </row>
    <row r="46" spans="1:50">
      <c r="A46" s="16"/>
      <c r="B46" s="16"/>
      <c r="C46" s="17"/>
      <c r="D46" s="13"/>
      <c r="E46" s="16"/>
      <c r="F46" s="16"/>
      <c r="G46" s="16"/>
      <c r="H46" s="15"/>
      <c r="I46" s="15"/>
      <c r="J46" s="15"/>
      <c r="K46" s="15"/>
      <c r="L46" s="15"/>
      <c r="M46" s="15"/>
      <c r="N46" s="15"/>
      <c r="O46" s="15"/>
      <c r="P46" s="15"/>
      <c r="Q46" s="15"/>
      <c r="R46" s="15"/>
      <c r="S46" s="15"/>
      <c r="T46" s="15"/>
      <c r="U46" s="15"/>
      <c r="V46" s="15"/>
      <c r="W46" s="15"/>
      <c r="X46" s="15"/>
      <c r="Y46" s="15"/>
      <c r="Z46" s="15"/>
      <c r="AA46" s="15"/>
      <c r="AB46" s="15"/>
      <c r="AC46" s="13"/>
      <c r="AD46" s="13"/>
      <c r="AE46" s="13"/>
      <c r="AF46" s="13"/>
      <c r="AG46" s="13"/>
      <c r="AH46" s="13"/>
      <c r="AI46" s="13"/>
      <c r="AJ46" s="13"/>
      <c r="AK46" s="13"/>
      <c r="AL46" s="13"/>
      <c r="AM46" s="13"/>
      <c r="AN46" s="13"/>
      <c r="AO46" s="13"/>
      <c r="AP46" s="13"/>
      <c r="AQ46" s="13"/>
      <c r="AR46" s="13"/>
      <c r="AS46" s="13"/>
      <c r="AT46" s="13"/>
      <c r="AU46" s="13"/>
      <c r="AV46" s="13"/>
      <c r="AW46" s="13"/>
      <c r="AX46" s="13"/>
    </row>
    <row r="47" spans="1:50">
      <c r="A47" s="16"/>
      <c r="B47" s="16"/>
      <c r="C47" s="16"/>
      <c r="D47" s="16"/>
      <c r="E47" s="16"/>
      <c r="F47" s="16"/>
      <c r="G47" s="16"/>
      <c r="H47" s="15"/>
      <c r="I47" s="15"/>
      <c r="J47" s="15"/>
      <c r="K47" s="15"/>
      <c r="L47" s="15"/>
      <c r="M47" s="15"/>
      <c r="N47" s="15"/>
      <c r="O47" s="15"/>
      <c r="P47" s="15"/>
      <c r="Q47" s="15"/>
      <c r="R47" s="15"/>
      <c r="S47" s="15"/>
      <c r="T47" s="15"/>
      <c r="U47" s="15"/>
      <c r="V47" s="15"/>
      <c r="W47" s="15"/>
      <c r="X47" s="15"/>
      <c r="Y47" s="15"/>
      <c r="Z47" s="15"/>
      <c r="AA47" s="15"/>
      <c r="AB47" s="15"/>
      <c r="AC47" s="13"/>
      <c r="AD47" s="13"/>
      <c r="AE47" s="13"/>
      <c r="AF47" s="13"/>
      <c r="AG47" s="13"/>
      <c r="AH47" s="13"/>
      <c r="AI47" s="13"/>
      <c r="AJ47" s="13"/>
      <c r="AK47" s="13"/>
      <c r="AL47" s="13"/>
      <c r="AM47" s="13"/>
      <c r="AN47" s="13"/>
      <c r="AO47" s="13"/>
      <c r="AP47" s="13"/>
      <c r="AQ47" s="13"/>
      <c r="AR47" s="13"/>
      <c r="AS47" s="13"/>
      <c r="AT47" s="13"/>
      <c r="AU47" s="13"/>
      <c r="AV47" s="13"/>
      <c r="AW47" s="13"/>
      <c r="AX47" s="13"/>
    </row>
    <row r="48" spans="1:50">
      <c r="A48" s="16"/>
      <c r="B48" s="16"/>
      <c r="C48" s="16"/>
      <c r="D48" s="16"/>
      <c r="E48" s="16"/>
      <c r="F48" s="16"/>
      <c r="G48" s="16"/>
      <c r="H48" s="15"/>
      <c r="I48" s="15"/>
      <c r="J48" s="15"/>
      <c r="K48" s="15"/>
      <c r="L48" s="15"/>
      <c r="M48" s="15"/>
      <c r="N48" s="15"/>
      <c r="O48" s="15"/>
      <c r="P48" s="15"/>
      <c r="Q48" s="15"/>
      <c r="R48" s="15"/>
      <c r="S48" s="15"/>
      <c r="T48" s="15"/>
      <c r="U48" s="15"/>
      <c r="V48" s="15"/>
      <c r="W48" s="15"/>
      <c r="X48" s="15"/>
      <c r="Y48" s="15"/>
      <c r="Z48" s="15"/>
      <c r="AA48" s="15"/>
      <c r="AB48" s="15"/>
      <c r="AC48" s="13"/>
      <c r="AD48" s="13"/>
      <c r="AE48" s="13"/>
      <c r="AF48" s="13"/>
      <c r="AG48" s="13"/>
      <c r="AH48" s="13"/>
      <c r="AI48" s="13"/>
      <c r="AJ48" s="13"/>
      <c r="AK48" s="13"/>
      <c r="AL48" s="13"/>
      <c r="AM48" s="13"/>
      <c r="AN48" s="13"/>
      <c r="AO48" s="13"/>
      <c r="AP48" s="13"/>
      <c r="AQ48" s="13"/>
      <c r="AR48" s="13"/>
      <c r="AS48" s="13"/>
      <c r="AT48" s="13"/>
      <c r="AU48" s="13"/>
      <c r="AV48" s="13"/>
      <c r="AW48" s="13"/>
      <c r="AX48" s="13"/>
    </row>
    <row r="49" spans="1:51">
      <c r="A49" s="16"/>
      <c r="B49" s="16"/>
      <c r="C49" s="16"/>
      <c r="D49" s="16"/>
      <c r="E49" s="16"/>
      <c r="F49" s="16"/>
      <c r="G49" s="16"/>
      <c r="H49" s="15"/>
      <c r="I49" s="15"/>
      <c r="J49" s="15"/>
      <c r="K49" s="15"/>
      <c r="L49" s="15"/>
      <c r="M49" s="15"/>
      <c r="N49" s="15"/>
      <c r="O49" s="15"/>
      <c r="P49" s="15"/>
      <c r="Q49" s="15"/>
      <c r="R49" s="15"/>
      <c r="S49" s="15"/>
      <c r="T49" s="15"/>
      <c r="U49" s="15"/>
      <c r="V49" s="15"/>
      <c r="W49" s="15"/>
      <c r="X49" s="15"/>
      <c r="Y49" s="15"/>
      <c r="Z49" s="15"/>
      <c r="AA49" s="15"/>
      <c r="AB49" s="15"/>
      <c r="AC49" s="13"/>
      <c r="AD49" s="13"/>
      <c r="AE49" s="13"/>
      <c r="AF49" s="13"/>
      <c r="AG49" s="13"/>
      <c r="AH49" s="13"/>
      <c r="AI49" s="13"/>
      <c r="AJ49" s="13"/>
      <c r="AK49" s="13"/>
      <c r="AL49" s="13"/>
      <c r="AM49" s="13"/>
      <c r="AN49" s="13"/>
      <c r="AO49" s="13"/>
      <c r="AP49" s="13"/>
      <c r="AQ49" s="13"/>
      <c r="AR49" s="13"/>
      <c r="AS49" s="13"/>
      <c r="AT49" s="13"/>
      <c r="AU49" s="13"/>
      <c r="AV49" s="13"/>
      <c r="AW49" s="13"/>
      <c r="AX49" s="13"/>
    </row>
    <row r="50" spans="1:51">
      <c r="A50" s="16"/>
      <c r="B50" s="16"/>
      <c r="C50" s="16"/>
      <c r="D50" s="16"/>
      <c r="E50" s="16"/>
      <c r="F50" s="16"/>
      <c r="G50" s="16"/>
      <c r="H50" s="15"/>
      <c r="I50" s="15"/>
      <c r="J50" s="15"/>
      <c r="K50" s="15"/>
      <c r="L50" s="15"/>
      <c r="M50" s="15"/>
      <c r="N50" s="15"/>
      <c r="O50" s="15"/>
      <c r="P50" s="15"/>
      <c r="Q50" s="15"/>
      <c r="R50" s="15"/>
      <c r="S50" s="15"/>
      <c r="T50" s="15"/>
      <c r="U50" s="15"/>
      <c r="V50" s="15"/>
      <c r="W50" s="15"/>
      <c r="X50" s="15"/>
      <c r="Y50" s="15"/>
      <c r="Z50" s="15"/>
      <c r="AA50" s="15"/>
      <c r="AB50" s="15"/>
      <c r="AC50" s="13"/>
      <c r="AD50" s="13"/>
      <c r="AE50" s="13"/>
      <c r="AF50" s="13"/>
      <c r="AG50" s="13"/>
      <c r="AH50" s="13"/>
      <c r="AI50" s="13"/>
      <c r="AJ50" s="13"/>
      <c r="AK50" s="13"/>
      <c r="AL50" s="13"/>
      <c r="AM50" s="13"/>
      <c r="AN50" s="13"/>
      <c r="AO50" s="13"/>
      <c r="AP50" s="13"/>
      <c r="AQ50" s="13"/>
      <c r="AR50" s="13"/>
      <c r="AS50" s="13"/>
      <c r="AT50" s="13"/>
      <c r="AU50" s="13"/>
      <c r="AV50" s="13"/>
      <c r="AW50" s="13"/>
      <c r="AX50" s="13"/>
    </row>
    <row r="51" spans="1:51" ht="16.5" customHeight="1">
      <c r="A51" s="19"/>
      <c r="B51" s="19"/>
      <c r="C51" s="19"/>
      <c r="D51" s="19"/>
      <c r="E51" s="19"/>
      <c r="F51" s="19"/>
      <c r="G51" s="19"/>
      <c r="H51" s="15"/>
      <c r="I51" s="15"/>
      <c r="J51" s="15"/>
      <c r="K51" s="15"/>
      <c r="L51" s="15"/>
      <c r="M51" s="15"/>
      <c r="N51" s="15"/>
      <c r="O51" s="15"/>
      <c r="P51" s="15"/>
      <c r="Q51" s="15"/>
      <c r="R51" s="15"/>
      <c r="S51" s="15"/>
      <c r="T51" s="15"/>
      <c r="U51" s="15"/>
      <c r="V51" s="15"/>
      <c r="W51" s="15"/>
      <c r="X51" s="15"/>
      <c r="Y51" s="15"/>
      <c r="Z51" s="15"/>
      <c r="AA51" s="15"/>
      <c r="AB51" s="15"/>
      <c r="AC51" s="13"/>
      <c r="AD51" s="13"/>
      <c r="AE51" s="13"/>
      <c r="AF51" s="13"/>
      <c r="AG51" s="13"/>
      <c r="AH51" s="13"/>
      <c r="AI51" s="13"/>
      <c r="AJ51" s="13"/>
      <c r="AK51" s="13"/>
      <c r="AL51" s="13"/>
      <c r="AM51" s="13"/>
      <c r="AN51" s="13"/>
      <c r="AO51" s="13"/>
      <c r="AP51" s="13"/>
      <c r="AQ51" s="13"/>
      <c r="AR51" s="13"/>
      <c r="AS51" s="13"/>
      <c r="AT51" s="13"/>
      <c r="AU51" s="13"/>
      <c r="AV51" s="13"/>
      <c r="AW51" s="13"/>
      <c r="AX51" s="13"/>
    </row>
    <row r="52" spans="1:51">
      <c r="A52" s="16"/>
      <c r="B52" s="16"/>
      <c r="C52" s="16"/>
      <c r="D52" s="16"/>
      <c r="E52" s="16"/>
      <c r="F52" s="16"/>
      <c r="G52" s="16"/>
      <c r="H52" s="15"/>
      <c r="I52" s="15"/>
      <c r="J52" s="15"/>
      <c r="K52" s="15"/>
      <c r="L52" s="15"/>
      <c r="M52" s="15"/>
      <c r="N52" s="15"/>
      <c r="O52" s="15"/>
      <c r="P52" s="15"/>
      <c r="Q52" s="15"/>
      <c r="R52" s="15"/>
      <c r="S52" s="15"/>
      <c r="T52" s="15"/>
      <c r="U52" s="15"/>
      <c r="V52" s="15"/>
      <c r="W52" s="15"/>
      <c r="X52" s="15"/>
      <c r="Y52" s="15"/>
      <c r="Z52" s="15"/>
      <c r="AA52" s="15"/>
      <c r="AB52" s="15"/>
      <c r="AC52" s="13"/>
      <c r="AD52" s="13"/>
      <c r="AE52" s="13"/>
      <c r="AF52" s="13"/>
      <c r="AG52" s="13"/>
      <c r="AH52" s="13"/>
      <c r="AI52" s="13"/>
      <c r="AJ52" s="13"/>
      <c r="AK52" s="13"/>
      <c r="AL52" s="13"/>
      <c r="AM52" s="13"/>
      <c r="AN52" s="13"/>
      <c r="AO52" s="13"/>
      <c r="AP52" s="13"/>
      <c r="AQ52" s="13"/>
      <c r="AR52" s="13"/>
      <c r="AS52" s="13"/>
      <c r="AT52" s="13"/>
      <c r="AU52" s="13"/>
      <c r="AV52" s="13"/>
      <c r="AW52" s="13"/>
      <c r="AX52" s="13"/>
    </row>
    <row r="53" spans="1:51">
      <c r="A53" s="13"/>
      <c r="B53" s="13"/>
      <c r="C53" s="13"/>
      <c r="D53" s="13"/>
      <c r="E53" s="13"/>
      <c r="F53" s="13"/>
      <c r="G53" s="13"/>
      <c r="H53" s="15"/>
      <c r="I53" s="15"/>
      <c r="J53" s="15"/>
      <c r="K53" s="15"/>
      <c r="L53" s="15"/>
      <c r="M53" s="15"/>
      <c r="N53" s="15"/>
      <c r="O53" s="15"/>
      <c r="P53" s="15"/>
      <c r="Q53" s="15"/>
      <c r="R53" s="15"/>
      <c r="S53" s="15"/>
      <c r="T53" s="15"/>
      <c r="U53" s="15"/>
      <c r="V53" s="15"/>
      <c r="W53" s="15"/>
      <c r="X53" s="15"/>
      <c r="Y53" s="15"/>
      <c r="Z53" s="15"/>
      <c r="AA53" s="15"/>
      <c r="AB53" s="15"/>
      <c r="AC53" s="13"/>
      <c r="AD53" s="13"/>
      <c r="AE53" s="13"/>
      <c r="AF53" s="13"/>
      <c r="AG53" s="13"/>
      <c r="AH53" s="13"/>
      <c r="AI53" s="13"/>
      <c r="AJ53" s="13"/>
      <c r="AK53" s="13"/>
      <c r="AL53" s="13"/>
      <c r="AM53" s="13"/>
      <c r="AN53" s="13"/>
      <c r="AO53" s="13"/>
      <c r="AP53" s="13"/>
      <c r="AQ53" s="13"/>
      <c r="AR53" s="13"/>
      <c r="AS53" s="13"/>
      <c r="AT53" s="13"/>
      <c r="AU53" s="13"/>
      <c r="AV53" s="13"/>
      <c r="AW53" s="13"/>
      <c r="AX53" s="13"/>
    </row>
    <row r="54" spans="1:51">
      <c r="A54" s="13"/>
      <c r="B54" s="13"/>
      <c r="C54" s="13"/>
      <c r="D54" s="13"/>
      <c r="E54" s="13"/>
      <c r="F54" s="13"/>
      <c r="G54" s="13"/>
      <c r="H54" s="15"/>
      <c r="I54" s="15"/>
      <c r="J54" s="15"/>
      <c r="K54" s="15"/>
      <c r="L54" s="15"/>
      <c r="M54" s="15"/>
      <c r="N54" s="15"/>
      <c r="O54" s="15"/>
      <c r="P54" s="15"/>
      <c r="Q54" s="15"/>
      <c r="R54" s="15"/>
      <c r="S54" s="15"/>
      <c r="T54" s="15"/>
      <c r="U54" s="15"/>
      <c r="V54" s="15"/>
      <c r="W54" s="15"/>
      <c r="X54" s="15"/>
      <c r="Y54" s="15"/>
      <c r="Z54" s="15"/>
      <c r="AA54" s="15"/>
      <c r="AB54" s="15"/>
      <c r="AC54" s="13"/>
      <c r="AD54" s="13"/>
      <c r="AE54" s="13"/>
      <c r="AF54" s="13"/>
      <c r="AG54" s="13"/>
      <c r="AH54" s="13"/>
      <c r="AI54" s="13"/>
      <c r="AJ54" s="13"/>
      <c r="AK54" s="13"/>
      <c r="AL54" s="13"/>
      <c r="AM54" s="13"/>
      <c r="AN54" s="13"/>
      <c r="AO54" s="13"/>
      <c r="AP54" s="13"/>
      <c r="AQ54" s="13"/>
      <c r="AR54" s="13"/>
      <c r="AS54" s="13"/>
      <c r="AT54" s="13"/>
      <c r="AU54" s="13"/>
      <c r="AV54" s="13"/>
      <c r="AW54" s="13"/>
      <c r="AX54" s="13"/>
    </row>
    <row r="55" spans="1:51">
      <c r="A55" s="13"/>
      <c r="B55" s="13"/>
      <c r="C55" s="13"/>
      <c r="D55" s="13"/>
      <c r="E55" s="13"/>
      <c r="F55" s="13"/>
      <c r="G55" s="13"/>
      <c r="H55" s="15"/>
      <c r="I55" s="15"/>
      <c r="J55" s="15"/>
      <c r="K55" s="15"/>
      <c r="L55" s="15"/>
      <c r="M55" s="15"/>
      <c r="N55" s="15"/>
      <c r="O55" s="15"/>
      <c r="P55" s="15"/>
      <c r="Q55" s="15"/>
      <c r="R55" s="15"/>
      <c r="S55" s="15"/>
      <c r="T55" s="15"/>
      <c r="U55" s="15"/>
      <c r="V55" s="15"/>
      <c r="W55" s="15"/>
      <c r="X55" s="15"/>
      <c r="Y55" s="15"/>
      <c r="Z55" s="15"/>
      <c r="AA55" s="15"/>
      <c r="AB55" s="15"/>
      <c r="AC55" s="13"/>
      <c r="AD55" s="13"/>
      <c r="AE55" s="13"/>
      <c r="AF55" s="13"/>
      <c r="AG55" s="13"/>
      <c r="AH55" s="13"/>
      <c r="AI55" s="13"/>
      <c r="AJ55" s="13"/>
      <c r="AK55" s="13"/>
      <c r="AL55" s="13"/>
      <c r="AM55" s="13"/>
      <c r="AN55" s="13"/>
      <c r="AO55" s="13"/>
      <c r="AP55" s="13"/>
      <c r="AQ55" s="13"/>
      <c r="AR55" s="13"/>
      <c r="AS55" s="13"/>
      <c r="AT55" s="13"/>
      <c r="AU55" s="13"/>
      <c r="AV55" s="13"/>
      <c r="AW55" s="13"/>
      <c r="AX55" s="13"/>
    </row>
    <row r="56" spans="1:51" ht="8.25" customHeight="1">
      <c r="A56" s="13"/>
      <c r="B56" s="13"/>
      <c r="C56" s="13"/>
      <c r="D56" s="13"/>
      <c r="E56" s="13"/>
      <c r="F56" s="13"/>
      <c r="G56" s="13"/>
      <c r="H56" s="15"/>
      <c r="I56" s="15"/>
      <c r="J56" s="15"/>
      <c r="K56" s="15"/>
      <c r="L56" s="15"/>
      <c r="M56" s="15"/>
      <c r="N56" s="15"/>
      <c r="O56" s="15"/>
      <c r="P56" s="15"/>
      <c r="Q56" s="15"/>
      <c r="R56" s="15"/>
      <c r="S56" s="15"/>
      <c r="T56" s="15"/>
      <c r="U56" s="15"/>
      <c r="V56" s="15"/>
      <c r="W56" s="15"/>
      <c r="X56" s="15"/>
      <c r="Y56" s="15"/>
      <c r="Z56" s="15"/>
      <c r="AA56" s="15"/>
      <c r="AB56" s="15"/>
      <c r="AC56" s="13"/>
      <c r="AD56" s="13"/>
      <c r="AE56" s="13"/>
      <c r="AF56" s="13"/>
      <c r="AG56" s="13"/>
      <c r="AH56" s="13"/>
      <c r="AI56" s="13"/>
      <c r="AJ56" s="13"/>
      <c r="AK56" s="13"/>
      <c r="AL56" s="13"/>
      <c r="AM56" s="13"/>
      <c r="AN56" s="13"/>
      <c r="AO56" s="13"/>
      <c r="AP56" s="13"/>
      <c r="AQ56" s="13"/>
      <c r="AR56" s="13"/>
      <c r="AS56" s="13"/>
      <c r="AT56" s="13"/>
      <c r="AU56" s="13"/>
      <c r="AV56" s="13"/>
      <c r="AW56" s="13"/>
      <c r="AX56" s="13"/>
    </row>
    <row r="57" spans="1:51" hidden="1">
      <c r="A57" s="13"/>
      <c r="B57" s="13"/>
      <c r="C57" s="13"/>
      <c r="D57" s="13"/>
      <c r="E57" s="13"/>
      <c r="F57" s="13"/>
      <c r="G57" s="13"/>
      <c r="H57" s="15"/>
      <c r="I57" s="15"/>
      <c r="J57" s="15"/>
      <c r="K57" s="15"/>
      <c r="L57" s="15"/>
      <c r="M57" s="15"/>
      <c r="N57" s="15"/>
      <c r="O57" s="15"/>
      <c r="P57" s="15"/>
      <c r="Q57" s="15"/>
      <c r="R57" s="15"/>
      <c r="S57" s="15"/>
      <c r="T57" s="15"/>
      <c r="U57" s="15"/>
      <c r="V57" s="15"/>
      <c r="W57" s="15"/>
      <c r="X57" s="15"/>
      <c r="Y57" s="15"/>
      <c r="Z57" s="15"/>
      <c r="AA57" s="15"/>
      <c r="AB57" s="15"/>
      <c r="AC57" s="13"/>
      <c r="AD57" s="13"/>
      <c r="AE57" s="13"/>
      <c r="AF57" s="13"/>
      <c r="AG57" s="13"/>
      <c r="AH57" s="13"/>
      <c r="AI57" s="13"/>
      <c r="AJ57" s="13"/>
      <c r="AK57" s="13"/>
      <c r="AL57" s="13"/>
      <c r="AM57" s="13"/>
      <c r="AN57" s="13"/>
      <c r="AO57" s="13"/>
      <c r="AP57" s="13"/>
      <c r="AQ57" s="13"/>
      <c r="AR57" s="13"/>
      <c r="AS57" s="13"/>
      <c r="AT57" s="13"/>
      <c r="AU57" s="13"/>
      <c r="AV57" s="13"/>
      <c r="AW57" s="13"/>
      <c r="AX57" s="13"/>
    </row>
    <row r="58" spans="1:51" hidden="1">
      <c r="A58" s="13"/>
      <c r="B58" s="13"/>
      <c r="C58" s="13"/>
      <c r="D58" s="13"/>
      <c r="E58" s="13"/>
      <c r="F58" s="13"/>
      <c r="G58" s="13"/>
      <c r="H58" s="15"/>
      <c r="I58" s="15"/>
      <c r="J58" s="15"/>
      <c r="K58" s="15"/>
      <c r="L58" s="15"/>
      <c r="M58" s="15"/>
      <c r="N58" s="15"/>
      <c r="O58" s="14"/>
      <c r="P58" s="15"/>
      <c r="Q58" s="15"/>
      <c r="R58" s="15"/>
      <c r="S58" s="15"/>
      <c r="T58" s="15"/>
      <c r="U58" s="15"/>
      <c r="V58" s="15"/>
      <c r="W58" s="15"/>
      <c r="X58" s="15"/>
      <c r="Y58" s="15"/>
      <c r="Z58" s="15"/>
      <c r="AA58" s="15"/>
      <c r="AB58" s="15"/>
      <c r="AC58" s="13"/>
      <c r="AD58" s="13"/>
      <c r="AE58" s="13"/>
      <c r="AF58" s="13"/>
      <c r="AG58" s="13"/>
      <c r="AH58" s="13"/>
      <c r="AI58" s="13"/>
      <c r="AJ58" s="13"/>
      <c r="AK58" s="13"/>
      <c r="AL58" s="13"/>
      <c r="AM58" s="13"/>
      <c r="AN58" s="13"/>
      <c r="AO58" s="13"/>
      <c r="AP58" s="13"/>
      <c r="AQ58" s="13"/>
      <c r="AR58" s="13"/>
      <c r="AS58" s="13"/>
      <c r="AT58" s="13"/>
      <c r="AU58" s="13"/>
      <c r="AV58" s="13"/>
      <c r="AW58" s="13"/>
      <c r="AX58" s="13"/>
      <c r="AY58" s="13"/>
    </row>
    <row r="59" spans="1:51" hidden="1">
      <c r="A59" s="13"/>
      <c r="B59" s="13"/>
      <c r="C59" s="13"/>
      <c r="D59" s="13"/>
      <c r="E59" s="13"/>
      <c r="F59" s="13"/>
      <c r="G59" s="13"/>
      <c r="H59" s="15"/>
      <c r="I59" s="15"/>
      <c r="J59" s="15"/>
      <c r="K59" s="15"/>
      <c r="L59" s="15"/>
      <c r="M59" s="15"/>
      <c r="N59" s="15"/>
      <c r="O59" s="14"/>
      <c r="P59" s="15"/>
      <c r="Q59" s="15"/>
      <c r="R59" s="15"/>
      <c r="S59" s="15"/>
      <c r="T59" s="15"/>
      <c r="U59" s="15"/>
      <c r="V59" s="15"/>
      <c r="W59" s="15"/>
      <c r="X59" s="15"/>
      <c r="Y59" s="15"/>
      <c r="Z59" s="15"/>
      <c r="AA59" s="15"/>
      <c r="AB59" s="15"/>
      <c r="AC59" s="13"/>
      <c r="AD59" s="13"/>
      <c r="AE59" s="13"/>
      <c r="AF59" s="13"/>
      <c r="AG59" s="13"/>
      <c r="AH59" s="13"/>
      <c r="AI59" s="13"/>
      <c r="AJ59" s="13"/>
      <c r="AK59" s="13"/>
      <c r="AL59" s="13"/>
      <c r="AM59" s="13"/>
      <c r="AN59" s="13"/>
      <c r="AO59" s="13"/>
      <c r="AP59" s="13"/>
      <c r="AQ59" s="13"/>
      <c r="AR59" s="13"/>
      <c r="AS59" s="13"/>
      <c r="AT59" s="13"/>
      <c r="AU59" s="13"/>
      <c r="AV59" s="13"/>
      <c r="AW59" s="13"/>
      <c r="AX59" s="13"/>
      <c r="AY59" s="13"/>
    </row>
    <row r="60" spans="1:51" hidden="1">
      <c r="A60" s="13"/>
      <c r="B60" s="13"/>
      <c r="C60" s="13"/>
      <c r="D60" s="13"/>
      <c r="E60" s="13"/>
      <c r="F60" s="13"/>
      <c r="G60" s="13"/>
      <c r="H60" s="15"/>
      <c r="I60" s="15"/>
      <c r="J60" s="15"/>
      <c r="K60" s="15"/>
      <c r="L60" s="15"/>
      <c r="M60" s="15"/>
      <c r="N60" s="15"/>
      <c r="O60" s="14"/>
      <c r="P60" s="15"/>
      <c r="Q60" s="15"/>
      <c r="R60" s="15"/>
      <c r="S60" s="15"/>
      <c r="T60" s="15"/>
      <c r="U60" s="15"/>
      <c r="V60" s="15"/>
      <c r="W60" s="15"/>
      <c r="X60" s="15"/>
      <c r="Y60" s="15"/>
      <c r="Z60" s="15"/>
      <c r="AA60" s="15"/>
      <c r="AB60" s="15"/>
      <c r="AC60" s="13"/>
      <c r="AD60" s="13"/>
      <c r="AE60" s="13"/>
      <c r="AF60" s="13"/>
      <c r="AG60" s="13"/>
      <c r="AH60" s="13"/>
      <c r="AI60" s="13"/>
      <c r="AJ60" s="13"/>
      <c r="AK60" s="13"/>
      <c r="AL60" s="13"/>
      <c r="AM60" s="13"/>
      <c r="AN60" s="13"/>
      <c r="AO60" s="13"/>
      <c r="AP60" s="13"/>
      <c r="AQ60" s="13"/>
      <c r="AR60" s="13"/>
      <c r="AS60" s="13"/>
      <c r="AT60" s="13"/>
      <c r="AU60" s="13"/>
      <c r="AV60" s="13"/>
      <c r="AW60" s="13"/>
      <c r="AX60" s="13"/>
      <c r="AY60" s="13"/>
    </row>
    <row r="61" spans="1:51" ht="12.75" hidden="1" customHeight="1">
      <c r="A61" s="13"/>
      <c r="B61" s="13"/>
      <c r="C61" s="13"/>
      <c r="D61" s="13"/>
      <c r="E61" s="13"/>
      <c r="F61" s="13"/>
      <c r="G61" s="13"/>
      <c r="H61" s="15"/>
      <c r="I61" s="15"/>
      <c r="J61" s="15"/>
      <c r="K61" s="15"/>
      <c r="L61" s="15"/>
      <c r="M61" s="15"/>
      <c r="N61" s="15"/>
      <c r="O61" s="14"/>
      <c r="P61" s="15"/>
      <c r="Q61" s="15"/>
      <c r="R61" s="15"/>
      <c r="S61" s="15"/>
      <c r="T61" s="15"/>
      <c r="U61" s="15"/>
      <c r="V61" s="15"/>
      <c r="W61" s="15"/>
      <c r="X61" s="15"/>
      <c r="Y61" s="15"/>
      <c r="Z61" s="15"/>
      <c r="AA61" s="15"/>
      <c r="AB61" s="15"/>
      <c r="AC61" s="13"/>
      <c r="AD61" s="13"/>
      <c r="AE61" s="13"/>
      <c r="AF61" s="13"/>
      <c r="AG61" s="13"/>
      <c r="AH61" s="13"/>
      <c r="AI61" s="13"/>
      <c r="AJ61" s="13"/>
      <c r="AK61" s="13"/>
      <c r="AL61" s="13"/>
      <c r="AM61" s="13"/>
      <c r="AN61" s="13"/>
      <c r="AO61" s="13"/>
      <c r="AP61" s="13"/>
      <c r="AQ61" s="13"/>
      <c r="AR61" s="13"/>
      <c r="AS61" s="13"/>
      <c r="AT61" s="13"/>
      <c r="AU61" s="13"/>
      <c r="AV61" s="13"/>
      <c r="AW61" s="13"/>
      <c r="AX61" s="13"/>
      <c r="AY61" s="13"/>
    </row>
    <row r="62" spans="1:51" hidden="1">
      <c r="A62" s="13"/>
      <c r="B62" s="13"/>
      <c r="C62" s="13"/>
      <c r="D62" s="13"/>
      <c r="E62" s="13"/>
      <c r="F62" s="13"/>
      <c r="G62" s="13"/>
      <c r="H62" s="15"/>
      <c r="I62" s="15"/>
      <c r="J62" s="15"/>
      <c r="K62" s="15"/>
      <c r="L62" s="15"/>
      <c r="M62" s="15"/>
      <c r="N62" s="15"/>
      <c r="O62" s="14"/>
      <c r="P62" s="15"/>
      <c r="Q62" s="15"/>
      <c r="R62" s="15"/>
      <c r="S62" s="15"/>
      <c r="T62" s="15"/>
      <c r="U62" s="15"/>
      <c r="V62" s="15"/>
      <c r="W62" s="15"/>
      <c r="X62" s="15"/>
      <c r="Y62" s="15"/>
      <c r="Z62" s="15"/>
      <c r="AA62" s="15"/>
      <c r="AB62" s="15"/>
      <c r="AC62" s="13"/>
      <c r="AD62" s="13"/>
      <c r="AE62" s="13"/>
      <c r="AF62" s="13"/>
      <c r="AG62" s="13"/>
      <c r="AH62" s="13"/>
      <c r="AI62" s="13"/>
      <c r="AJ62" s="13"/>
      <c r="AK62" s="13"/>
      <c r="AL62" s="13"/>
      <c r="AM62" s="13"/>
      <c r="AN62" s="13"/>
      <c r="AO62" s="13"/>
      <c r="AP62" s="13"/>
      <c r="AQ62" s="13"/>
      <c r="AR62" s="13"/>
      <c r="AS62" s="13"/>
      <c r="AT62" s="13"/>
      <c r="AU62" s="13"/>
      <c r="AV62" s="13"/>
      <c r="AW62" s="13"/>
      <c r="AX62" s="13"/>
      <c r="AY62" s="13"/>
    </row>
    <row r="63" spans="1:51" hidden="1">
      <c r="A63" s="13"/>
      <c r="B63" s="13"/>
      <c r="C63" s="13"/>
      <c r="D63" s="13"/>
      <c r="E63" s="13"/>
      <c r="F63" s="13"/>
      <c r="G63" s="13"/>
      <c r="H63" s="15"/>
      <c r="I63" s="15"/>
      <c r="J63" s="15"/>
      <c r="K63" s="15"/>
      <c r="L63" s="15"/>
      <c r="M63" s="15"/>
      <c r="N63" s="15"/>
      <c r="O63" s="14"/>
      <c r="P63" s="15"/>
      <c r="Q63" s="15"/>
      <c r="R63" s="15"/>
      <c r="S63" s="15"/>
      <c r="T63" s="15"/>
      <c r="U63" s="15"/>
      <c r="V63" s="15"/>
      <c r="W63" s="15"/>
      <c r="X63" s="15"/>
      <c r="Y63" s="15"/>
      <c r="Z63" s="15"/>
      <c r="AA63" s="15"/>
      <c r="AB63" s="15"/>
      <c r="AC63" s="13"/>
      <c r="AD63" s="13"/>
      <c r="AE63" s="13"/>
      <c r="AF63" s="13"/>
      <c r="AG63" s="13"/>
      <c r="AH63" s="13"/>
      <c r="AI63" s="13"/>
      <c r="AJ63" s="13"/>
      <c r="AK63" s="13"/>
      <c r="AL63" s="13"/>
      <c r="AM63" s="13"/>
      <c r="AN63" s="13"/>
      <c r="AO63" s="13"/>
      <c r="AP63" s="13"/>
      <c r="AQ63" s="13"/>
      <c r="AR63" s="13"/>
      <c r="AS63" s="13"/>
      <c r="AT63" s="13"/>
      <c r="AU63" s="13"/>
      <c r="AV63" s="13"/>
      <c r="AW63" s="13"/>
      <c r="AX63" s="13"/>
      <c r="AY63" s="13"/>
    </row>
    <row r="64" spans="1:51" hidden="1">
      <c r="A64" s="13"/>
      <c r="B64" s="13"/>
      <c r="C64" s="13"/>
      <c r="D64" s="13"/>
      <c r="E64" s="13"/>
      <c r="F64" s="13"/>
      <c r="G64" s="13"/>
      <c r="H64" s="15"/>
      <c r="I64" s="15"/>
      <c r="J64" s="15"/>
      <c r="K64" s="15"/>
      <c r="L64" s="15"/>
      <c r="M64" s="15"/>
      <c r="N64" s="15"/>
      <c r="O64" s="14"/>
      <c r="P64" s="15"/>
      <c r="Q64" s="15"/>
      <c r="R64" s="15"/>
      <c r="S64" s="15"/>
      <c r="T64" s="15"/>
      <c r="U64" s="15"/>
      <c r="V64" s="15"/>
      <c r="W64" s="15"/>
      <c r="X64" s="15"/>
      <c r="Y64" s="15"/>
      <c r="Z64" s="15"/>
      <c r="AA64" s="15"/>
      <c r="AB64" s="15"/>
      <c r="AC64" s="13"/>
      <c r="AD64" s="13"/>
      <c r="AE64" s="13"/>
      <c r="AF64" s="13"/>
      <c r="AG64" s="13"/>
      <c r="AH64" s="13"/>
      <c r="AI64" s="13"/>
      <c r="AJ64" s="13"/>
      <c r="AK64" s="13"/>
      <c r="AL64" s="13"/>
      <c r="AM64" s="13"/>
      <c r="AN64" s="13"/>
      <c r="AO64" s="13"/>
      <c r="AP64" s="13"/>
      <c r="AQ64" s="13"/>
      <c r="AR64" s="13"/>
      <c r="AS64" s="13"/>
      <c r="AT64" s="13"/>
      <c r="AU64" s="13"/>
      <c r="AV64" s="13"/>
      <c r="AW64" s="13"/>
      <c r="AX64" s="13"/>
      <c r="AY64" s="13"/>
    </row>
    <row r="65" spans="1:51" hidden="1">
      <c r="A65" s="13"/>
      <c r="B65" s="13"/>
      <c r="C65" s="13"/>
      <c r="D65" s="13"/>
      <c r="E65" s="13"/>
      <c r="F65" s="13"/>
      <c r="G65" s="13"/>
      <c r="H65" s="15"/>
      <c r="I65" s="15"/>
      <c r="J65" s="15"/>
      <c r="K65" s="15"/>
      <c r="L65" s="15"/>
      <c r="M65" s="15"/>
      <c r="N65" s="15"/>
      <c r="O65" s="14"/>
      <c r="P65" s="15"/>
      <c r="Q65" s="15"/>
      <c r="R65" s="15"/>
      <c r="S65" s="15"/>
      <c r="T65" s="15"/>
      <c r="U65" s="15"/>
      <c r="V65" s="15"/>
      <c r="W65" s="15"/>
      <c r="X65" s="15"/>
      <c r="Y65" s="15"/>
      <c r="Z65" s="15"/>
      <c r="AA65" s="15"/>
      <c r="AB65" s="15"/>
      <c r="AC65" s="13"/>
      <c r="AD65" s="13"/>
      <c r="AE65" s="13"/>
      <c r="AF65" s="13"/>
      <c r="AG65" s="13"/>
      <c r="AH65" s="13"/>
      <c r="AI65" s="13"/>
      <c r="AJ65" s="13"/>
      <c r="AK65" s="13"/>
      <c r="AL65" s="13"/>
      <c r="AM65" s="13"/>
      <c r="AN65" s="13"/>
      <c r="AO65" s="13"/>
      <c r="AP65" s="13"/>
      <c r="AQ65" s="13"/>
      <c r="AR65" s="13"/>
      <c r="AS65" s="13"/>
      <c r="AT65" s="13"/>
      <c r="AU65" s="13"/>
      <c r="AV65" s="13"/>
      <c r="AW65" s="13"/>
      <c r="AX65" s="13"/>
      <c r="AY65" s="13"/>
    </row>
    <row r="66" spans="1:51" hidden="1">
      <c r="A66" s="13"/>
      <c r="B66" s="13"/>
      <c r="C66" s="13"/>
      <c r="D66" s="13"/>
      <c r="E66" s="13"/>
      <c r="F66" s="13"/>
      <c r="G66" s="13"/>
      <c r="H66" s="15"/>
      <c r="I66" s="15"/>
      <c r="J66" s="15"/>
      <c r="K66" s="15"/>
      <c r="L66" s="15"/>
      <c r="M66" s="15"/>
      <c r="N66" s="15"/>
      <c r="O66" s="14"/>
      <c r="P66" s="15"/>
      <c r="Q66" s="15"/>
      <c r="R66" s="15"/>
      <c r="S66" s="15"/>
      <c r="T66" s="15"/>
      <c r="U66" s="15"/>
      <c r="V66" s="15"/>
      <c r="W66" s="15"/>
      <c r="X66" s="15"/>
      <c r="Y66" s="15"/>
      <c r="Z66" s="15"/>
      <c r="AA66" s="15"/>
      <c r="AB66" s="15"/>
      <c r="AC66" s="13"/>
      <c r="AD66" s="13"/>
      <c r="AE66" s="13"/>
      <c r="AF66" s="13"/>
      <c r="AG66" s="13"/>
      <c r="AH66" s="13"/>
      <c r="AI66" s="13"/>
      <c r="AJ66" s="13"/>
      <c r="AK66" s="13"/>
      <c r="AL66" s="13"/>
      <c r="AM66" s="13"/>
      <c r="AN66" s="13"/>
      <c r="AO66" s="13"/>
      <c r="AP66" s="13"/>
      <c r="AQ66" s="13"/>
      <c r="AR66" s="13"/>
      <c r="AS66" s="13"/>
      <c r="AT66" s="13"/>
      <c r="AU66" s="13"/>
      <c r="AV66" s="13"/>
      <c r="AW66" s="13"/>
      <c r="AX66" s="13"/>
      <c r="AY66" s="13"/>
    </row>
    <row r="67" spans="1:51" hidden="1">
      <c r="A67" s="13"/>
      <c r="B67" s="13"/>
      <c r="C67" s="13"/>
      <c r="D67" s="13"/>
      <c r="E67" s="13"/>
      <c r="F67" s="13"/>
      <c r="G67" s="13"/>
      <c r="H67" s="15"/>
      <c r="I67" s="15"/>
      <c r="J67" s="15"/>
      <c r="K67" s="15"/>
      <c r="L67" s="15"/>
      <c r="M67" s="15"/>
      <c r="N67" s="15"/>
      <c r="O67" s="14"/>
      <c r="P67" s="15"/>
      <c r="Q67" s="15"/>
      <c r="R67" s="15"/>
      <c r="S67" s="15"/>
      <c r="T67" s="15"/>
      <c r="U67" s="15"/>
      <c r="V67" s="15"/>
      <c r="W67" s="15"/>
      <c r="X67" s="15"/>
      <c r="Y67" s="15"/>
      <c r="Z67" s="15"/>
      <c r="AA67" s="15"/>
      <c r="AB67" s="15"/>
      <c r="AC67" s="13"/>
      <c r="AD67" s="13"/>
      <c r="AE67" s="13"/>
      <c r="AF67" s="13"/>
      <c r="AG67" s="13"/>
      <c r="AH67" s="13"/>
      <c r="AI67" s="13"/>
      <c r="AJ67" s="13"/>
      <c r="AK67" s="13"/>
      <c r="AL67" s="13"/>
      <c r="AM67" s="13"/>
      <c r="AN67" s="13"/>
      <c r="AO67" s="13"/>
      <c r="AP67" s="13"/>
      <c r="AQ67" s="13"/>
      <c r="AR67" s="13"/>
      <c r="AS67" s="13"/>
      <c r="AT67" s="13"/>
      <c r="AU67" s="13"/>
      <c r="AV67" s="13"/>
      <c r="AW67" s="13"/>
      <c r="AX67" s="13"/>
      <c r="AY67" s="13"/>
    </row>
    <row r="68" spans="1:51" hidden="1">
      <c r="A68" s="13"/>
      <c r="B68" s="13"/>
      <c r="C68" s="13"/>
      <c r="D68" s="13"/>
      <c r="E68" s="13"/>
      <c r="F68" s="13"/>
      <c r="G68" s="13"/>
      <c r="H68" s="15"/>
      <c r="I68" s="15"/>
      <c r="J68" s="15"/>
      <c r="K68" s="15"/>
      <c r="L68" s="15"/>
      <c r="M68" s="15"/>
      <c r="N68" s="15"/>
      <c r="O68" s="14"/>
      <c r="P68" s="15"/>
      <c r="Q68" s="15"/>
      <c r="R68" s="15"/>
      <c r="S68" s="15"/>
      <c r="T68" s="15"/>
      <c r="U68" s="15"/>
      <c r="V68" s="15"/>
      <c r="W68" s="15"/>
      <c r="X68" s="15"/>
      <c r="Y68" s="15"/>
      <c r="Z68" s="15"/>
      <c r="AA68" s="15"/>
      <c r="AB68" s="15"/>
      <c r="AC68" s="13"/>
      <c r="AD68" s="13"/>
      <c r="AE68" s="13"/>
      <c r="AF68" s="13"/>
      <c r="AG68" s="13"/>
      <c r="AH68" s="13"/>
      <c r="AI68" s="13"/>
      <c r="AJ68" s="13"/>
      <c r="AK68" s="13"/>
      <c r="AL68" s="13"/>
      <c r="AM68" s="13"/>
      <c r="AN68" s="13"/>
      <c r="AO68" s="13"/>
      <c r="AP68" s="13"/>
      <c r="AQ68" s="13"/>
      <c r="AR68" s="13"/>
      <c r="AS68" s="13"/>
      <c r="AT68" s="13"/>
      <c r="AU68" s="13"/>
      <c r="AV68" s="13"/>
      <c r="AW68" s="13"/>
      <c r="AX68" s="13"/>
      <c r="AY68" s="13"/>
    </row>
    <row r="69" spans="1:51">
      <c r="A69" s="13"/>
      <c r="B69" s="13"/>
      <c r="C69" s="13"/>
      <c r="D69" s="13"/>
      <c r="E69" s="13"/>
      <c r="F69" s="13"/>
      <c r="G69" s="13"/>
      <c r="H69" s="15"/>
      <c r="I69" s="15"/>
      <c r="J69" s="15"/>
      <c r="K69" s="15"/>
      <c r="L69" s="15"/>
      <c r="M69" s="15"/>
      <c r="N69" s="15"/>
      <c r="O69" s="14"/>
      <c r="P69" s="15"/>
      <c r="Q69" s="15"/>
      <c r="R69" s="15"/>
      <c r="S69" s="15"/>
      <c r="T69" s="15"/>
      <c r="U69" s="15"/>
      <c r="V69" s="15"/>
      <c r="W69" s="15"/>
      <c r="X69" s="15"/>
      <c r="Y69" s="15"/>
      <c r="Z69" s="15"/>
      <c r="AA69" s="15"/>
      <c r="AB69" s="15"/>
      <c r="AC69" s="13"/>
      <c r="AD69" s="13"/>
      <c r="AE69" s="13"/>
      <c r="AF69" s="13"/>
      <c r="AG69" s="13"/>
      <c r="AH69" s="13"/>
      <c r="AI69" s="13"/>
      <c r="AJ69" s="13"/>
      <c r="AK69" s="13"/>
      <c r="AL69" s="13"/>
      <c r="AM69" s="13"/>
      <c r="AN69" s="13"/>
      <c r="AO69" s="13"/>
      <c r="AP69" s="13"/>
      <c r="AQ69" s="13"/>
      <c r="AR69" s="13"/>
      <c r="AS69" s="13"/>
      <c r="AT69" s="13"/>
      <c r="AU69" s="13"/>
      <c r="AV69" s="13"/>
      <c r="AW69" s="13"/>
      <c r="AX69" s="13"/>
      <c r="AY69" s="13"/>
    </row>
    <row r="70" spans="1:51">
      <c r="A70" s="13"/>
      <c r="B70" s="13"/>
      <c r="C70" s="13"/>
      <c r="D70" s="13"/>
      <c r="E70" s="13"/>
      <c r="F70" s="13"/>
      <c r="G70" s="13"/>
      <c r="H70" s="15"/>
      <c r="I70" s="15"/>
      <c r="J70" s="15"/>
      <c r="K70" s="15"/>
      <c r="L70" s="15"/>
      <c r="M70" s="15"/>
      <c r="N70" s="15"/>
      <c r="O70" s="14"/>
      <c r="P70" s="15"/>
      <c r="Q70" s="15"/>
      <c r="R70" s="15"/>
      <c r="S70" s="15"/>
      <c r="T70" s="15"/>
      <c r="U70" s="15"/>
      <c r="V70" s="15"/>
      <c r="W70" s="15"/>
      <c r="X70" s="15"/>
      <c r="Y70" s="15"/>
      <c r="Z70" s="15"/>
      <c r="AA70" s="15"/>
      <c r="AB70" s="15"/>
      <c r="AC70" s="13"/>
      <c r="AD70" s="13"/>
      <c r="AE70" s="13"/>
      <c r="AF70" s="13"/>
      <c r="AG70" s="13"/>
      <c r="AH70" s="13"/>
      <c r="AI70" s="13"/>
      <c r="AJ70" s="13"/>
      <c r="AK70" s="13"/>
      <c r="AL70" s="13"/>
      <c r="AM70" s="13"/>
      <c r="AN70" s="13"/>
      <c r="AO70" s="13"/>
      <c r="AP70" s="13"/>
      <c r="AQ70" s="13"/>
      <c r="AR70" s="13"/>
      <c r="AS70" s="13"/>
      <c r="AT70" s="13"/>
      <c r="AU70" s="13"/>
      <c r="AV70" s="13"/>
      <c r="AW70" s="13"/>
      <c r="AX70" s="13"/>
      <c r="AY70" s="13"/>
    </row>
    <row r="71" spans="1:51" ht="2.25" customHeight="1">
      <c r="A71" s="13"/>
      <c r="B71" s="13"/>
      <c r="C71" s="13"/>
      <c r="D71" s="13"/>
      <c r="E71" s="13"/>
      <c r="F71" s="13"/>
      <c r="G71" s="13"/>
      <c r="H71" s="15"/>
      <c r="I71" s="15"/>
      <c r="J71" s="15"/>
      <c r="K71" s="15"/>
      <c r="L71" s="15"/>
      <c r="M71" s="15"/>
      <c r="N71" s="15"/>
      <c r="O71" s="14"/>
      <c r="P71" s="15"/>
      <c r="Q71" s="15"/>
      <c r="R71" s="15"/>
      <c r="S71" s="15"/>
      <c r="T71" s="15"/>
      <c r="U71" s="15"/>
      <c r="V71" s="15"/>
      <c r="W71" s="15"/>
      <c r="X71" s="15"/>
      <c r="Y71" s="15"/>
      <c r="Z71" s="15"/>
      <c r="AA71" s="15"/>
      <c r="AB71" s="15"/>
      <c r="AC71" s="13"/>
      <c r="AD71" s="13"/>
      <c r="AE71" s="13"/>
      <c r="AF71" s="13"/>
      <c r="AG71" s="13"/>
      <c r="AH71" s="13"/>
      <c r="AI71" s="13"/>
      <c r="AJ71" s="13"/>
      <c r="AK71" s="13"/>
      <c r="AL71" s="13"/>
      <c r="AM71" s="13"/>
      <c r="AN71" s="13"/>
      <c r="AO71" s="13"/>
      <c r="AP71" s="13"/>
      <c r="AQ71" s="13"/>
      <c r="AR71" s="13"/>
      <c r="AS71" s="13"/>
      <c r="AT71" s="13"/>
      <c r="AU71" s="13"/>
      <c r="AV71" s="13"/>
      <c r="AW71" s="13"/>
      <c r="AX71" s="13"/>
      <c r="AY71" s="13"/>
    </row>
    <row r="72" spans="1:51" hidden="1">
      <c r="A72" s="13"/>
      <c r="B72" s="13"/>
      <c r="C72" s="13"/>
      <c r="D72" s="13"/>
      <c r="E72" s="13"/>
      <c r="F72" s="13"/>
      <c r="G72" s="13"/>
      <c r="H72" s="15"/>
      <c r="I72" s="15"/>
      <c r="J72" s="15"/>
      <c r="K72" s="15"/>
      <c r="L72" s="15"/>
      <c r="M72" s="15"/>
      <c r="N72" s="15"/>
      <c r="O72" s="14"/>
      <c r="P72" s="15"/>
      <c r="Q72" s="15"/>
      <c r="R72" s="15"/>
      <c r="S72" s="15"/>
      <c r="T72" s="15"/>
      <c r="U72" s="15"/>
      <c r="V72" s="15"/>
      <c r="W72" s="15"/>
      <c r="X72" s="15"/>
      <c r="Y72" s="15"/>
      <c r="Z72" s="15"/>
      <c r="AA72" s="15"/>
      <c r="AB72" s="15"/>
      <c r="AC72" s="13"/>
      <c r="AD72" s="13"/>
      <c r="AE72" s="13"/>
      <c r="AF72" s="13"/>
      <c r="AG72" s="13"/>
      <c r="AH72" s="13"/>
      <c r="AI72" s="13"/>
      <c r="AJ72" s="13"/>
      <c r="AK72" s="13"/>
      <c r="AL72" s="13"/>
      <c r="AM72" s="13"/>
      <c r="AN72" s="13"/>
      <c r="AO72" s="13"/>
      <c r="AP72" s="13"/>
      <c r="AQ72" s="13"/>
      <c r="AR72" s="13"/>
      <c r="AS72" s="13"/>
      <c r="AT72" s="13"/>
      <c r="AU72" s="13"/>
      <c r="AV72" s="13"/>
      <c r="AW72" s="13"/>
      <c r="AX72" s="13"/>
      <c r="AY72" s="13"/>
    </row>
    <row r="73" spans="1:51" hidden="1">
      <c r="A73" s="13"/>
      <c r="B73" s="13"/>
      <c r="C73" s="13"/>
      <c r="D73" s="13"/>
      <c r="E73" s="13"/>
      <c r="F73" s="13"/>
      <c r="G73" s="13"/>
      <c r="H73" s="15"/>
      <c r="I73" s="15"/>
      <c r="J73" s="15"/>
      <c r="K73" s="15"/>
      <c r="L73" s="15"/>
      <c r="M73" s="15"/>
      <c r="N73" s="15"/>
      <c r="O73" s="14"/>
      <c r="P73" s="15"/>
      <c r="Q73" s="15"/>
      <c r="R73" s="15"/>
      <c r="S73" s="15"/>
      <c r="T73" s="15"/>
      <c r="U73" s="15"/>
      <c r="V73" s="15"/>
      <c r="W73" s="15"/>
      <c r="X73" s="15"/>
      <c r="Y73" s="15"/>
      <c r="Z73" s="15"/>
      <c r="AA73" s="15"/>
      <c r="AB73" s="15"/>
      <c r="AC73" s="13"/>
      <c r="AD73" s="13"/>
      <c r="AE73" s="13"/>
      <c r="AF73" s="13"/>
      <c r="AG73" s="13"/>
      <c r="AH73" s="13"/>
      <c r="AI73" s="13"/>
      <c r="AJ73" s="13"/>
      <c r="AK73" s="13"/>
      <c r="AL73" s="13"/>
      <c r="AM73" s="13"/>
      <c r="AN73" s="13"/>
      <c r="AO73" s="13"/>
      <c r="AP73" s="13"/>
      <c r="AQ73" s="13"/>
      <c r="AR73" s="13"/>
      <c r="AS73" s="13"/>
      <c r="AT73" s="13"/>
      <c r="AU73" s="13"/>
      <c r="AV73" s="13"/>
      <c r="AW73" s="13"/>
      <c r="AX73" s="13"/>
      <c r="AY73" s="13"/>
    </row>
    <row r="74" spans="1:51" hidden="1">
      <c r="A74" s="13"/>
      <c r="B74" s="13"/>
      <c r="C74" s="13"/>
      <c r="D74" s="13"/>
      <c r="E74" s="13"/>
      <c r="F74" s="13"/>
      <c r="G74" s="13"/>
      <c r="H74" s="15"/>
      <c r="I74" s="15"/>
      <c r="J74" s="15"/>
      <c r="K74" s="15"/>
      <c r="L74" s="15"/>
      <c r="M74" s="15"/>
      <c r="N74" s="15"/>
      <c r="O74" s="14"/>
      <c r="P74" s="15"/>
      <c r="Q74" s="15"/>
      <c r="R74" s="15"/>
      <c r="S74" s="15"/>
      <c r="T74" s="15"/>
      <c r="U74" s="15"/>
      <c r="V74" s="15"/>
      <c r="W74" s="15"/>
      <c r="X74" s="15"/>
      <c r="Y74" s="15"/>
      <c r="Z74" s="15"/>
      <c r="AA74" s="15"/>
      <c r="AB74" s="15"/>
      <c r="AC74" s="13"/>
      <c r="AD74" s="13"/>
      <c r="AE74" s="13"/>
      <c r="AF74" s="13"/>
      <c r="AG74" s="13"/>
      <c r="AH74" s="13"/>
      <c r="AI74" s="13"/>
      <c r="AJ74" s="13"/>
      <c r="AK74" s="13"/>
      <c r="AL74" s="13"/>
      <c r="AM74" s="13"/>
      <c r="AN74" s="13"/>
      <c r="AO74" s="13"/>
      <c r="AP74" s="13"/>
      <c r="AQ74" s="13"/>
      <c r="AR74" s="13"/>
      <c r="AS74" s="13"/>
      <c r="AT74" s="13"/>
      <c r="AU74" s="13"/>
      <c r="AV74" s="13"/>
      <c r="AW74" s="13"/>
      <c r="AX74" s="13"/>
      <c r="AY74" s="13"/>
    </row>
    <row r="75" spans="1:51">
      <c r="A75" s="13"/>
      <c r="B75" s="13"/>
      <c r="C75" s="13"/>
      <c r="D75" s="13"/>
      <c r="E75" s="13"/>
      <c r="F75" s="13"/>
      <c r="G75" s="13"/>
      <c r="H75" s="15"/>
      <c r="I75" s="15"/>
      <c r="J75" s="15"/>
      <c r="K75" s="15"/>
      <c r="L75" s="15"/>
      <c r="M75" s="15"/>
      <c r="N75" s="15"/>
      <c r="O75" s="14"/>
      <c r="P75" s="15"/>
      <c r="Q75" s="15"/>
      <c r="R75" s="15"/>
      <c r="S75" s="15"/>
      <c r="T75" s="15"/>
      <c r="U75" s="15"/>
      <c r="V75" s="15"/>
      <c r="W75" s="15"/>
      <c r="X75" s="15"/>
      <c r="Y75" s="15"/>
      <c r="Z75" s="15"/>
      <c r="AA75" s="15"/>
      <c r="AB75" s="15"/>
      <c r="AC75" s="13"/>
      <c r="AD75" s="13"/>
      <c r="AE75" s="13"/>
      <c r="AF75" s="13"/>
      <c r="AG75" s="13"/>
      <c r="AH75" s="13"/>
      <c r="AI75" s="13"/>
      <c r="AJ75" s="13"/>
      <c r="AK75" s="13"/>
      <c r="AL75" s="13"/>
      <c r="AM75" s="13"/>
      <c r="AN75" s="13"/>
      <c r="AO75" s="13"/>
      <c r="AP75" s="13"/>
      <c r="AQ75" s="13"/>
      <c r="AR75" s="13"/>
      <c r="AS75" s="13"/>
      <c r="AT75" s="13"/>
      <c r="AU75" s="13"/>
      <c r="AV75" s="13"/>
      <c r="AW75" s="13"/>
      <c r="AX75" s="13"/>
      <c r="AY75" s="13"/>
    </row>
    <row r="76" spans="1:51">
      <c r="A76" s="13"/>
      <c r="B76" s="13"/>
      <c r="C76" s="13"/>
      <c r="D76" s="13"/>
      <c r="E76" s="13"/>
      <c r="F76" s="13"/>
      <c r="G76" s="13"/>
      <c r="H76" s="15"/>
      <c r="I76" s="15"/>
      <c r="J76" s="15"/>
      <c r="K76" s="15"/>
      <c r="L76" s="15"/>
      <c r="M76" s="15"/>
      <c r="N76" s="15"/>
      <c r="O76" s="14"/>
      <c r="P76" s="15"/>
      <c r="Q76" s="15"/>
      <c r="R76" s="15"/>
      <c r="S76" s="15"/>
      <c r="T76" s="15"/>
      <c r="U76" s="15"/>
      <c r="V76" s="15"/>
      <c r="W76" s="15"/>
      <c r="X76" s="15"/>
      <c r="Y76" s="15"/>
      <c r="Z76" s="15"/>
      <c r="AA76" s="15"/>
      <c r="AB76" s="15"/>
      <c r="AC76" s="13"/>
      <c r="AD76" s="13"/>
      <c r="AE76" s="13"/>
      <c r="AF76" s="13"/>
      <c r="AG76" s="13"/>
      <c r="AH76" s="13"/>
      <c r="AI76" s="13"/>
      <c r="AJ76" s="13"/>
      <c r="AK76" s="13"/>
      <c r="AL76" s="13"/>
      <c r="AM76" s="13"/>
      <c r="AN76" s="13"/>
      <c r="AO76" s="13"/>
      <c r="AP76" s="13"/>
      <c r="AQ76" s="13"/>
      <c r="AR76" s="13"/>
      <c r="AS76" s="13"/>
      <c r="AT76" s="13"/>
      <c r="AU76" s="13"/>
      <c r="AV76" s="13"/>
      <c r="AW76" s="13"/>
      <c r="AX76" s="13"/>
      <c r="AY76" s="13"/>
    </row>
    <row r="77" spans="1:51">
      <c r="A77" s="13"/>
      <c r="B77" s="13"/>
      <c r="C77" s="13"/>
      <c r="D77" s="13"/>
      <c r="E77" s="13"/>
      <c r="F77" s="13"/>
      <c r="G77" s="13"/>
      <c r="H77" s="15"/>
      <c r="I77" s="15"/>
      <c r="J77" s="15"/>
      <c r="K77" s="15"/>
      <c r="L77" s="15"/>
      <c r="M77" s="15"/>
      <c r="N77" s="15"/>
      <c r="O77" s="14"/>
      <c r="P77" s="15"/>
      <c r="Q77" s="15"/>
      <c r="R77" s="15"/>
      <c r="S77" s="15"/>
      <c r="T77" s="15"/>
      <c r="U77" s="15"/>
      <c r="V77" s="15"/>
      <c r="W77" s="15"/>
      <c r="X77" s="15"/>
      <c r="Y77" s="15"/>
      <c r="Z77" s="15"/>
      <c r="AA77" s="15"/>
      <c r="AB77" s="15"/>
      <c r="AC77" s="13"/>
      <c r="AD77" s="13"/>
      <c r="AE77" s="13"/>
      <c r="AF77" s="13"/>
      <c r="AG77" s="13"/>
      <c r="AH77" s="13"/>
      <c r="AI77" s="13"/>
      <c r="AJ77" s="13"/>
      <c r="AK77" s="13"/>
      <c r="AL77" s="13"/>
      <c r="AM77" s="13"/>
      <c r="AN77" s="13"/>
      <c r="AO77" s="13"/>
      <c r="AP77" s="13"/>
      <c r="AQ77" s="13"/>
      <c r="AR77" s="13"/>
      <c r="AS77" s="13"/>
      <c r="AT77" s="13"/>
      <c r="AU77" s="13"/>
      <c r="AV77" s="13"/>
      <c r="AW77" s="13"/>
      <c r="AX77" s="13"/>
      <c r="AY77" s="13"/>
    </row>
    <row r="78" spans="1:51">
      <c r="A78" s="13"/>
      <c r="B78" s="13"/>
      <c r="C78" s="13"/>
      <c r="D78" s="13"/>
      <c r="E78" s="13"/>
      <c r="F78" s="13"/>
      <c r="G78" s="13"/>
      <c r="H78" s="15"/>
      <c r="I78" s="15"/>
      <c r="J78" s="15"/>
      <c r="K78" s="15"/>
      <c r="L78" s="15"/>
      <c r="M78" s="15"/>
      <c r="N78" s="15"/>
      <c r="O78" s="14"/>
      <c r="P78" s="15"/>
      <c r="Q78" s="15"/>
      <c r="R78" s="15"/>
      <c r="S78" s="15"/>
      <c r="T78" s="15"/>
      <c r="U78" s="15"/>
      <c r="V78" s="15"/>
      <c r="W78" s="15"/>
      <c r="X78" s="15"/>
      <c r="Y78" s="15"/>
      <c r="Z78" s="15"/>
      <c r="AA78" s="15"/>
      <c r="AB78" s="15"/>
      <c r="AC78" s="13"/>
      <c r="AD78" s="13"/>
      <c r="AE78" s="13"/>
      <c r="AF78" s="13"/>
      <c r="AG78" s="13"/>
      <c r="AH78" s="13"/>
      <c r="AI78" s="13"/>
      <c r="AJ78" s="13"/>
      <c r="AK78" s="13"/>
      <c r="AL78" s="13"/>
      <c r="AM78" s="13"/>
      <c r="AN78" s="13"/>
      <c r="AO78" s="13"/>
      <c r="AP78" s="13"/>
      <c r="AQ78" s="13"/>
      <c r="AR78" s="13"/>
      <c r="AS78" s="13"/>
      <c r="AT78" s="13"/>
      <c r="AU78" s="13"/>
      <c r="AV78" s="13"/>
      <c r="AW78" s="13"/>
      <c r="AX78" s="13"/>
      <c r="AY78" s="13"/>
    </row>
    <row r="79" spans="1:51">
      <c r="A79" s="13"/>
      <c r="B79" s="13"/>
      <c r="C79" s="13"/>
      <c r="D79" s="13"/>
      <c r="E79" s="13"/>
      <c r="F79" s="13"/>
      <c r="G79" s="13"/>
      <c r="H79" s="15"/>
      <c r="I79" s="15"/>
      <c r="J79" s="15"/>
      <c r="K79" s="15"/>
      <c r="L79" s="15"/>
      <c r="M79" s="15"/>
      <c r="N79" s="15"/>
      <c r="O79" s="14"/>
      <c r="P79" s="15"/>
      <c r="Q79" s="15"/>
      <c r="R79" s="15"/>
      <c r="S79" s="15"/>
      <c r="T79" s="15"/>
      <c r="U79" s="15"/>
      <c r="V79" s="15"/>
      <c r="W79" s="15"/>
      <c r="X79" s="15"/>
      <c r="Y79" s="15"/>
      <c r="Z79" s="15"/>
      <c r="AA79" s="15"/>
      <c r="AB79" s="15"/>
      <c r="AC79" s="13"/>
      <c r="AD79" s="13"/>
      <c r="AE79" s="13"/>
      <c r="AF79" s="13"/>
      <c r="AG79" s="13"/>
      <c r="AH79" s="13"/>
      <c r="AI79" s="13"/>
      <c r="AJ79" s="13"/>
      <c r="AK79" s="13"/>
      <c r="AL79" s="13"/>
      <c r="AM79" s="13"/>
      <c r="AN79" s="13"/>
      <c r="AO79" s="13"/>
      <c r="AP79" s="13"/>
      <c r="AQ79" s="13"/>
      <c r="AR79" s="13"/>
      <c r="AS79" s="13"/>
      <c r="AT79" s="13"/>
      <c r="AU79" s="13"/>
      <c r="AV79" s="13"/>
      <c r="AW79" s="13"/>
      <c r="AX79" s="13"/>
      <c r="AY79" s="13"/>
    </row>
    <row r="80" spans="1:51">
      <c r="A80" s="13"/>
      <c r="B80" s="13"/>
      <c r="C80" s="13"/>
      <c r="D80" s="13"/>
      <c r="E80" s="13"/>
      <c r="F80" s="13"/>
      <c r="G80" s="13"/>
      <c r="H80" s="15"/>
      <c r="I80" s="15"/>
      <c r="J80" s="15"/>
      <c r="K80" s="15"/>
      <c r="L80" s="15"/>
      <c r="M80" s="15"/>
      <c r="N80" s="15"/>
      <c r="O80" s="14"/>
      <c r="P80" s="15"/>
      <c r="Q80" s="15"/>
      <c r="R80" s="15"/>
      <c r="S80" s="15"/>
      <c r="T80" s="15"/>
      <c r="U80" s="15"/>
      <c r="V80" s="15"/>
      <c r="W80" s="15"/>
      <c r="X80" s="15"/>
      <c r="Y80" s="15"/>
      <c r="Z80" s="15"/>
      <c r="AA80" s="15"/>
      <c r="AB80" s="15"/>
      <c r="AC80" s="13"/>
      <c r="AD80" s="13"/>
      <c r="AE80" s="13"/>
      <c r="AF80" s="13"/>
      <c r="AG80" s="13"/>
      <c r="AH80" s="13"/>
      <c r="AI80" s="13"/>
      <c r="AJ80" s="13"/>
      <c r="AK80" s="13"/>
      <c r="AL80" s="13"/>
      <c r="AM80" s="13"/>
      <c r="AN80" s="13"/>
      <c r="AO80" s="13"/>
      <c r="AP80" s="13"/>
      <c r="AQ80" s="13"/>
      <c r="AR80" s="13"/>
      <c r="AS80" s="13"/>
      <c r="AT80" s="13"/>
      <c r="AU80" s="13"/>
      <c r="AV80" s="13"/>
      <c r="AW80" s="13"/>
      <c r="AX80" s="13"/>
      <c r="AY80" s="13"/>
    </row>
    <row r="81" spans="1:61">
      <c r="A81" s="15"/>
      <c r="B81" s="15"/>
      <c r="C81" s="15"/>
      <c r="D81" s="15"/>
      <c r="E81" s="15"/>
      <c r="F81" s="15"/>
      <c r="G81" s="13"/>
      <c r="H81" s="13"/>
      <c r="I81" s="13"/>
      <c r="J81" s="13"/>
      <c r="K81" s="13"/>
      <c r="L81" s="13"/>
      <c r="M81" s="13"/>
      <c r="N81" s="13"/>
      <c r="O81" s="13"/>
      <c r="P81" s="13"/>
      <c r="Q81" s="13"/>
      <c r="R81" s="15"/>
      <c r="S81" s="15"/>
      <c r="T81" s="15"/>
      <c r="U81" s="15"/>
      <c r="V81" s="15"/>
      <c r="W81" s="15"/>
      <c r="X81" s="15"/>
      <c r="Y81" s="14"/>
      <c r="Z81" s="15"/>
      <c r="AA81" s="15"/>
      <c r="AB81" s="15"/>
      <c r="AC81" s="15"/>
      <c r="AD81" s="15"/>
      <c r="AE81" s="15"/>
      <c r="AF81" s="15"/>
      <c r="AG81" s="15"/>
      <c r="AH81" s="15"/>
      <c r="AI81" s="15"/>
      <c r="AJ81" s="15"/>
      <c r="AK81" s="15"/>
      <c r="AL81" s="15"/>
      <c r="AM81" s="13"/>
      <c r="AN81" s="13"/>
      <c r="AO81" s="13"/>
      <c r="AP81" s="13"/>
      <c r="AQ81" s="13"/>
      <c r="AR81" s="13"/>
      <c r="AS81" s="13"/>
      <c r="AT81" s="13"/>
      <c r="AU81" s="13"/>
      <c r="AV81" s="13"/>
      <c r="AW81" s="13"/>
      <c r="AX81" s="13"/>
      <c r="AY81" s="13"/>
      <c r="AZ81" s="13"/>
      <c r="BA81" s="13"/>
      <c r="BB81" s="13"/>
      <c r="BC81" s="13"/>
      <c r="BD81" s="13"/>
      <c r="BE81" s="13"/>
      <c r="BF81" s="13"/>
      <c r="BG81" s="13"/>
      <c r="BH81" s="13"/>
      <c r="BI81" s="13"/>
    </row>
    <row r="82" spans="1:61">
      <c r="A82" s="15"/>
      <c r="B82" s="15"/>
      <c r="C82" s="15"/>
      <c r="D82" s="15"/>
      <c r="E82" s="15"/>
      <c r="F82" s="15"/>
      <c r="G82" s="13"/>
      <c r="H82" s="13"/>
      <c r="I82" s="13"/>
      <c r="J82" s="13"/>
      <c r="K82" s="13"/>
      <c r="L82" s="13"/>
      <c r="M82" s="13"/>
      <c r="N82" s="13"/>
      <c r="O82" s="13"/>
      <c r="P82" s="13"/>
      <c r="Q82" s="13"/>
      <c r="R82" s="15"/>
      <c r="S82" s="15"/>
      <c r="T82" s="15"/>
      <c r="U82" s="15"/>
      <c r="V82" s="15"/>
      <c r="W82" s="15"/>
      <c r="X82" s="15"/>
      <c r="Y82" s="14"/>
      <c r="Z82" s="15"/>
      <c r="AA82" s="15"/>
      <c r="AB82" s="15"/>
      <c r="AC82" s="15"/>
      <c r="AD82" s="15"/>
      <c r="AE82" s="15"/>
      <c r="AF82" s="15"/>
      <c r="AG82" s="15"/>
      <c r="AH82" s="15"/>
      <c r="AI82" s="15"/>
      <c r="AJ82" s="15"/>
      <c r="AK82" s="15"/>
      <c r="AL82" s="15"/>
      <c r="AM82" s="13"/>
      <c r="AN82" s="13"/>
      <c r="AO82" s="13"/>
      <c r="AP82" s="13"/>
      <c r="AQ82" s="13"/>
      <c r="AR82" s="13"/>
      <c r="AS82" s="13"/>
      <c r="AT82" s="13"/>
      <c r="AU82" s="13"/>
      <c r="AV82" s="13"/>
      <c r="AW82" s="13"/>
      <c r="AX82" s="13"/>
      <c r="AY82" s="13"/>
      <c r="AZ82" s="13"/>
      <c r="BA82" s="13"/>
      <c r="BB82" s="13"/>
      <c r="BC82" s="13"/>
      <c r="BD82" s="13"/>
      <c r="BE82" s="13"/>
      <c r="BF82" s="13"/>
      <c r="BG82" s="13"/>
      <c r="BH82" s="13"/>
      <c r="BI82" s="13"/>
    </row>
    <row r="83" spans="1:61">
      <c r="A83" s="15"/>
      <c r="B83" s="15"/>
      <c r="C83" s="15"/>
      <c r="D83" s="15"/>
      <c r="E83" s="15"/>
      <c r="F83" s="15"/>
      <c r="G83" s="13"/>
      <c r="H83" s="13"/>
      <c r="I83" s="13"/>
      <c r="J83" s="13"/>
      <c r="K83" s="13"/>
      <c r="L83" s="13"/>
      <c r="M83" s="13"/>
      <c r="N83" s="13"/>
      <c r="O83" s="13"/>
      <c r="P83" s="13"/>
      <c r="Q83" s="13"/>
      <c r="R83" s="15"/>
      <c r="S83" s="15"/>
      <c r="T83" s="15"/>
      <c r="U83" s="15"/>
      <c r="V83" s="15"/>
      <c r="W83" s="15"/>
      <c r="X83" s="15"/>
      <c r="Y83" s="14"/>
      <c r="Z83" s="15"/>
      <c r="AA83" s="15"/>
      <c r="AB83" s="15"/>
      <c r="AC83" s="15"/>
      <c r="AD83" s="15"/>
      <c r="AE83" s="15"/>
      <c r="AF83" s="15"/>
      <c r="AG83" s="15"/>
      <c r="AH83" s="15"/>
      <c r="AI83" s="15"/>
      <c r="AJ83" s="15"/>
      <c r="AK83" s="15"/>
      <c r="AL83" s="15"/>
      <c r="AM83" s="13"/>
      <c r="AN83" s="13"/>
      <c r="AO83" s="13"/>
      <c r="AP83" s="13"/>
      <c r="AQ83" s="13"/>
      <c r="AR83" s="13"/>
      <c r="AS83" s="13"/>
      <c r="AT83" s="13"/>
      <c r="AU83" s="13"/>
      <c r="AV83" s="13"/>
      <c r="AW83" s="13"/>
      <c r="AX83" s="13"/>
      <c r="AY83" s="13"/>
      <c r="AZ83" s="13"/>
      <c r="BA83" s="13"/>
      <c r="BB83" s="13"/>
      <c r="BC83" s="13"/>
      <c r="BD83" s="13"/>
      <c r="BE83" s="13"/>
      <c r="BF83" s="13"/>
      <c r="BG83" s="13"/>
      <c r="BH83" s="13"/>
      <c r="BI83" s="13"/>
    </row>
    <row r="84" spans="1:61">
      <c r="A84" s="15"/>
      <c r="B84" s="15"/>
      <c r="C84" s="15"/>
      <c r="D84" s="15"/>
      <c r="E84" s="15"/>
      <c r="F84" s="15"/>
      <c r="G84" s="13"/>
      <c r="H84" s="13"/>
      <c r="I84" s="13"/>
      <c r="J84" s="13"/>
      <c r="K84" s="13"/>
      <c r="L84" s="13"/>
      <c r="M84" s="13"/>
      <c r="N84" s="13"/>
      <c r="O84" s="13"/>
      <c r="P84" s="13"/>
      <c r="Q84" s="13"/>
      <c r="R84" s="15"/>
      <c r="S84" s="15"/>
      <c r="T84" s="15"/>
      <c r="U84" s="15"/>
      <c r="V84" s="15"/>
      <c r="W84" s="15"/>
      <c r="X84" s="15"/>
      <c r="Y84" s="14"/>
      <c r="Z84" s="15"/>
      <c r="AA84" s="15"/>
      <c r="AB84" s="15"/>
      <c r="AC84" s="15"/>
      <c r="AD84" s="15"/>
      <c r="AE84" s="15"/>
      <c r="AF84" s="15"/>
      <c r="AG84" s="15"/>
      <c r="AH84" s="15"/>
      <c r="AI84" s="15"/>
      <c r="AJ84" s="15"/>
      <c r="AK84" s="15"/>
      <c r="AL84" s="15"/>
      <c r="AM84" s="13"/>
      <c r="AN84" s="13"/>
      <c r="AO84" s="13"/>
      <c r="AP84" s="13"/>
      <c r="AQ84" s="13"/>
      <c r="AR84" s="13"/>
      <c r="AS84" s="13"/>
      <c r="AT84" s="13"/>
      <c r="AU84" s="13"/>
      <c r="AV84" s="13"/>
      <c r="AW84" s="13"/>
      <c r="AX84" s="13"/>
      <c r="AY84" s="13"/>
      <c r="AZ84" s="13"/>
      <c r="BA84" s="13"/>
      <c r="BB84" s="13"/>
      <c r="BC84" s="13"/>
      <c r="BD84" s="13"/>
      <c r="BE84" s="13"/>
      <c r="BF84" s="13"/>
      <c r="BG84" s="13"/>
      <c r="BH84" s="13"/>
      <c r="BI84" s="13"/>
    </row>
    <row r="85" spans="1:61">
      <c r="A85" s="15"/>
      <c r="B85" s="15"/>
      <c r="C85" s="15"/>
      <c r="D85" s="15"/>
      <c r="E85" s="15"/>
      <c r="F85" s="15"/>
      <c r="G85" s="13"/>
      <c r="H85" s="13"/>
      <c r="I85" s="13"/>
      <c r="J85" s="13"/>
      <c r="K85" s="13"/>
      <c r="L85" s="13"/>
      <c r="M85" s="13"/>
      <c r="N85" s="13"/>
      <c r="O85" s="13"/>
      <c r="P85" s="13"/>
      <c r="Q85" s="13"/>
      <c r="R85" s="15"/>
      <c r="S85" s="15"/>
      <c r="T85" s="15"/>
      <c r="U85" s="15"/>
      <c r="V85" s="15"/>
      <c r="W85" s="15"/>
      <c r="X85" s="15"/>
      <c r="Y85" s="14"/>
      <c r="Z85" s="15"/>
      <c r="AA85" s="15"/>
      <c r="AB85" s="15"/>
      <c r="AC85" s="15"/>
      <c r="AD85" s="15"/>
      <c r="AE85" s="15"/>
      <c r="AF85" s="15"/>
      <c r="AG85" s="15"/>
      <c r="AH85" s="15"/>
      <c r="AI85" s="15"/>
      <c r="AJ85" s="15"/>
      <c r="AK85" s="15"/>
      <c r="AL85" s="15"/>
      <c r="AM85" s="13"/>
      <c r="AN85" s="13"/>
      <c r="AO85" s="13"/>
      <c r="AP85" s="13"/>
      <c r="AQ85" s="13"/>
      <c r="AR85" s="13"/>
      <c r="AS85" s="13"/>
      <c r="AT85" s="13"/>
      <c r="AU85" s="13"/>
      <c r="AV85" s="13"/>
      <c r="AW85" s="13"/>
      <c r="AX85" s="13"/>
      <c r="AY85" s="13"/>
      <c r="AZ85" s="13"/>
      <c r="BA85" s="13"/>
      <c r="BB85" s="13"/>
      <c r="BC85" s="13"/>
      <c r="BD85" s="13"/>
      <c r="BE85" s="13"/>
      <c r="BF85" s="13"/>
      <c r="BG85" s="13"/>
      <c r="BH85" s="13"/>
      <c r="BI85" s="13"/>
    </row>
    <row r="86" spans="1:61">
      <c r="A86" s="15"/>
      <c r="B86" s="15"/>
      <c r="C86" s="15"/>
      <c r="D86" s="15"/>
      <c r="E86" s="15"/>
      <c r="F86" s="15"/>
      <c r="G86" s="13"/>
      <c r="H86" s="13"/>
      <c r="I86" s="13"/>
      <c r="J86" s="13"/>
      <c r="K86" s="13"/>
      <c r="L86" s="13"/>
      <c r="M86" s="13"/>
      <c r="N86" s="13"/>
      <c r="O86" s="13"/>
      <c r="P86" s="13"/>
      <c r="Q86" s="13"/>
      <c r="R86" s="15"/>
      <c r="S86" s="15"/>
      <c r="T86" s="15"/>
      <c r="U86" s="15"/>
      <c r="V86" s="15"/>
      <c r="W86" s="15"/>
      <c r="X86" s="15"/>
      <c r="Y86" s="14"/>
      <c r="Z86" s="15"/>
      <c r="AA86" s="15"/>
      <c r="AB86" s="15"/>
      <c r="AC86" s="15"/>
      <c r="AD86" s="15"/>
      <c r="AE86" s="15"/>
      <c r="AF86" s="15"/>
      <c r="AG86" s="15"/>
      <c r="AH86" s="15"/>
      <c r="AI86" s="15"/>
      <c r="AJ86" s="15"/>
      <c r="AK86" s="15"/>
      <c r="AL86" s="15"/>
      <c r="AM86" s="13"/>
      <c r="AN86" s="13"/>
      <c r="AO86" s="13"/>
      <c r="AP86" s="13"/>
      <c r="AQ86" s="13"/>
      <c r="AR86" s="13"/>
      <c r="AS86" s="13"/>
      <c r="AT86" s="13"/>
      <c r="AU86" s="13"/>
      <c r="AV86" s="13"/>
      <c r="AW86" s="13"/>
      <c r="AX86" s="13"/>
      <c r="AY86" s="13"/>
      <c r="AZ86" s="13"/>
      <c r="BA86" s="13"/>
      <c r="BB86" s="13"/>
      <c r="BC86" s="13"/>
      <c r="BD86" s="13"/>
      <c r="BE86" s="13"/>
      <c r="BF86" s="13"/>
      <c r="BG86" s="13"/>
      <c r="BH86" s="13"/>
      <c r="BI86" s="13"/>
    </row>
    <row r="87" spans="1:61">
      <c r="A87" s="15"/>
      <c r="B87" s="15"/>
      <c r="C87" s="15"/>
      <c r="D87" s="15"/>
      <c r="E87" s="15"/>
      <c r="F87" s="15"/>
      <c r="G87" s="13"/>
      <c r="H87" s="13"/>
      <c r="I87" s="13"/>
      <c r="J87" s="13"/>
      <c r="K87" s="13"/>
      <c r="L87" s="13"/>
      <c r="M87" s="13"/>
      <c r="N87" s="13"/>
      <c r="O87" s="13"/>
      <c r="P87" s="13"/>
      <c r="Q87" s="13"/>
      <c r="R87" s="15"/>
      <c r="S87" s="15"/>
      <c r="T87" s="15"/>
      <c r="U87" s="15"/>
      <c r="V87" s="15"/>
      <c r="W87" s="15"/>
      <c r="X87" s="15"/>
      <c r="Y87" s="14"/>
      <c r="Z87" s="15"/>
      <c r="AA87" s="15"/>
      <c r="AB87" s="15"/>
      <c r="AC87" s="15"/>
      <c r="AD87" s="15"/>
      <c r="AE87" s="15"/>
      <c r="AF87" s="15"/>
      <c r="AG87" s="15"/>
      <c r="AH87" s="15"/>
      <c r="AI87" s="15"/>
      <c r="AJ87" s="15"/>
      <c r="AK87" s="15"/>
      <c r="AL87" s="15"/>
      <c r="AM87" s="13"/>
      <c r="AN87" s="13"/>
      <c r="AO87" s="13"/>
      <c r="AP87" s="13"/>
      <c r="AQ87" s="13"/>
      <c r="AR87" s="13"/>
      <c r="AS87" s="13"/>
      <c r="AT87" s="13"/>
      <c r="AU87" s="13"/>
      <c r="AV87" s="13"/>
      <c r="AW87" s="13"/>
      <c r="AX87" s="13"/>
      <c r="AY87" s="13"/>
      <c r="AZ87" s="13"/>
      <c r="BA87" s="13"/>
      <c r="BB87" s="13"/>
      <c r="BC87" s="13"/>
      <c r="BD87" s="13"/>
      <c r="BE87" s="13"/>
      <c r="BF87" s="13"/>
      <c r="BG87" s="13"/>
      <c r="BH87" s="13"/>
      <c r="BI87" s="13"/>
    </row>
    <row r="88" spans="1:61">
      <c r="A88" s="15"/>
      <c r="B88" s="15"/>
      <c r="C88" s="15"/>
      <c r="D88" s="15"/>
      <c r="E88" s="15"/>
      <c r="F88" s="15"/>
      <c r="G88" s="13"/>
      <c r="H88" s="13"/>
      <c r="I88" s="13"/>
      <c r="J88" s="13"/>
      <c r="K88" s="13"/>
      <c r="L88" s="13"/>
      <c r="M88" s="13"/>
      <c r="N88" s="13"/>
      <c r="O88" s="13"/>
      <c r="P88" s="13"/>
      <c r="Q88" s="13"/>
      <c r="R88" s="15"/>
      <c r="S88" s="15"/>
      <c r="T88" s="15"/>
      <c r="U88" s="15"/>
      <c r="V88" s="15"/>
      <c r="W88" s="15"/>
      <c r="X88" s="15"/>
      <c r="Y88" s="14"/>
      <c r="Z88" s="15"/>
      <c r="AA88" s="15"/>
      <c r="AB88" s="15"/>
      <c r="AC88" s="15"/>
      <c r="AD88" s="15"/>
      <c r="AE88" s="15"/>
      <c r="AF88" s="15"/>
      <c r="AG88" s="15"/>
      <c r="AH88" s="15"/>
      <c r="AI88" s="15"/>
      <c r="AJ88" s="15"/>
      <c r="AK88" s="15"/>
      <c r="AL88" s="15"/>
      <c r="AM88" s="13"/>
      <c r="AN88" s="13"/>
      <c r="AO88" s="13"/>
      <c r="AP88" s="13"/>
      <c r="AQ88" s="13"/>
      <c r="AR88" s="13"/>
      <c r="AS88" s="13"/>
      <c r="AT88" s="13"/>
      <c r="AU88" s="13"/>
      <c r="AV88" s="13"/>
      <c r="AW88" s="13"/>
      <c r="AX88" s="13"/>
      <c r="AY88" s="13"/>
      <c r="AZ88" s="13"/>
      <c r="BA88" s="13"/>
      <c r="BB88" s="13"/>
      <c r="BC88" s="13"/>
      <c r="BD88" s="13"/>
      <c r="BE88" s="13"/>
      <c r="BF88" s="13"/>
      <c r="BG88" s="13"/>
      <c r="BH88" s="13"/>
      <c r="BI88" s="13"/>
    </row>
    <row r="89" spans="1:61">
      <c r="A89" s="15"/>
      <c r="B89" s="15"/>
      <c r="C89" s="15"/>
      <c r="D89" s="15"/>
      <c r="E89" s="15"/>
      <c r="F89" s="15"/>
      <c r="G89" s="13"/>
      <c r="H89" s="13"/>
      <c r="I89" s="13"/>
      <c r="J89" s="13"/>
      <c r="K89" s="13"/>
      <c r="L89" s="13"/>
      <c r="M89" s="13"/>
      <c r="N89" s="13"/>
      <c r="O89" s="13"/>
      <c r="P89" s="13"/>
      <c r="Q89" s="13"/>
      <c r="R89" s="15"/>
      <c r="S89" s="15"/>
      <c r="T89" s="15"/>
      <c r="U89" s="15"/>
      <c r="V89" s="15"/>
      <c r="W89" s="15"/>
      <c r="X89" s="15"/>
      <c r="Y89" s="14"/>
      <c r="Z89" s="15"/>
      <c r="AA89" s="15"/>
      <c r="AB89" s="15"/>
      <c r="AC89" s="15"/>
      <c r="AD89" s="15"/>
      <c r="AE89" s="15"/>
      <c r="AF89" s="15"/>
      <c r="AG89" s="15"/>
      <c r="AH89" s="15"/>
      <c r="AI89" s="15"/>
      <c r="AJ89" s="15"/>
      <c r="AK89" s="15"/>
      <c r="AL89" s="15"/>
      <c r="AM89" s="13"/>
      <c r="AN89" s="13"/>
      <c r="AO89" s="13"/>
      <c r="AP89" s="13"/>
      <c r="AQ89" s="13"/>
      <c r="AR89" s="13"/>
      <c r="AS89" s="13"/>
      <c r="AT89" s="13"/>
      <c r="AU89" s="13"/>
      <c r="AV89" s="13"/>
      <c r="AW89" s="13"/>
      <c r="AX89" s="13"/>
      <c r="AY89" s="13"/>
      <c r="AZ89" s="13"/>
      <c r="BA89" s="13"/>
      <c r="BB89" s="13"/>
      <c r="BC89" s="13"/>
      <c r="BD89" s="13"/>
      <c r="BE89" s="13"/>
      <c r="BF89" s="13"/>
      <c r="BG89" s="13"/>
      <c r="BH89" s="13"/>
      <c r="BI89" s="13"/>
    </row>
    <row r="90" spans="1:61">
      <c r="A90" s="15"/>
      <c r="B90" s="15"/>
      <c r="C90" s="15"/>
      <c r="D90" s="15"/>
      <c r="E90" s="15"/>
      <c r="F90" s="15"/>
      <c r="G90" s="13"/>
      <c r="H90" s="13"/>
      <c r="I90" s="13"/>
      <c r="J90" s="13"/>
      <c r="K90" s="13"/>
      <c r="L90" s="13"/>
      <c r="M90" s="13"/>
      <c r="N90" s="13"/>
      <c r="O90" s="13"/>
      <c r="P90" s="13"/>
      <c r="Q90" s="13"/>
      <c r="R90" s="15"/>
      <c r="S90" s="15"/>
      <c r="T90" s="15"/>
      <c r="U90" s="15"/>
      <c r="V90" s="15"/>
      <c r="W90" s="15"/>
      <c r="X90" s="15"/>
      <c r="Y90" s="14"/>
      <c r="Z90" s="15"/>
      <c r="AA90" s="15"/>
      <c r="AB90" s="15"/>
      <c r="AC90" s="15"/>
      <c r="AD90" s="15"/>
      <c r="AE90" s="15"/>
      <c r="AF90" s="15"/>
      <c r="AG90" s="15"/>
      <c r="AH90" s="15"/>
      <c r="AI90" s="15"/>
      <c r="AJ90" s="15"/>
      <c r="AK90" s="15"/>
      <c r="AL90" s="15"/>
      <c r="AM90" s="13"/>
      <c r="AN90" s="13"/>
      <c r="AO90" s="13"/>
      <c r="AP90" s="13"/>
      <c r="AQ90" s="13"/>
      <c r="AR90" s="13"/>
      <c r="AS90" s="13"/>
      <c r="AT90" s="13"/>
      <c r="AU90" s="13"/>
      <c r="AV90" s="13"/>
      <c r="AW90" s="13"/>
      <c r="AX90" s="13"/>
      <c r="AY90" s="13"/>
      <c r="AZ90" s="13"/>
      <c r="BA90" s="13"/>
      <c r="BB90" s="13"/>
      <c r="BC90" s="13"/>
      <c r="BD90" s="13"/>
      <c r="BE90" s="13"/>
      <c r="BF90" s="13"/>
      <c r="BG90" s="13"/>
      <c r="BH90" s="13"/>
      <c r="BI90" s="13"/>
    </row>
    <row r="91" spans="1:61">
      <c r="A91" s="15"/>
      <c r="B91" s="15"/>
      <c r="C91" s="15"/>
      <c r="D91" s="15"/>
      <c r="E91" s="15"/>
      <c r="F91" s="15"/>
      <c r="G91" s="13"/>
      <c r="H91" s="13"/>
      <c r="I91" s="13"/>
      <c r="J91" s="13"/>
      <c r="K91" s="13"/>
      <c r="L91" s="13"/>
      <c r="M91" s="13"/>
      <c r="N91" s="13"/>
      <c r="O91" s="13"/>
      <c r="P91" s="13"/>
      <c r="Q91" s="13"/>
      <c r="R91" s="15"/>
      <c r="S91" s="15"/>
      <c r="T91" s="15"/>
      <c r="U91" s="15"/>
      <c r="V91" s="15"/>
      <c r="W91" s="15"/>
      <c r="X91" s="15"/>
      <c r="Y91" s="14"/>
      <c r="Z91" s="15"/>
      <c r="AA91" s="15"/>
      <c r="AB91" s="15"/>
      <c r="AC91" s="15"/>
      <c r="AD91" s="15"/>
      <c r="AE91" s="15"/>
      <c r="AF91" s="15"/>
      <c r="AG91" s="15"/>
      <c r="AH91" s="15"/>
      <c r="AI91" s="15"/>
      <c r="AJ91" s="15"/>
      <c r="AK91" s="15"/>
      <c r="AL91" s="15"/>
      <c r="AM91" s="13"/>
      <c r="AN91" s="13"/>
      <c r="AO91" s="13"/>
      <c r="AP91" s="13"/>
      <c r="AQ91" s="13"/>
      <c r="AR91" s="13"/>
      <c r="AS91" s="13"/>
      <c r="AT91" s="13"/>
      <c r="AU91" s="13"/>
      <c r="AV91" s="13"/>
      <c r="AW91" s="13"/>
      <c r="AX91" s="13"/>
      <c r="AY91" s="13"/>
      <c r="AZ91" s="13"/>
      <c r="BA91" s="13"/>
      <c r="BB91" s="13"/>
      <c r="BC91" s="13"/>
      <c r="BD91" s="13"/>
      <c r="BE91" s="13"/>
      <c r="BF91" s="13"/>
      <c r="BG91" s="13"/>
      <c r="BH91" s="13"/>
      <c r="BI91" s="13"/>
    </row>
    <row r="92" spans="1:61">
      <c r="A92" s="15"/>
      <c r="B92" s="15"/>
      <c r="C92" s="15"/>
      <c r="D92" s="15"/>
      <c r="E92" s="15"/>
      <c r="F92" s="15"/>
      <c r="G92" s="13"/>
      <c r="H92" s="13"/>
      <c r="I92" s="13"/>
      <c r="J92" s="13"/>
      <c r="K92" s="13"/>
      <c r="L92" s="13"/>
      <c r="M92" s="13"/>
      <c r="N92" s="13"/>
      <c r="O92" s="13"/>
      <c r="P92" s="13"/>
      <c r="Q92" s="13"/>
      <c r="R92" s="15"/>
      <c r="S92" s="15"/>
      <c r="T92" s="15"/>
      <c r="U92" s="15"/>
      <c r="V92" s="15"/>
      <c r="W92" s="15"/>
      <c r="X92" s="15"/>
      <c r="Y92" s="14"/>
      <c r="Z92" s="15"/>
      <c r="AA92" s="15"/>
      <c r="AB92" s="15"/>
      <c r="AC92" s="15"/>
      <c r="AD92" s="15"/>
      <c r="AE92" s="15"/>
      <c r="AF92" s="15"/>
      <c r="AG92" s="15"/>
      <c r="AH92" s="15"/>
      <c r="AI92" s="15"/>
      <c r="AJ92" s="15"/>
      <c r="AK92" s="15"/>
      <c r="AL92" s="15"/>
      <c r="AM92" s="13"/>
      <c r="AN92" s="13"/>
      <c r="AO92" s="13"/>
      <c r="AP92" s="13"/>
      <c r="AQ92" s="13"/>
      <c r="AR92" s="13"/>
      <c r="AS92" s="13"/>
      <c r="AT92" s="13"/>
      <c r="AU92" s="13"/>
      <c r="AV92" s="13"/>
      <c r="AW92" s="13"/>
      <c r="AX92" s="13"/>
      <c r="AY92" s="13"/>
      <c r="AZ92" s="13"/>
      <c r="BA92" s="13"/>
      <c r="BB92" s="13"/>
      <c r="BC92" s="13"/>
      <c r="BD92" s="13"/>
      <c r="BE92" s="13"/>
      <c r="BF92" s="13"/>
      <c r="BG92" s="13"/>
      <c r="BH92" s="13"/>
      <c r="BI92" s="13"/>
    </row>
    <row r="93" spans="1:61">
      <c r="A93" s="15"/>
      <c r="B93" s="15"/>
      <c r="C93" s="15"/>
      <c r="D93" s="15"/>
      <c r="E93" s="15"/>
      <c r="F93" s="15"/>
      <c r="G93" s="13"/>
      <c r="H93" s="13"/>
      <c r="I93" s="13"/>
      <c r="J93" s="13"/>
      <c r="K93" s="13"/>
      <c r="L93" s="13"/>
      <c r="M93" s="13"/>
      <c r="N93" s="13"/>
      <c r="O93" s="13"/>
      <c r="P93" s="13"/>
      <c r="Q93" s="13"/>
      <c r="R93" s="15"/>
      <c r="S93" s="15"/>
      <c r="T93" s="15"/>
      <c r="U93" s="15"/>
      <c r="V93" s="15"/>
      <c r="W93" s="15"/>
      <c r="X93" s="15"/>
      <c r="Y93" s="14"/>
      <c r="Z93" s="15"/>
      <c r="AA93" s="15"/>
      <c r="AB93" s="15"/>
      <c r="AC93" s="15"/>
      <c r="AD93" s="15"/>
      <c r="AE93" s="15"/>
      <c r="AF93" s="15"/>
      <c r="AG93" s="15"/>
      <c r="AH93" s="15"/>
      <c r="AI93" s="15"/>
      <c r="AJ93" s="15"/>
      <c r="AK93" s="15"/>
      <c r="AL93" s="15"/>
      <c r="AM93" s="13"/>
      <c r="AN93" s="13"/>
      <c r="AO93" s="13"/>
      <c r="AP93" s="13"/>
      <c r="AQ93" s="13"/>
      <c r="AR93" s="13"/>
      <c r="AS93" s="13"/>
      <c r="AT93" s="13"/>
      <c r="AU93" s="13"/>
      <c r="AV93" s="13"/>
      <c r="AW93" s="13"/>
      <c r="AX93" s="13"/>
      <c r="AY93" s="13"/>
      <c r="AZ93" s="13"/>
      <c r="BA93" s="13"/>
      <c r="BB93" s="13"/>
      <c r="BC93" s="13"/>
      <c r="BD93" s="13"/>
      <c r="BE93" s="13"/>
      <c r="BF93" s="13"/>
      <c r="BG93" s="13"/>
      <c r="BH93" s="13"/>
      <c r="BI93" s="13"/>
    </row>
    <row r="94" spans="1:61">
      <c r="A94" s="15"/>
      <c r="B94" s="15"/>
      <c r="C94" s="15"/>
      <c r="D94" s="15"/>
      <c r="E94" s="15"/>
      <c r="F94" s="15"/>
      <c r="G94" s="13"/>
      <c r="H94" s="13"/>
      <c r="I94" s="13"/>
      <c r="J94" s="13"/>
      <c r="K94" s="13"/>
      <c r="L94" s="13"/>
      <c r="M94" s="13"/>
      <c r="N94" s="13"/>
      <c r="O94" s="13"/>
      <c r="P94" s="13"/>
      <c r="Q94" s="13"/>
      <c r="R94" s="15"/>
      <c r="S94" s="15"/>
      <c r="T94" s="15"/>
      <c r="U94" s="15"/>
      <c r="V94" s="15"/>
      <c r="W94" s="15"/>
      <c r="X94" s="15"/>
      <c r="Y94" s="14"/>
      <c r="Z94" s="15"/>
      <c r="AA94" s="15"/>
      <c r="AB94" s="15"/>
      <c r="AC94" s="15"/>
      <c r="AD94" s="15"/>
      <c r="AE94" s="15"/>
      <c r="AF94" s="15"/>
      <c r="AG94" s="15"/>
      <c r="AH94" s="15"/>
      <c r="AI94" s="15"/>
      <c r="AJ94" s="15"/>
      <c r="AK94" s="15"/>
      <c r="AL94" s="15"/>
      <c r="AM94" s="13"/>
      <c r="AN94" s="13"/>
      <c r="AO94" s="13"/>
      <c r="AP94" s="13"/>
      <c r="AQ94" s="13"/>
      <c r="AR94" s="13"/>
      <c r="AS94" s="13"/>
      <c r="AT94" s="13"/>
      <c r="AU94" s="13"/>
      <c r="AV94" s="13"/>
      <c r="AW94" s="13"/>
      <c r="AX94" s="13"/>
      <c r="AY94" s="13"/>
      <c r="AZ94" s="13"/>
      <c r="BA94" s="13"/>
      <c r="BB94" s="13"/>
      <c r="BC94" s="13"/>
      <c r="BD94" s="13"/>
      <c r="BE94" s="13"/>
      <c r="BF94" s="13"/>
      <c r="BG94" s="13"/>
      <c r="BH94" s="13"/>
      <c r="BI94" s="13"/>
    </row>
    <row r="95" spans="1:61">
      <c r="A95" s="15"/>
      <c r="B95" s="15"/>
      <c r="C95" s="15"/>
      <c r="D95" s="15"/>
      <c r="E95" s="15"/>
      <c r="F95" s="15"/>
      <c r="G95" s="13"/>
      <c r="H95" s="13"/>
      <c r="I95" s="13"/>
      <c r="J95" s="13"/>
      <c r="K95" s="13"/>
      <c r="L95" s="13"/>
      <c r="M95" s="13"/>
      <c r="N95" s="13"/>
      <c r="O95" s="13"/>
      <c r="P95" s="13"/>
      <c r="Q95" s="13"/>
      <c r="R95" s="15"/>
      <c r="S95" s="15"/>
      <c r="T95" s="15"/>
      <c r="U95" s="15"/>
      <c r="V95" s="15"/>
      <c r="W95" s="15"/>
      <c r="X95" s="15"/>
      <c r="Y95" s="14"/>
      <c r="Z95" s="15"/>
      <c r="AA95" s="15"/>
      <c r="AB95" s="15"/>
      <c r="AC95" s="15"/>
      <c r="AD95" s="15"/>
      <c r="AE95" s="15"/>
      <c r="AF95" s="15"/>
      <c r="AG95" s="15"/>
      <c r="AH95" s="15"/>
      <c r="AI95" s="15"/>
      <c r="AJ95" s="15"/>
      <c r="AK95" s="15"/>
      <c r="AL95" s="15"/>
      <c r="AM95" s="13"/>
      <c r="AN95" s="13"/>
      <c r="AO95" s="13"/>
      <c r="AP95" s="13"/>
      <c r="AQ95" s="13"/>
      <c r="AR95" s="13"/>
      <c r="AS95" s="13"/>
      <c r="AT95" s="13"/>
      <c r="AU95" s="13"/>
      <c r="AV95" s="13"/>
      <c r="AW95" s="13"/>
      <c r="AX95" s="13"/>
      <c r="AY95" s="13"/>
      <c r="AZ95" s="13"/>
      <c r="BA95" s="13"/>
      <c r="BB95" s="13"/>
      <c r="BC95" s="13"/>
      <c r="BD95" s="13"/>
      <c r="BE95" s="13"/>
      <c r="BF95" s="13"/>
      <c r="BG95" s="13"/>
      <c r="BH95" s="13"/>
      <c r="BI95" s="13"/>
    </row>
    <row r="96" spans="1:61">
      <c r="A96" s="15"/>
      <c r="B96" s="15"/>
      <c r="C96" s="15"/>
      <c r="D96" s="15"/>
      <c r="E96" s="15"/>
      <c r="F96" s="15"/>
      <c r="G96" s="13"/>
      <c r="H96" s="13"/>
      <c r="I96" s="13"/>
      <c r="J96" s="13"/>
      <c r="K96" s="13"/>
      <c r="L96" s="13"/>
      <c r="M96" s="13"/>
      <c r="N96" s="13"/>
      <c r="O96" s="13"/>
      <c r="P96" s="13"/>
      <c r="Q96" s="13"/>
      <c r="R96" s="15"/>
      <c r="S96" s="15"/>
      <c r="T96" s="15"/>
      <c r="U96" s="15"/>
      <c r="V96" s="15"/>
      <c r="W96" s="15"/>
      <c r="X96" s="15"/>
      <c r="Y96" s="14"/>
      <c r="Z96" s="15"/>
      <c r="AA96" s="15"/>
      <c r="AB96" s="15"/>
      <c r="AC96" s="15"/>
      <c r="AD96" s="15"/>
      <c r="AE96" s="15"/>
      <c r="AF96" s="15"/>
      <c r="AG96" s="15"/>
      <c r="AH96" s="15"/>
      <c r="AI96" s="15"/>
      <c r="AJ96" s="15"/>
      <c r="AK96" s="15"/>
      <c r="AL96" s="15"/>
      <c r="AM96" s="13"/>
      <c r="AN96" s="13"/>
      <c r="AO96" s="13"/>
      <c r="AP96" s="13"/>
      <c r="AQ96" s="13"/>
      <c r="AR96" s="13"/>
      <c r="AS96" s="13"/>
      <c r="AT96" s="13"/>
      <c r="AU96" s="13"/>
      <c r="AV96" s="13"/>
      <c r="AW96" s="13"/>
      <c r="AX96" s="13"/>
      <c r="AY96" s="13"/>
      <c r="AZ96" s="13"/>
      <c r="BA96" s="13"/>
      <c r="BB96" s="13"/>
      <c r="BC96" s="13"/>
      <c r="BD96" s="13"/>
      <c r="BE96" s="13"/>
      <c r="BF96" s="13"/>
      <c r="BG96" s="13"/>
      <c r="BH96" s="13"/>
      <c r="BI96" s="13"/>
    </row>
    <row r="97" spans="1:86">
      <c r="A97" s="15"/>
      <c r="B97" s="15"/>
      <c r="C97" s="15"/>
      <c r="D97" s="15"/>
      <c r="E97" s="15"/>
      <c r="F97" s="15"/>
      <c r="G97" s="13"/>
      <c r="H97" s="13"/>
      <c r="I97" s="13"/>
      <c r="J97" s="13"/>
      <c r="K97" s="13"/>
      <c r="L97" s="13"/>
      <c r="M97" s="13"/>
      <c r="N97" s="13"/>
      <c r="O97" s="13"/>
      <c r="P97" s="13"/>
      <c r="Q97" s="13"/>
      <c r="R97" s="15"/>
      <c r="S97" s="15"/>
      <c r="T97" s="15"/>
      <c r="U97" s="15"/>
      <c r="V97" s="15"/>
      <c r="W97" s="15"/>
      <c r="X97" s="15"/>
      <c r="Y97" s="14"/>
      <c r="Z97" s="15"/>
      <c r="AA97" s="15"/>
      <c r="AB97" s="15"/>
      <c r="AC97" s="15"/>
      <c r="AD97" s="15"/>
      <c r="AE97" s="15"/>
      <c r="AF97" s="15"/>
      <c r="AG97" s="15"/>
      <c r="AH97" s="15"/>
      <c r="AI97" s="15"/>
      <c r="AJ97" s="15"/>
      <c r="AK97" s="15"/>
      <c r="AL97" s="15"/>
      <c r="AM97" s="13"/>
      <c r="AN97" s="13"/>
      <c r="AO97" s="13"/>
      <c r="AP97" s="13"/>
      <c r="AQ97" s="13"/>
      <c r="AR97" s="13"/>
      <c r="AS97" s="13"/>
      <c r="AT97" s="13"/>
      <c r="AU97" s="13"/>
      <c r="AV97" s="13"/>
      <c r="AW97" s="13"/>
      <c r="AX97" s="13"/>
      <c r="AY97" s="13"/>
      <c r="AZ97" s="13"/>
      <c r="BA97" s="13"/>
      <c r="BB97" s="13"/>
      <c r="BC97" s="13"/>
      <c r="BD97" s="13"/>
      <c r="BE97" s="13"/>
      <c r="BF97" s="13"/>
      <c r="BG97" s="13"/>
      <c r="BH97" s="13"/>
      <c r="BI97" s="13"/>
    </row>
    <row r="98" spans="1:86">
      <c r="A98" s="15"/>
      <c r="B98" s="15"/>
      <c r="C98" s="15"/>
      <c r="D98" s="15"/>
      <c r="E98" s="15"/>
      <c r="F98" s="15"/>
      <c r="G98" s="13"/>
      <c r="H98" s="13"/>
      <c r="I98" s="13"/>
      <c r="J98" s="13"/>
      <c r="K98" s="13"/>
      <c r="L98" s="13"/>
      <c r="M98" s="13"/>
      <c r="N98" s="13"/>
      <c r="O98" s="13"/>
      <c r="P98" s="13"/>
      <c r="Q98" s="13"/>
      <c r="R98" s="15"/>
      <c r="S98" s="15"/>
      <c r="T98" s="15"/>
      <c r="U98" s="15"/>
      <c r="V98" s="15"/>
      <c r="W98" s="15"/>
      <c r="X98" s="15"/>
      <c r="Y98" s="14"/>
      <c r="Z98" s="15"/>
      <c r="AA98" s="15"/>
      <c r="AB98" s="15"/>
      <c r="AC98" s="15"/>
      <c r="AD98" s="15"/>
      <c r="AE98" s="15"/>
      <c r="AF98" s="15"/>
      <c r="AG98" s="15"/>
      <c r="AH98" s="15"/>
      <c r="AI98" s="15"/>
      <c r="AJ98" s="15"/>
      <c r="AK98" s="15"/>
      <c r="AL98" s="15"/>
      <c r="AM98" s="13"/>
      <c r="AN98" s="13"/>
      <c r="AO98" s="13"/>
      <c r="AP98" s="13"/>
      <c r="AQ98" s="13"/>
      <c r="AR98" s="13"/>
      <c r="AS98" s="13"/>
      <c r="AT98" s="13"/>
      <c r="AU98" s="13"/>
      <c r="AV98" s="13"/>
      <c r="AW98" s="13"/>
      <c r="AX98" s="13"/>
      <c r="AY98" s="13"/>
      <c r="AZ98" s="13"/>
      <c r="BA98" s="13"/>
      <c r="BB98" s="13"/>
      <c r="BC98" s="13"/>
      <c r="BD98" s="13"/>
      <c r="BE98" s="13"/>
      <c r="BF98" s="13"/>
      <c r="BG98" s="13"/>
      <c r="BH98" s="13"/>
      <c r="BI98" s="13"/>
    </row>
    <row r="99" spans="1:86">
      <c r="A99" s="15"/>
      <c r="B99" s="15"/>
      <c r="C99" s="15"/>
      <c r="D99" s="15"/>
      <c r="E99" s="15"/>
      <c r="F99" s="15"/>
      <c r="G99" s="13"/>
      <c r="H99" s="13"/>
      <c r="I99" s="13"/>
      <c r="J99" s="13"/>
      <c r="K99" s="13"/>
      <c r="L99" s="13"/>
      <c r="M99" s="13"/>
      <c r="N99" s="13"/>
      <c r="O99" s="13"/>
      <c r="P99" s="13"/>
      <c r="Q99" s="13"/>
      <c r="R99" s="15"/>
      <c r="S99" s="15"/>
      <c r="T99" s="15"/>
      <c r="U99" s="15"/>
      <c r="V99" s="15"/>
      <c r="W99" s="15"/>
      <c r="X99" s="15"/>
      <c r="Y99" s="14"/>
      <c r="Z99" s="15"/>
      <c r="AA99" s="15"/>
      <c r="AB99" s="15"/>
      <c r="AC99" s="15"/>
      <c r="AD99" s="15"/>
      <c r="AE99" s="15"/>
      <c r="AF99" s="15"/>
      <c r="AG99" s="15"/>
      <c r="AH99" s="15"/>
      <c r="AI99" s="15"/>
      <c r="AJ99" s="15"/>
      <c r="AK99" s="15"/>
      <c r="AL99" s="15"/>
      <c r="AM99" s="13"/>
      <c r="AN99" s="13"/>
      <c r="AO99" s="13"/>
      <c r="AP99" s="13"/>
      <c r="AQ99" s="13"/>
      <c r="AR99" s="13"/>
      <c r="AS99" s="13"/>
      <c r="AT99" s="13"/>
      <c r="AU99" s="13"/>
      <c r="AV99" s="13"/>
      <c r="AW99" s="13"/>
      <c r="AX99" s="13"/>
      <c r="AY99" s="13"/>
      <c r="AZ99" s="13"/>
      <c r="BA99" s="13"/>
      <c r="BB99" s="13"/>
      <c r="BC99" s="13"/>
      <c r="BD99" s="13"/>
      <c r="BE99" s="13"/>
      <c r="BF99" s="13"/>
      <c r="BG99" s="13"/>
      <c r="BH99" s="13"/>
      <c r="BI99" s="13"/>
    </row>
    <row r="100" spans="1:86">
      <c r="A100" s="15"/>
      <c r="B100" s="15"/>
      <c r="C100" s="15"/>
      <c r="D100" s="15"/>
      <c r="E100" s="15"/>
      <c r="F100" s="15"/>
      <c r="G100" s="13"/>
      <c r="H100" s="13"/>
      <c r="I100" s="13"/>
      <c r="J100" s="13"/>
      <c r="K100" s="13"/>
      <c r="L100" s="13"/>
      <c r="M100" s="13"/>
      <c r="N100" s="13"/>
      <c r="O100" s="13"/>
      <c r="P100" s="13"/>
      <c r="Q100" s="13"/>
      <c r="R100" s="15"/>
      <c r="S100" s="15"/>
      <c r="T100" s="15"/>
      <c r="U100" s="15"/>
      <c r="V100" s="15"/>
      <c r="W100" s="15"/>
      <c r="X100" s="15"/>
      <c r="Y100" s="14"/>
      <c r="Z100" s="15"/>
      <c r="AA100" s="15"/>
      <c r="AB100" s="15"/>
      <c r="AC100" s="15"/>
      <c r="AD100" s="15"/>
      <c r="AE100" s="15"/>
      <c r="AF100" s="15"/>
      <c r="AG100" s="15"/>
      <c r="AH100" s="15"/>
      <c r="AI100" s="15"/>
      <c r="AJ100" s="15"/>
      <c r="AK100" s="15"/>
      <c r="AL100" s="15"/>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row>
    <row r="101" spans="1:86">
      <c r="A101" s="15"/>
      <c r="B101" s="15"/>
      <c r="C101" s="15"/>
      <c r="D101" s="15"/>
      <c r="E101" s="15"/>
      <c r="F101" s="15"/>
      <c r="G101" s="13"/>
      <c r="H101" s="13"/>
      <c r="I101" s="13"/>
      <c r="J101" s="13"/>
      <c r="K101" s="13"/>
      <c r="L101" s="13"/>
      <c r="M101" s="13"/>
      <c r="N101" s="13"/>
      <c r="O101" s="13"/>
      <c r="P101" s="13"/>
      <c r="Q101" s="13"/>
      <c r="R101" s="15"/>
      <c r="S101" s="15"/>
      <c r="T101" s="15"/>
      <c r="U101" s="15"/>
      <c r="V101" s="15"/>
      <c r="W101" s="15"/>
      <c r="X101" s="15"/>
      <c r="Y101" s="14"/>
      <c r="Z101" s="15"/>
      <c r="AA101" s="15"/>
      <c r="AB101" s="15"/>
      <c r="AC101" s="15"/>
      <c r="AD101" s="15"/>
      <c r="AE101" s="15"/>
      <c r="AF101" s="15"/>
      <c r="AG101" s="15"/>
      <c r="AH101" s="15"/>
      <c r="AI101" s="15"/>
      <c r="AJ101" s="15"/>
      <c r="AK101" s="15"/>
      <c r="AL101" s="15"/>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row>
    <row r="102" spans="1:86">
      <c r="A102" s="15"/>
      <c r="B102" s="15"/>
      <c r="C102" s="15"/>
      <c r="D102" s="15"/>
      <c r="E102" s="15"/>
      <c r="F102" s="15"/>
      <c r="G102" s="13"/>
      <c r="H102" s="13"/>
      <c r="I102" s="13"/>
      <c r="J102" s="13"/>
      <c r="K102" s="13"/>
      <c r="L102" s="13"/>
      <c r="M102" s="13"/>
      <c r="N102" s="13"/>
      <c r="O102" s="13"/>
      <c r="P102" s="13"/>
      <c r="Q102" s="13"/>
      <c r="R102" s="15"/>
      <c r="S102" s="15"/>
      <c r="T102" s="15"/>
      <c r="U102" s="15"/>
      <c r="V102" s="15"/>
      <c r="W102" s="15"/>
      <c r="X102" s="15"/>
      <c r="Y102" s="14"/>
      <c r="Z102" s="15"/>
      <c r="AA102" s="15"/>
      <c r="AB102" s="15"/>
      <c r="AC102" s="15"/>
      <c r="AD102" s="15"/>
      <c r="AE102" s="15"/>
      <c r="AF102" s="15"/>
      <c r="AG102" s="15"/>
      <c r="AH102" s="15"/>
      <c r="AI102" s="15"/>
      <c r="AJ102" s="15"/>
      <c r="AK102" s="15"/>
      <c r="AL102" s="15"/>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row>
    <row r="103" spans="1:86">
      <c r="A103" s="15"/>
      <c r="B103" s="15"/>
      <c r="C103" s="15"/>
      <c r="D103" s="15"/>
      <c r="E103" s="15"/>
      <c r="F103" s="15"/>
      <c r="G103" s="13"/>
      <c r="H103" s="13"/>
      <c r="I103" s="13"/>
      <c r="J103" s="13"/>
      <c r="K103" s="13"/>
      <c r="L103" s="13"/>
      <c r="M103" s="13"/>
      <c r="N103" s="13"/>
      <c r="O103" s="13"/>
      <c r="P103" s="13"/>
      <c r="Q103" s="13"/>
      <c r="R103" s="15"/>
      <c r="S103" s="15"/>
      <c r="T103" s="15"/>
      <c r="U103" s="15"/>
      <c r="V103" s="15"/>
      <c r="W103" s="15"/>
      <c r="X103" s="15"/>
      <c r="Y103" s="14"/>
      <c r="Z103" s="15"/>
      <c r="AA103" s="15"/>
      <c r="AB103" s="15"/>
      <c r="AC103" s="15"/>
      <c r="AD103" s="15"/>
      <c r="AE103" s="15"/>
      <c r="AF103" s="15"/>
      <c r="AG103" s="15"/>
      <c r="AH103" s="15"/>
      <c r="AI103" s="15"/>
      <c r="AJ103" s="15"/>
      <c r="AK103" s="15"/>
      <c r="AL103" s="15"/>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row>
    <row r="104" spans="1:86">
      <c r="A104" s="15"/>
      <c r="B104" s="15"/>
      <c r="C104" s="15"/>
      <c r="D104" s="15"/>
      <c r="E104" s="15"/>
      <c r="F104" s="15"/>
      <c r="G104" s="13"/>
      <c r="H104" s="13"/>
      <c r="I104" s="13"/>
      <c r="J104" s="13"/>
      <c r="K104" s="13"/>
      <c r="L104" s="13"/>
      <c r="M104" s="13"/>
      <c r="N104" s="13"/>
      <c r="O104" s="13"/>
      <c r="P104" s="13"/>
      <c r="Q104" s="13"/>
      <c r="R104" s="15"/>
      <c r="S104" s="15"/>
      <c r="T104" s="15"/>
      <c r="U104" s="15"/>
      <c r="V104" s="15"/>
      <c r="W104" s="15"/>
      <c r="X104" s="15"/>
      <c r="Y104" s="14"/>
      <c r="Z104" s="15"/>
      <c r="AA104" s="15"/>
      <c r="AB104" s="15"/>
      <c r="AC104" s="15"/>
      <c r="AD104" s="15"/>
      <c r="AE104" s="15"/>
      <c r="AF104" s="15"/>
      <c r="AG104" s="15"/>
      <c r="AH104" s="15"/>
      <c r="AI104" s="15"/>
      <c r="AJ104" s="15"/>
      <c r="AK104" s="15"/>
      <c r="AL104" s="15"/>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row>
    <row r="105" spans="1:86">
      <c r="A105" s="15"/>
      <c r="B105" s="15"/>
      <c r="C105" s="15"/>
      <c r="D105" s="15"/>
      <c r="E105" s="15"/>
      <c r="F105" s="15"/>
      <c r="G105" s="13"/>
      <c r="H105" s="13"/>
      <c r="I105" s="13"/>
      <c r="J105" s="13"/>
      <c r="K105" s="13"/>
      <c r="L105" s="13"/>
      <c r="M105" s="13"/>
      <c r="N105" s="13"/>
      <c r="O105" s="13"/>
      <c r="P105" s="13"/>
      <c r="Q105" s="13"/>
      <c r="R105" s="15"/>
      <c r="S105" s="15"/>
      <c r="T105" s="15"/>
      <c r="U105" s="15"/>
      <c r="V105" s="15"/>
      <c r="W105" s="15"/>
      <c r="X105" s="15"/>
      <c r="Y105" s="14"/>
      <c r="Z105" s="15"/>
      <c r="AA105" s="15"/>
      <c r="AB105" s="15"/>
      <c r="AC105" s="15"/>
      <c r="AD105" s="15"/>
      <c r="AE105" s="15"/>
      <c r="AF105" s="15"/>
      <c r="AG105" s="15"/>
      <c r="AH105" s="15"/>
      <c r="AI105" s="15"/>
      <c r="AJ105" s="15"/>
      <c r="AK105" s="15"/>
      <c r="AL105" s="15"/>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row>
    <row r="106" spans="1:86">
      <c r="A106" s="15"/>
      <c r="B106" s="15"/>
      <c r="C106" s="15"/>
      <c r="D106" s="15"/>
      <c r="E106" s="15"/>
      <c r="F106" s="15"/>
      <c r="G106" s="13"/>
      <c r="H106" s="13"/>
      <c r="I106" s="13"/>
      <c r="J106" s="13"/>
      <c r="K106" s="13"/>
      <c r="L106" s="13"/>
      <c r="M106" s="13"/>
      <c r="N106" s="13"/>
      <c r="O106" s="13"/>
      <c r="P106" s="13"/>
      <c r="Q106" s="13"/>
      <c r="R106" s="15"/>
      <c r="S106" s="15"/>
      <c r="T106" s="15"/>
      <c r="U106" s="15"/>
      <c r="V106" s="15"/>
      <c r="W106" s="15"/>
      <c r="X106" s="15"/>
      <c r="Y106" s="14"/>
      <c r="Z106" s="15"/>
      <c r="AA106" s="15"/>
      <c r="AB106" s="15"/>
      <c r="AC106" s="15"/>
      <c r="AD106" s="15"/>
      <c r="AE106" s="15"/>
      <c r="AF106" s="15"/>
      <c r="AG106" s="15"/>
      <c r="AH106" s="15"/>
      <c r="AI106" s="15"/>
      <c r="AJ106" s="15"/>
      <c r="AK106" s="15"/>
      <c r="AL106" s="15"/>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row>
    <row r="107" spans="1:86">
      <c r="A107" s="15"/>
      <c r="B107" s="15"/>
      <c r="C107" s="15"/>
      <c r="D107" s="15"/>
      <c r="E107" s="15"/>
      <c r="F107" s="15"/>
      <c r="G107" s="13"/>
      <c r="H107" s="13"/>
      <c r="I107" s="13"/>
      <c r="J107" s="13"/>
      <c r="K107" s="13"/>
      <c r="L107" s="13"/>
      <c r="M107" s="13"/>
      <c r="N107" s="13"/>
      <c r="O107" s="13"/>
      <c r="P107" s="13"/>
      <c r="Q107" s="13"/>
      <c r="R107" s="15"/>
      <c r="S107" s="15"/>
      <c r="T107" s="15"/>
      <c r="U107" s="15"/>
      <c r="V107" s="15"/>
      <c r="W107" s="15"/>
      <c r="X107" s="15"/>
      <c r="Y107" s="14"/>
      <c r="Z107" s="15"/>
      <c r="AA107" s="15"/>
      <c r="AB107" s="15"/>
      <c r="AC107" s="15"/>
      <c r="AD107" s="15"/>
      <c r="AE107" s="15"/>
      <c r="AF107" s="15"/>
      <c r="AG107" s="15"/>
      <c r="AH107" s="15"/>
      <c r="AI107" s="15"/>
      <c r="AJ107" s="15"/>
      <c r="AK107" s="15"/>
      <c r="AL107" s="15"/>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row>
    <row r="108" spans="1:86">
      <c r="A108" s="15"/>
      <c r="B108" s="15"/>
      <c r="C108" s="15"/>
      <c r="D108" s="15"/>
      <c r="E108" s="15"/>
      <c r="F108" s="15"/>
      <c r="G108" s="13"/>
      <c r="H108" s="13"/>
      <c r="I108" s="13"/>
      <c r="J108" s="13"/>
      <c r="K108" s="13"/>
      <c r="L108" s="13"/>
      <c r="M108" s="13"/>
      <c r="N108" s="13"/>
      <c r="O108" s="13"/>
      <c r="P108" s="13"/>
      <c r="Q108" s="13"/>
      <c r="R108" s="15"/>
      <c r="S108" s="15"/>
      <c r="T108" s="15"/>
      <c r="U108" s="15"/>
      <c r="V108" s="15"/>
      <c r="W108" s="15"/>
      <c r="X108" s="15"/>
      <c r="Y108" s="14"/>
      <c r="Z108" s="15"/>
      <c r="AA108" s="15"/>
      <c r="AB108" s="15"/>
      <c r="AC108" s="15"/>
      <c r="AD108" s="15"/>
      <c r="AE108" s="15"/>
      <c r="AF108" s="15"/>
      <c r="AG108" s="15"/>
      <c r="AH108" s="15"/>
      <c r="AI108" s="15"/>
      <c r="AJ108" s="15"/>
      <c r="AK108" s="15"/>
      <c r="AL108" s="15"/>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row>
    <row r="109" spans="1:86">
      <c r="A109" s="15"/>
      <c r="B109" s="15"/>
      <c r="C109" s="15"/>
      <c r="D109" s="15"/>
      <c r="E109" s="15"/>
      <c r="F109" s="15"/>
      <c r="G109" s="13"/>
      <c r="H109" s="13"/>
      <c r="I109" s="13"/>
      <c r="J109" s="13"/>
      <c r="K109" s="13"/>
      <c r="L109" s="13"/>
      <c r="M109" s="13"/>
      <c r="N109" s="13"/>
      <c r="O109" s="13"/>
      <c r="P109" s="13"/>
      <c r="Q109" s="13"/>
      <c r="R109" s="15"/>
      <c r="S109" s="15"/>
      <c r="T109" s="15"/>
      <c r="U109" s="15"/>
      <c r="V109" s="15"/>
      <c r="W109" s="15"/>
      <c r="X109" s="15"/>
      <c r="Y109" s="14"/>
      <c r="Z109" s="15"/>
      <c r="AA109" s="15"/>
      <c r="AB109" s="15"/>
      <c r="AC109" s="15"/>
      <c r="AD109" s="15"/>
      <c r="AE109" s="15"/>
      <c r="AF109" s="15"/>
      <c r="AG109" s="15"/>
      <c r="AH109" s="15"/>
      <c r="AI109" s="15"/>
      <c r="AJ109" s="15"/>
      <c r="AK109" s="15"/>
      <c r="AL109" s="15"/>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row>
    <row r="110" spans="1:86">
      <c r="A110" s="15"/>
      <c r="B110" s="15"/>
      <c r="C110" s="15"/>
      <c r="D110" s="15"/>
      <c r="E110" s="15"/>
      <c r="F110" s="15"/>
      <c r="G110" s="13"/>
      <c r="H110" s="13"/>
      <c r="I110" s="13"/>
      <c r="J110" s="13"/>
      <c r="K110" s="13"/>
      <c r="L110" s="13"/>
      <c r="M110" s="13"/>
      <c r="N110" s="13"/>
      <c r="O110" s="13"/>
      <c r="P110" s="13"/>
      <c r="Q110" s="13"/>
      <c r="R110" s="15"/>
      <c r="S110" s="15"/>
      <c r="T110" s="15"/>
      <c r="U110" s="15"/>
      <c r="V110" s="15"/>
      <c r="W110" s="15"/>
      <c r="X110" s="15"/>
      <c r="Y110" s="14"/>
      <c r="Z110" s="15"/>
      <c r="AA110" s="15"/>
      <c r="AB110" s="15"/>
      <c r="AC110" s="15"/>
      <c r="AD110" s="15"/>
      <c r="AE110" s="15"/>
      <c r="AF110" s="15"/>
      <c r="AG110" s="15"/>
      <c r="AH110" s="15"/>
      <c r="AI110" s="15"/>
      <c r="AJ110" s="15"/>
      <c r="AK110" s="15"/>
      <c r="AL110" s="15"/>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row>
    <row r="111" spans="1:86">
      <c r="A111" s="15"/>
      <c r="B111" s="15"/>
      <c r="C111" s="15"/>
      <c r="D111" s="15"/>
      <c r="E111" s="15"/>
      <c r="F111" s="15"/>
      <c r="G111" s="13"/>
      <c r="H111" s="13"/>
      <c r="I111" s="13"/>
      <c r="J111" s="13"/>
      <c r="K111" s="13"/>
      <c r="L111" s="13"/>
      <c r="M111" s="13"/>
      <c r="N111" s="13"/>
      <c r="O111" s="13"/>
      <c r="P111" s="13"/>
      <c r="Q111" s="13"/>
      <c r="R111" s="15"/>
      <c r="S111" s="15"/>
      <c r="T111" s="15"/>
      <c r="U111" s="15"/>
      <c r="V111" s="15"/>
      <c r="W111" s="15"/>
      <c r="X111" s="15"/>
      <c r="Y111" s="14"/>
      <c r="Z111" s="15"/>
      <c r="AA111" s="15"/>
      <c r="AB111" s="15"/>
      <c r="AC111" s="15"/>
      <c r="AD111" s="15"/>
      <c r="AE111" s="15"/>
      <c r="AF111" s="15"/>
      <c r="AG111" s="15"/>
      <c r="AH111" s="15"/>
      <c r="AI111" s="15"/>
      <c r="AJ111" s="15"/>
      <c r="AK111" s="15"/>
      <c r="AL111" s="15"/>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row>
    <row r="112" spans="1:86">
      <c r="A112" s="15"/>
      <c r="B112" s="15"/>
      <c r="C112" s="15"/>
      <c r="D112" s="15"/>
      <c r="E112" s="15"/>
      <c r="F112" s="15"/>
      <c r="G112" s="13"/>
      <c r="H112" s="13"/>
      <c r="I112" s="13"/>
      <c r="J112" s="13"/>
      <c r="K112" s="13"/>
      <c r="L112" s="13"/>
      <c r="M112" s="13"/>
      <c r="N112" s="13"/>
      <c r="O112" s="13"/>
      <c r="P112" s="13"/>
      <c r="Q112" s="13"/>
      <c r="R112" s="15"/>
      <c r="S112" s="15"/>
      <c r="T112" s="15"/>
      <c r="U112" s="15"/>
      <c r="V112" s="15"/>
      <c r="W112" s="15"/>
      <c r="X112" s="15"/>
      <c r="Y112" s="14"/>
      <c r="Z112" s="15"/>
      <c r="AA112" s="15"/>
      <c r="AB112" s="15"/>
      <c r="AC112" s="15"/>
      <c r="AD112" s="15"/>
      <c r="AE112" s="15"/>
      <c r="AF112" s="15"/>
      <c r="AG112" s="15"/>
      <c r="AH112" s="15"/>
      <c r="AI112" s="15"/>
      <c r="AJ112" s="15"/>
      <c r="AK112" s="15"/>
      <c r="AL112" s="15"/>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row>
    <row r="113" spans="1:86">
      <c r="A113" s="15"/>
      <c r="B113" s="15"/>
      <c r="C113" s="15"/>
      <c r="D113" s="15"/>
      <c r="E113" s="15"/>
      <c r="F113" s="15"/>
      <c r="G113" s="13"/>
      <c r="H113" s="13"/>
      <c r="I113" s="13"/>
      <c r="J113" s="13"/>
      <c r="K113" s="13"/>
      <c r="L113" s="13"/>
      <c r="M113" s="13"/>
      <c r="N113" s="13"/>
      <c r="O113" s="13"/>
      <c r="P113" s="13"/>
      <c r="Q113" s="13"/>
      <c r="R113" s="15"/>
      <c r="S113" s="15"/>
      <c r="T113" s="15"/>
      <c r="U113" s="15"/>
      <c r="V113" s="15"/>
      <c r="W113" s="15"/>
      <c r="X113" s="15"/>
      <c r="Y113" s="14"/>
      <c r="Z113" s="15"/>
      <c r="AA113" s="15"/>
      <c r="AB113" s="15"/>
      <c r="AC113" s="15"/>
      <c r="AD113" s="15"/>
      <c r="AE113" s="15"/>
      <c r="AF113" s="15"/>
      <c r="AG113" s="15"/>
      <c r="AH113" s="15"/>
      <c r="AI113" s="15"/>
      <c r="AJ113" s="15"/>
      <c r="AK113" s="15"/>
      <c r="AL113" s="15"/>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row>
    <row r="114" spans="1:86">
      <c r="A114" s="15"/>
      <c r="B114" s="15"/>
      <c r="C114" s="15"/>
      <c r="D114" s="15"/>
      <c r="E114" s="15"/>
      <c r="F114" s="15"/>
      <c r="G114" s="13"/>
      <c r="H114" s="13"/>
      <c r="I114" s="13"/>
      <c r="J114" s="13"/>
      <c r="K114" s="13"/>
      <c r="L114" s="13"/>
      <c r="M114" s="13"/>
      <c r="N114" s="13"/>
      <c r="O114" s="13"/>
      <c r="P114" s="13"/>
      <c r="Q114" s="13"/>
      <c r="R114" s="15"/>
      <c r="S114" s="15"/>
      <c r="T114" s="15"/>
      <c r="U114" s="15"/>
      <c r="V114" s="15"/>
      <c r="W114" s="15"/>
      <c r="X114" s="15"/>
      <c r="Y114" s="14"/>
      <c r="Z114" s="15"/>
      <c r="AA114" s="15"/>
      <c r="AB114" s="15"/>
      <c r="AC114" s="15"/>
      <c r="AD114" s="15"/>
      <c r="AE114" s="15"/>
      <c r="AF114" s="15"/>
      <c r="AG114" s="15"/>
      <c r="AH114" s="15"/>
      <c r="AI114" s="15"/>
      <c r="AJ114" s="15"/>
      <c r="AK114" s="15"/>
      <c r="AL114" s="15"/>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row>
    <row r="115" spans="1:86">
      <c r="A115" s="15"/>
      <c r="B115" s="15"/>
      <c r="C115" s="15"/>
      <c r="D115" s="15"/>
      <c r="E115" s="15"/>
      <c r="F115" s="15"/>
      <c r="G115" s="13"/>
      <c r="H115" s="13"/>
      <c r="I115" s="13"/>
      <c r="J115" s="13"/>
      <c r="K115" s="13"/>
      <c r="L115" s="13"/>
      <c r="M115" s="13"/>
      <c r="N115" s="13"/>
      <c r="O115" s="13"/>
      <c r="P115" s="13"/>
      <c r="Q115" s="13"/>
      <c r="R115" s="15"/>
      <c r="S115" s="15"/>
      <c r="T115" s="15"/>
      <c r="U115" s="15"/>
      <c r="V115" s="15"/>
      <c r="W115" s="15"/>
      <c r="X115" s="15"/>
      <c r="Y115" s="14"/>
      <c r="Z115" s="15"/>
      <c r="AA115" s="15"/>
      <c r="AB115" s="15"/>
      <c r="AC115" s="15"/>
      <c r="AD115" s="15"/>
      <c r="AE115" s="15"/>
      <c r="AF115" s="15"/>
      <c r="AG115" s="15"/>
      <c r="AH115" s="15"/>
      <c r="AI115" s="15"/>
      <c r="AJ115" s="15"/>
      <c r="AK115" s="15"/>
      <c r="AL115" s="15"/>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row>
    <row r="116" spans="1:86">
      <c r="A116" s="15"/>
      <c r="B116" s="15"/>
      <c r="C116" s="15"/>
      <c r="D116" s="15"/>
      <c r="E116" s="15"/>
      <c r="F116" s="15"/>
      <c r="G116" s="13"/>
      <c r="H116" s="13"/>
      <c r="I116" s="13"/>
      <c r="J116" s="13"/>
      <c r="K116" s="13"/>
      <c r="L116" s="13"/>
      <c r="M116" s="13"/>
      <c r="N116" s="13"/>
      <c r="O116" s="13"/>
      <c r="P116" s="13"/>
      <c r="Q116" s="13"/>
      <c r="R116" s="15"/>
      <c r="S116" s="15"/>
      <c r="T116" s="15"/>
      <c r="U116" s="15"/>
      <c r="V116" s="15"/>
      <c r="W116" s="15"/>
      <c r="X116" s="15"/>
      <c r="Y116" s="14"/>
      <c r="Z116" s="15"/>
      <c r="AA116" s="15"/>
      <c r="AB116" s="15"/>
      <c r="AC116" s="15"/>
      <c r="AD116" s="15"/>
      <c r="AE116" s="15"/>
      <c r="AF116" s="15"/>
      <c r="AG116" s="15"/>
      <c r="AH116" s="15"/>
      <c r="AI116" s="15"/>
      <c r="AJ116" s="15"/>
      <c r="AK116" s="15"/>
      <c r="AL116" s="15"/>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row>
    <row r="117" spans="1:86">
      <c r="A117" s="15"/>
      <c r="B117" s="15"/>
      <c r="C117" s="15"/>
      <c r="D117" s="15"/>
      <c r="E117" s="15"/>
      <c r="F117" s="15"/>
      <c r="G117" s="13"/>
      <c r="H117" s="13"/>
      <c r="I117" s="13"/>
      <c r="J117" s="13"/>
      <c r="K117" s="13"/>
      <c r="L117" s="13"/>
      <c r="M117" s="13"/>
      <c r="N117" s="13"/>
      <c r="O117" s="13"/>
      <c r="P117" s="13"/>
      <c r="Q117" s="13"/>
      <c r="R117" s="15"/>
      <c r="S117" s="15"/>
      <c r="T117" s="15"/>
      <c r="U117" s="15"/>
      <c r="V117" s="15"/>
      <c r="W117" s="15"/>
      <c r="X117" s="15"/>
      <c r="Y117" s="14"/>
      <c r="Z117" s="15"/>
      <c r="AA117" s="15"/>
      <c r="AB117" s="15"/>
      <c r="AC117" s="15"/>
      <c r="AD117" s="15"/>
      <c r="AE117" s="15"/>
      <c r="AF117" s="15"/>
      <c r="AG117" s="15"/>
      <c r="AH117" s="15"/>
      <c r="AI117" s="15"/>
      <c r="AJ117" s="15"/>
      <c r="AK117" s="15"/>
      <c r="AL117" s="15"/>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row>
    <row r="118" spans="1:86">
      <c r="A118" s="15"/>
      <c r="B118" s="15"/>
      <c r="C118" s="15"/>
      <c r="D118" s="15"/>
      <c r="E118" s="15"/>
      <c r="F118" s="15"/>
      <c r="G118" s="13"/>
      <c r="H118" s="13"/>
      <c r="I118" s="13"/>
      <c r="J118" s="13"/>
      <c r="K118" s="13"/>
      <c r="L118" s="13"/>
      <c r="M118" s="13"/>
      <c r="N118" s="13"/>
      <c r="O118" s="13"/>
      <c r="P118" s="13"/>
      <c r="Q118" s="13"/>
      <c r="R118" s="15"/>
      <c r="S118" s="15"/>
      <c r="T118" s="15"/>
      <c r="U118" s="15"/>
      <c r="V118" s="15"/>
      <c r="W118" s="15"/>
      <c r="X118" s="15"/>
      <c r="Y118" s="14"/>
      <c r="Z118" s="15"/>
      <c r="AA118" s="15"/>
      <c r="AB118" s="15"/>
      <c r="AC118" s="15"/>
      <c r="AD118" s="15"/>
      <c r="AE118" s="15"/>
      <c r="AF118" s="15"/>
      <c r="AG118" s="15"/>
      <c r="AH118" s="15"/>
      <c r="AI118" s="15"/>
      <c r="AJ118" s="15"/>
      <c r="AK118" s="15"/>
      <c r="AL118" s="15"/>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row>
    <row r="119" spans="1:86">
      <c r="A119" s="15"/>
      <c r="B119" s="15"/>
      <c r="C119" s="15"/>
      <c r="D119" s="15"/>
      <c r="E119" s="15"/>
      <c r="F119" s="15"/>
      <c r="G119" s="13"/>
      <c r="H119" s="13"/>
      <c r="I119" s="13"/>
      <c r="J119" s="13"/>
      <c r="K119" s="13"/>
      <c r="L119" s="13"/>
      <c r="M119" s="13"/>
      <c r="N119" s="13"/>
      <c r="O119" s="13"/>
      <c r="P119" s="13"/>
      <c r="Q119" s="13"/>
      <c r="R119" s="15"/>
      <c r="S119" s="15"/>
      <c r="T119" s="15"/>
      <c r="U119" s="15"/>
      <c r="V119" s="15"/>
      <c r="W119" s="15"/>
      <c r="X119" s="15"/>
      <c r="Y119" s="14"/>
      <c r="Z119" s="15"/>
      <c r="AA119" s="15"/>
      <c r="AB119" s="15"/>
      <c r="AC119" s="15"/>
      <c r="AD119" s="15"/>
      <c r="AE119" s="15"/>
      <c r="AF119" s="15"/>
      <c r="AG119" s="15"/>
      <c r="AH119" s="15"/>
      <c r="AI119" s="15"/>
      <c r="AJ119" s="15"/>
      <c r="AK119" s="15"/>
      <c r="AL119" s="15"/>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row>
    <row r="120" spans="1:86">
      <c r="A120" s="15"/>
      <c r="B120" s="15"/>
      <c r="C120" s="15"/>
      <c r="D120" s="15"/>
      <c r="E120" s="15"/>
      <c r="F120" s="15"/>
      <c r="G120" s="13"/>
      <c r="H120" s="13"/>
      <c r="I120" s="13"/>
      <c r="J120" s="13"/>
      <c r="K120" s="13"/>
      <c r="L120" s="13"/>
      <c r="M120" s="13"/>
      <c r="N120" s="13"/>
      <c r="O120" s="13"/>
      <c r="P120" s="13"/>
      <c r="Q120" s="13"/>
      <c r="R120" s="15"/>
      <c r="S120" s="15"/>
      <c r="T120" s="15"/>
      <c r="U120" s="15"/>
      <c r="V120" s="15"/>
      <c r="W120" s="15"/>
      <c r="X120" s="15"/>
      <c r="Y120" s="14"/>
      <c r="Z120" s="15"/>
      <c r="AA120" s="15"/>
      <c r="AB120" s="15"/>
      <c r="AC120" s="15"/>
      <c r="AD120" s="15"/>
      <c r="AE120" s="15"/>
      <c r="AF120" s="15"/>
      <c r="AG120" s="15"/>
      <c r="AH120" s="15"/>
      <c r="AI120" s="15"/>
      <c r="AJ120" s="15"/>
      <c r="AK120" s="15"/>
      <c r="AL120" s="15"/>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row>
    <row r="121" spans="1:86">
      <c r="A121" s="15"/>
      <c r="B121" s="15"/>
      <c r="C121" s="15"/>
      <c r="D121" s="15"/>
      <c r="E121" s="15"/>
      <c r="F121" s="15"/>
      <c r="G121" s="13"/>
      <c r="H121" s="13"/>
      <c r="I121" s="13"/>
      <c r="J121" s="13"/>
      <c r="K121" s="13"/>
      <c r="L121" s="13"/>
      <c r="M121" s="13"/>
      <c r="N121" s="13"/>
      <c r="O121" s="13"/>
      <c r="P121" s="13"/>
      <c r="Q121" s="13"/>
      <c r="R121" s="15"/>
      <c r="S121" s="15"/>
      <c r="T121" s="15"/>
      <c r="U121" s="15"/>
      <c r="V121" s="15"/>
      <c r="W121" s="15"/>
      <c r="X121" s="15"/>
      <c r="Y121" s="14"/>
      <c r="Z121" s="15"/>
      <c r="AA121" s="15"/>
      <c r="AB121" s="15"/>
      <c r="AC121" s="15"/>
      <c r="AD121" s="15"/>
      <c r="AE121" s="15"/>
      <c r="AF121" s="15"/>
      <c r="AG121" s="15"/>
      <c r="AH121" s="15"/>
      <c r="AI121" s="15"/>
      <c r="AJ121" s="15"/>
      <c r="AK121" s="15"/>
      <c r="AL121" s="15"/>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row>
    <row r="122" spans="1:86">
      <c r="A122" s="15"/>
      <c r="B122" s="15"/>
      <c r="C122" s="15"/>
      <c r="D122" s="15"/>
      <c r="E122" s="15"/>
      <c r="F122" s="15"/>
      <c r="G122" s="13"/>
      <c r="H122" s="13"/>
      <c r="I122" s="13"/>
      <c r="J122" s="13"/>
      <c r="K122" s="13"/>
      <c r="L122" s="13"/>
      <c r="M122" s="13"/>
      <c r="N122" s="13"/>
      <c r="O122" s="13"/>
      <c r="P122" s="13"/>
      <c r="Q122" s="13"/>
      <c r="R122" s="15"/>
      <c r="S122" s="15"/>
      <c r="T122" s="15"/>
      <c r="U122" s="15"/>
      <c r="V122" s="15"/>
      <c r="W122" s="15"/>
      <c r="X122" s="15"/>
      <c r="Y122" s="14"/>
      <c r="Z122" s="15"/>
      <c r="AA122" s="15"/>
      <c r="AB122" s="15"/>
      <c r="AC122" s="15"/>
      <c r="AD122" s="15"/>
      <c r="AE122" s="15"/>
      <c r="AF122" s="15"/>
      <c r="AG122" s="15"/>
      <c r="AH122" s="15"/>
      <c r="AI122" s="15"/>
      <c r="AJ122" s="15"/>
      <c r="AK122" s="15"/>
      <c r="AL122" s="15"/>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row>
    <row r="123" spans="1:86">
      <c r="A123" s="15"/>
      <c r="B123" s="15"/>
      <c r="C123" s="15"/>
      <c r="D123" s="15"/>
      <c r="E123" s="15"/>
      <c r="F123" s="15"/>
      <c r="G123" s="13"/>
      <c r="H123" s="13"/>
      <c r="I123" s="13"/>
      <c r="J123" s="13"/>
      <c r="K123" s="13"/>
      <c r="L123" s="13"/>
      <c r="M123" s="13"/>
      <c r="N123" s="13"/>
      <c r="O123" s="13"/>
      <c r="P123" s="13"/>
      <c r="Q123" s="13"/>
      <c r="R123" s="15"/>
      <c r="S123" s="15"/>
      <c r="T123" s="15"/>
      <c r="U123" s="15"/>
      <c r="V123" s="15"/>
      <c r="W123" s="15"/>
      <c r="X123" s="15"/>
      <c r="Y123" s="14"/>
      <c r="Z123" s="15"/>
      <c r="AA123" s="15"/>
      <c r="AB123" s="15"/>
      <c r="AC123" s="15"/>
      <c r="AD123" s="15"/>
      <c r="AE123" s="15"/>
      <c r="AF123" s="15"/>
      <c r="AG123" s="15"/>
      <c r="AH123" s="15"/>
      <c r="AI123" s="15"/>
      <c r="AJ123" s="15"/>
      <c r="AK123" s="15"/>
      <c r="AL123" s="15"/>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row>
    <row r="124" spans="1:86">
      <c r="A124" s="15"/>
      <c r="B124" s="15"/>
      <c r="C124" s="15"/>
      <c r="D124" s="15"/>
      <c r="E124" s="15"/>
      <c r="F124" s="15"/>
      <c r="G124" s="13"/>
      <c r="H124" s="13"/>
      <c r="I124" s="13"/>
      <c r="J124" s="13"/>
      <c r="K124" s="13"/>
      <c r="L124" s="13"/>
      <c r="M124" s="13"/>
      <c r="N124" s="13"/>
      <c r="O124" s="13"/>
      <c r="P124" s="13"/>
      <c r="Q124" s="13"/>
      <c r="R124" s="15"/>
      <c r="S124" s="15"/>
      <c r="T124" s="15"/>
      <c r="U124" s="15"/>
      <c r="V124" s="15"/>
      <c r="W124" s="15"/>
      <c r="X124" s="15"/>
      <c r="Y124" s="14"/>
      <c r="Z124" s="15"/>
      <c r="AA124" s="15"/>
      <c r="AB124" s="15"/>
      <c r="AC124" s="15"/>
      <c r="AD124" s="15"/>
      <c r="AE124" s="15"/>
      <c r="AF124" s="15"/>
      <c r="AG124" s="15"/>
      <c r="AH124" s="15"/>
      <c r="AI124" s="15"/>
      <c r="AJ124" s="15"/>
      <c r="AK124" s="15"/>
      <c r="AL124" s="15"/>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row>
    <row r="125" spans="1:86">
      <c r="A125" s="15"/>
      <c r="B125" s="15"/>
      <c r="C125" s="15"/>
      <c r="D125" s="15"/>
      <c r="E125" s="15"/>
      <c r="F125" s="15"/>
      <c r="G125" s="13"/>
      <c r="H125" s="13"/>
      <c r="I125" s="13"/>
      <c r="J125" s="13"/>
      <c r="K125" s="13"/>
      <c r="L125" s="13"/>
      <c r="M125" s="13"/>
      <c r="N125" s="13"/>
      <c r="O125" s="13"/>
      <c r="P125" s="13"/>
      <c r="Q125" s="13"/>
      <c r="R125" s="15"/>
      <c r="S125" s="15"/>
      <c r="T125" s="15"/>
      <c r="U125" s="15"/>
      <c r="V125" s="15"/>
      <c r="W125" s="15"/>
      <c r="X125" s="15"/>
      <c r="Y125" s="14"/>
      <c r="Z125" s="15"/>
      <c r="AA125" s="15"/>
      <c r="AB125" s="15"/>
      <c r="AC125" s="15"/>
      <c r="AD125" s="15"/>
      <c r="AE125" s="15"/>
      <c r="AF125" s="15"/>
      <c r="AG125" s="15"/>
      <c r="AH125" s="15"/>
      <c r="AI125" s="15"/>
      <c r="AJ125" s="15"/>
      <c r="AK125" s="15"/>
      <c r="AL125" s="15"/>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row>
    <row r="126" spans="1:86">
      <c r="A126" s="15"/>
      <c r="B126" s="15"/>
      <c r="C126" s="15"/>
      <c r="D126" s="15"/>
      <c r="E126" s="15"/>
      <c r="F126" s="15"/>
      <c r="G126" s="13"/>
      <c r="H126" s="13"/>
      <c r="I126" s="13"/>
      <c r="J126" s="13"/>
      <c r="K126" s="13"/>
      <c r="L126" s="13"/>
      <c r="M126" s="13"/>
      <c r="N126" s="13"/>
      <c r="O126" s="13"/>
      <c r="P126" s="13"/>
      <c r="Q126" s="13"/>
      <c r="R126" s="15"/>
      <c r="S126" s="15"/>
      <c r="T126" s="15"/>
      <c r="U126" s="15"/>
      <c r="V126" s="15"/>
      <c r="W126" s="15"/>
      <c r="X126" s="15"/>
      <c r="Y126" s="14"/>
      <c r="Z126" s="15"/>
      <c r="AA126" s="15"/>
      <c r="AB126" s="15"/>
      <c r="AC126" s="15"/>
      <c r="AD126" s="15"/>
      <c r="AE126" s="15"/>
      <c r="AF126" s="15"/>
      <c r="AG126" s="15"/>
      <c r="AH126" s="15"/>
      <c r="AI126" s="15"/>
      <c r="AJ126" s="15"/>
      <c r="AK126" s="15"/>
      <c r="AL126" s="15"/>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row>
    <row r="127" spans="1:86">
      <c r="A127" s="15"/>
      <c r="B127" s="15"/>
      <c r="C127" s="15"/>
      <c r="D127" s="15"/>
      <c r="E127" s="15"/>
      <c r="F127" s="15"/>
      <c r="G127" s="13"/>
      <c r="H127" s="13"/>
      <c r="I127" s="13"/>
      <c r="J127" s="13"/>
      <c r="K127" s="13"/>
      <c r="L127" s="13"/>
      <c r="M127" s="13"/>
      <c r="N127" s="13"/>
      <c r="O127" s="13"/>
      <c r="P127" s="13"/>
      <c r="Q127" s="13"/>
      <c r="R127" s="15"/>
      <c r="S127" s="15"/>
      <c r="T127" s="15"/>
      <c r="U127" s="15"/>
      <c r="V127" s="15"/>
      <c r="W127" s="15"/>
      <c r="X127" s="15"/>
      <c r="Y127" s="14"/>
      <c r="Z127" s="15"/>
      <c r="AA127" s="15"/>
      <c r="AB127" s="15"/>
      <c r="AC127" s="15"/>
      <c r="AD127" s="15"/>
      <c r="AE127" s="15"/>
      <c r="AF127" s="15"/>
      <c r="AG127" s="15"/>
      <c r="AH127" s="15"/>
      <c r="AI127" s="15"/>
      <c r="AJ127" s="15"/>
      <c r="AK127" s="15"/>
      <c r="AL127" s="15"/>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row>
    <row r="128" spans="1:86">
      <c r="A128" s="15"/>
      <c r="B128" s="15"/>
      <c r="C128" s="15"/>
      <c r="D128" s="15"/>
      <c r="E128" s="15"/>
      <c r="F128" s="15"/>
      <c r="G128" s="13"/>
      <c r="H128" s="13"/>
      <c r="I128" s="13"/>
      <c r="J128" s="13"/>
      <c r="K128" s="13"/>
      <c r="L128" s="13"/>
      <c r="M128" s="13"/>
      <c r="N128" s="13"/>
      <c r="O128" s="13"/>
      <c r="P128" s="13"/>
      <c r="Q128" s="13"/>
      <c r="R128" s="15"/>
      <c r="S128" s="15"/>
      <c r="T128" s="15"/>
      <c r="U128" s="15"/>
      <c r="V128" s="15"/>
      <c r="W128" s="15"/>
      <c r="X128" s="15"/>
      <c r="Y128" s="14"/>
      <c r="Z128" s="15"/>
      <c r="AA128" s="15"/>
      <c r="AB128" s="15"/>
      <c r="AC128" s="15"/>
      <c r="AD128" s="15"/>
      <c r="AE128" s="15"/>
      <c r="AF128" s="15"/>
      <c r="AG128" s="15"/>
      <c r="AH128" s="15"/>
      <c r="AI128" s="15"/>
      <c r="AJ128" s="15"/>
      <c r="AK128" s="15"/>
      <c r="AL128" s="15"/>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row>
    <row r="129" spans="1:86">
      <c r="A129" s="15"/>
      <c r="B129" s="15"/>
      <c r="C129" s="15"/>
      <c r="D129" s="15"/>
      <c r="E129" s="15"/>
      <c r="F129" s="15"/>
      <c r="G129" s="13"/>
      <c r="H129" s="13"/>
      <c r="I129" s="13"/>
      <c r="J129" s="13"/>
      <c r="K129" s="13"/>
      <c r="L129" s="13"/>
      <c r="M129" s="13"/>
      <c r="N129" s="13"/>
      <c r="O129" s="13"/>
      <c r="P129" s="13"/>
      <c r="Q129" s="13"/>
      <c r="R129" s="15"/>
      <c r="S129" s="15"/>
      <c r="T129" s="15"/>
      <c r="U129" s="15"/>
      <c r="V129" s="15"/>
      <c r="W129" s="15"/>
      <c r="X129" s="15"/>
      <c r="Y129" s="14"/>
      <c r="Z129" s="15"/>
      <c r="AA129" s="15"/>
      <c r="AB129" s="15"/>
      <c r="AC129" s="15"/>
      <c r="AD129" s="15"/>
      <c r="AE129" s="15"/>
      <c r="AF129" s="15"/>
      <c r="AG129" s="15"/>
      <c r="AH129" s="15"/>
      <c r="AI129" s="15"/>
      <c r="AJ129" s="15"/>
      <c r="AK129" s="15"/>
      <c r="AL129" s="15"/>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row>
    <row r="130" spans="1:86">
      <c r="A130" s="15"/>
      <c r="B130" s="15"/>
      <c r="C130" s="15"/>
      <c r="D130" s="15"/>
      <c r="E130" s="15"/>
      <c r="F130" s="15"/>
      <c r="G130" s="13"/>
      <c r="H130" s="13"/>
      <c r="I130" s="13"/>
      <c r="J130" s="13"/>
      <c r="K130" s="13"/>
      <c r="L130" s="13"/>
      <c r="M130" s="13"/>
      <c r="N130" s="13"/>
      <c r="O130" s="13"/>
      <c r="P130" s="13"/>
      <c r="Q130" s="13"/>
      <c r="R130" s="15"/>
      <c r="S130" s="15"/>
      <c r="T130" s="15"/>
      <c r="U130" s="15"/>
      <c r="V130" s="15"/>
      <c r="W130" s="15"/>
      <c r="X130" s="15"/>
      <c r="Y130" s="14"/>
      <c r="Z130" s="15"/>
      <c r="AA130" s="15"/>
      <c r="AB130" s="15"/>
      <c r="AC130" s="15"/>
      <c r="AD130" s="15"/>
      <c r="AE130" s="15"/>
      <c r="AF130" s="15"/>
      <c r="AG130" s="15"/>
      <c r="AH130" s="15"/>
      <c r="AI130" s="15"/>
      <c r="AJ130" s="15"/>
      <c r="AK130" s="15"/>
      <c r="AL130" s="15"/>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row>
    <row r="131" spans="1:86">
      <c r="A131" s="15"/>
      <c r="B131" s="15"/>
      <c r="C131" s="15"/>
      <c r="D131" s="15"/>
      <c r="E131" s="15"/>
      <c r="F131" s="15"/>
      <c r="G131" s="13"/>
      <c r="H131" s="13"/>
      <c r="I131" s="13"/>
      <c r="J131" s="13"/>
      <c r="K131" s="13"/>
      <c r="L131" s="13"/>
      <c r="M131" s="13"/>
      <c r="N131" s="13"/>
      <c r="O131" s="13"/>
      <c r="P131" s="13"/>
      <c r="Q131" s="13"/>
      <c r="R131" s="15"/>
      <c r="S131" s="15"/>
      <c r="T131" s="15"/>
      <c r="U131" s="15"/>
      <c r="V131" s="15"/>
      <c r="W131" s="15"/>
      <c r="X131" s="15"/>
      <c r="Y131" s="14"/>
      <c r="Z131" s="15"/>
      <c r="AA131" s="15"/>
      <c r="AB131" s="15"/>
      <c r="AC131" s="15"/>
      <c r="AD131" s="15"/>
      <c r="AE131" s="15"/>
      <c r="AF131" s="15"/>
      <c r="AG131" s="15"/>
      <c r="AH131" s="15"/>
      <c r="AI131" s="15"/>
      <c r="AJ131" s="15"/>
      <c r="AK131" s="15"/>
      <c r="AL131" s="15"/>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row>
    <row r="132" spans="1:86">
      <c r="A132" s="15"/>
      <c r="B132" s="15"/>
      <c r="C132" s="15"/>
      <c r="D132" s="15"/>
      <c r="E132" s="15"/>
      <c r="F132" s="15"/>
      <c r="G132" s="13"/>
      <c r="H132" s="13"/>
      <c r="I132" s="13"/>
      <c r="J132" s="13"/>
      <c r="K132" s="13"/>
      <c r="L132" s="13"/>
      <c r="M132" s="13"/>
      <c r="N132" s="13"/>
      <c r="O132" s="13"/>
      <c r="P132" s="13"/>
      <c r="Q132" s="13"/>
      <c r="R132" s="15"/>
      <c r="S132" s="15"/>
      <c r="T132" s="15"/>
      <c r="U132" s="15"/>
      <c r="V132" s="15"/>
      <c r="W132" s="15"/>
      <c r="X132" s="15"/>
      <c r="Y132" s="14"/>
      <c r="Z132" s="15"/>
      <c r="AA132" s="15"/>
      <c r="AB132" s="15"/>
      <c r="AC132" s="15"/>
      <c r="AD132" s="15"/>
      <c r="AE132" s="15"/>
      <c r="AF132" s="15"/>
      <c r="AG132" s="15"/>
      <c r="AH132" s="15"/>
      <c r="AI132" s="15"/>
      <c r="AJ132" s="15"/>
      <c r="AK132" s="15"/>
      <c r="AL132" s="15"/>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row>
    <row r="133" spans="1:86">
      <c r="A133" s="15"/>
      <c r="B133" s="15"/>
      <c r="C133" s="15"/>
      <c r="D133" s="15"/>
      <c r="E133" s="15"/>
      <c r="F133" s="15"/>
      <c r="G133" s="13"/>
      <c r="H133" s="13"/>
      <c r="I133" s="13"/>
      <c r="J133" s="13"/>
      <c r="K133" s="13"/>
      <c r="L133" s="13"/>
      <c r="M133" s="13"/>
      <c r="N133" s="13"/>
      <c r="O133" s="13"/>
      <c r="P133" s="13"/>
      <c r="Q133" s="13"/>
      <c r="R133" s="15"/>
      <c r="S133" s="15"/>
      <c r="T133" s="15"/>
      <c r="U133" s="15"/>
      <c r="V133" s="15"/>
      <c r="W133" s="15"/>
      <c r="X133" s="15"/>
      <c r="Y133" s="14"/>
      <c r="Z133" s="15"/>
      <c r="AA133" s="15"/>
      <c r="AB133" s="15"/>
      <c r="AC133" s="15"/>
      <c r="AD133" s="15"/>
      <c r="AE133" s="15"/>
      <c r="AF133" s="15"/>
      <c r="AG133" s="15"/>
      <c r="AH133" s="15"/>
      <c r="AI133" s="15"/>
      <c r="AJ133" s="15"/>
      <c r="AK133" s="15"/>
      <c r="AL133" s="15"/>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row>
    <row r="134" spans="1:86">
      <c r="A134" s="15"/>
      <c r="B134" s="15"/>
      <c r="C134" s="15"/>
      <c r="D134" s="15"/>
      <c r="E134" s="15"/>
      <c r="F134" s="15"/>
      <c r="G134" s="13"/>
      <c r="H134" s="13"/>
      <c r="I134" s="13"/>
      <c r="J134" s="13"/>
      <c r="K134" s="13"/>
      <c r="L134" s="13"/>
      <c r="M134" s="13"/>
      <c r="N134" s="13"/>
      <c r="O134" s="13"/>
      <c r="P134" s="13"/>
      <c r="Q134" s="13"/>
      <c r="R134" s="15"/>
      <c r="S134" s="15"/>
      <c r="T134" s="15"/>
      <c r="U134" s="15"/>
      <c r="V134" s="15"/>
      <c r="W134" s="15"/>
      <c r="X134" s="15"/>
      <c r="Y134" s="14"/>
      <c r="Z134" s="15"/>
      <c r="AA134" s="15"/>
      <c r="AB134" s="15"/>
      <c r="AC134" s="15"/>
      <c r="AD134" s="15"/>
      <c r="AE134" s="15"/>
      <c r="AF134" s="15"/>
      <c r="AG134" s="15"/>
      <c r="AH134" s="15"/>
      <c r="AI134" s="15"/>
      <c r="AJ134" s="15"/>
      <c r="AK134" s="15"/>
      <c r="AL134" s="15"/>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row>
    <row r="135" spans="1:86">
      <c r="A135" s="15"/>
      <c r="B135" s="15"/>
      <c r="C135" s="15"/>
      <c r="D135" s="15"/>
      <c r="E135" s="15"/>
      <c r="F135" s="15"/>
      <c r="G135" s="13"/>
      <c r="H135" s="13"/>
      <c r="I135" s="13"/>
      <c r="J135" s="13"/>
      <c r="K135" s="13"/>
      <c r="L135" s="13"/>
      <c r="M135" s="13"/>
      <c r="N135" s="13"/>
      <c r="O135" s="13"/>
      <c r="P135" s="13"/>
      <c r="Q135" s="13"/>
      <c r="R135" s="15"/>
      <c r="S135" s="15"/>
      <c r="T135" s="15"/>
      <c r="U135" s="15"/>
      <c r="V135" s="15"/>
      <c r="W135" s="15"/>
      <c r="X135" s="15"/>
      <c r="Y135" s="14"/>
      <c r="Z135" s="15"/>
      <c r="AA135" s="15"/>
      <c r="AB135" s="15"/>
      <c r="AC135" s="15"/>
      <c r="AD135" s="15"/>
      <c r="AE135" s="15"/>
      <c r="AF135" s="15"/>
      <c r="AG135" s="15"/>
      <c r="AH135" s="15"/>
      <c r="AI135" s="15"/>
      <c r="AJ135" s="15"/>
      <c r="AK135" s="15"/>
      <c r="AL135" s="15"/>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row>
    <row r="136" spans="1:86">
      <c r="A136" s="15"/>
      <c r="B136" s="15"/>
      <c r="C136" s="15"/>
      <c r="D136" s="15"/>
      <c r="E136" s="15"/>
      <c r="F136" s="15"/>
      <c r="G136" s="13"/>
      <c r="H136" s="13"/>
      <c r="I136" s="13"/>
      <c r="J136" s="13"/>
      <c r="K136" s="13"/>
      <c r="L136" s="13"/>
      <c r="M136" s="13"/>
      <c r="N136" s="13"/>
      <c r="O136" s="13"/>
      <c r="P136" s="13"/>
      <c r="Q136" s="13"/>
      <c r="R136" s="15"/>
      <c r="S136" s="15"/>
      <c r="T136" s="15"/>
      <c r="U136" s="15"/>
      <c r="V136" s="15"/>
      <c r="W136" s="15"/>
      <c r="X136" s="15"/>
      <c r="Y136" s="14"/>
      <c r="Z136" s="15"/>
      <c r="AA136" s="15"/>
      <c r="AB136" s="15"/>
      <c r="AC136" s="15"/>
      <c r="AD136" s="15"/>
      <c r="AE136" s="15"/>
      <c r="AF136" s="15"/>
      <c r="AG136" s="15"/>
      <c r="AH136" s="15"/>
      <c r="AI136" s="15"/>
      <c r="AJ136" s="15"/>
      <c r="AK136" s="15"/>
      <c r="AL136" s="15"/>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row>
    <row r="137" spans="1:86">
      <c r="A137" s="15"/>
      <c r="B137" s="15"/>
      <c r="C137" s="15"/>
      <c r="D137" s="15"/>
      <c r="E137" s="15"/>
      <c r="F137" s="15"/>
      <c r="G137" s="13"/>
      <c r="H137" s="13"/>
      <c r="I137" s="13"/>
      <c r="J137" s="13"/>
      <c r="K137" s="13"/>
      <c r="L137" s="13"/>
      <c r="M137" s="13"/>
      <c r="N137" s="13"/>
      <c r="O137" s="13"/>
      <c r="P137" s="13"/>
      <c r="Q137" s="13"/>
      <c r="R137" s="15"/>
      <c r="S137" s="15"/>
      <c r="T137" s="15"/>
      <c r="U137" s="15"/>
      <c r="V137" s="15"/>
      <c r="W137" s="15"/>
      <c r="X137" s="15"/>
      <c r="Y137" s="14"/>
      <c r="Z137" s="15"/>
      <c r="AA137" s="15"/>
      <c r="AB137" s="15"/>
      <c r="AC137" s="15"/>
      <c r="AD137" s="15"/>
      <c r="AE137" s="15"/>
      <c r="AF137" s="15"/>
      <c r="AG137" s="15"/>
      <c r="AH137" s="15"/>
      <c r="AI137" s="15"/>
      <c r="AJ137" s="15"/>
      <c r="AK137" s="15"/>
      <c r="AL137" s="15"/>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row>
    <row r="138" spans="1:86">
      <c r="A138" s="15"/>
      <c r="B138" s="15"/>
      <c r="C138" s="15"/>
      <c r="D138" s="15"/>
      <c r="E138" s="15"/>
      <c r="F138" s="15"/>
      <c r="G138" s="13"/>
      <c r="H138" s="13"/>
      <c r="I138" s="13"/>
      <c r="J138" s="13"/>
      <c r="K138" s="13"/>
      <c r="L138" s="13"/>
      <c r="M138" s="13"/>
      <c r="N138" s="13"/>
      <c r="O138" s="13"/>
      <c r="P138" s="13"/>
      <c r="Q138" s="13"/>
      <c r="R138" s="15"/>
      <c r="S138" s="15"/>
      <c r="T138" s="15"/>
      <c r="U138" s="15"/>
      <c r="V138" s="15"/>
      <c r="W138" s="15"/>
      <c r="X138" s="15"/>
      <c r="Y138" s="14"/>
      <c r="Z138" s="15"/>
      <c r="AA138" s="15"/>
      <c r="AB138" s="15"/>
      <c r="AC138" s="15"/>
      <c r="AD138" s="15"/>
      <c r="AE138" s="15"/>
      <c r="AF138" s="15"/>
      <c r="AG138" s="15"/>
      <c r="AH138" s="15"/>
      <c r="AI138" s="15"/>
      <c r="AJ138" s="15"/>
      <c r="AK138" s="15"/>
      <c r="AL138" s="15"/>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row>
    <row r="139" spans="1:86">
      <c r="A139" s="15"/>
      <c r="B139" s="15"/>
      <c r="C139" s="15"/>
      <c r="D139" s="15"/>
      <c r="E139" s="15"/>
      <c r="F139" s="15"/>
      <c r="G139" s="13"/>
      <c r="H139" s="13"/>
      <c r="I139" s="13"/>
      <c r="J139" s="13"/>
      <c r="K139" s="13"/>
      <c r="L139" s="13"/>
      <c r="M139" s="13"/>
      <c r="N139" s="13"/>
      <c r="O139" s="13"/>
      <c r="P139" s="13"/>
      <c r="Q139" s="13"/>
      <c r="R139" s="15"/>
      <c r="S139" s="15"/>
      <c r="T139" s="15"/>
      <c r="U139" s="15"/>
      <c r="V139" s="15"/>
      <c r="W139" s="15"/>
      <c r="X139" s="15"/>
      <c r="Y139" s="14"/>
      <c r="Z139" s="15"/>
      <c r="AA139" s="15"/>
      <c r="AB139" s="15"/>
      <c r="AC139" s="15"/>
      <c r="AD139" s="15"/>
      <c r="AE139" s="15"/>
      <c r="AF139" s="15"/>
      <c r="AG139" s="15"/>
      <c r="AH139" s="15"/>
      <c r="AI139" s="15"/>
      <c r="AJ139" s="15"/>
      <c r="AK139" s="15"/>
      <c r="AL139" s="15"/>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row>
    <row r="140" spans="1:86">
      <c r="A140" s="15"/>
      <c r="B140" s="15"/>
      <c r="C140" s="15"/>
      <c r="D140" s="15"/>
      <c r="E140" s="15"/>
      <c r="F140" s="15"/>
      <c r="G140" s="13"/>
      <c r="H140" s="13"/>
      <c r="I140" s="13"/>
      <c r="J140" s="13"/>
      <c r="K140" s="13"/>
      <c r="L140" s="13"/>
      <c r="M140" s="13"/>
      <c r="N140" s="13"/>
      <c r="O140" s="13"/>
      <c r="P140" s="13"/>
      <c r="Q140" s="13"/>
      <c r="R140" s="15"/>
      <c r="S140" s="15"/>
      <c r="T140" s="15"/>
      <c r="U140" s="15"/>
      <c r="V140" s="15"/>
      <c r="W140" s="15"/>
      <c r="X140" s="15"/>
      <c r="Y140" s="14"/>
      <c r="Z140" s="15"/>
      <c r="AA140" s="15"/>
      <c r="AB140" s="15"/>
      <c r="AC140" s="15"/>
      <c r="AD140" s="15"/>
      <c r="AE140" s="15"/>
      <c r="AF140" s="15"/>
      <c r="AG140" s="15"/>
      <c r="AH140" s="15"/>
      <c r="AI140" s="15"/>
      <c r="AJ140" s="15"/>
      <c r="AK140" s="15"/>
      <c r="AL140" s="15"/>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row>
    <row r="141" spans="1:86">
      <c r="A141" s="15"/>
      <c r="B141" s="15"/>
      <c r="C141" s="15"/>
      <c r="D141" s="15"/>
      <c r="E141" s="15"/>
      <c r="F141" s="15"/>
      <c r="G141" s="13"/>
      <c r="H141" s="13"/>
      <c r="I141" s="13"/>
      <c r="J141" s="13"/>
      <c r="K141" s="13"/>
      <c r="L141" s="13"/>
      <c r="M141" s="13"/>
      <c r="N141" s="13"/>
      <c r="O141" s="13"/>
      <c r="P141" s="13"/>
      <c r="Q141" s="13"/>
      <c r="R141" s="15"/>
      <c r="S141" s="15"/>
      <c r="T141" s="15"/>
      <c r="U141" s="15"/>
      <c r="V141" s="15"/>
      <c r="W141" s="15"/>
      <c r="X141" s="15"/>
      <c r="Y141" s="14"/>
      <c r="Z141" s="15"/>
      <c r="AA141" s="15"/>
      <c r="AB141" s="15"/>
      <c r="AC141" s="15"/>
      <c r="AD141" s="15"/>
      <c r="AE141" s="15"/>
      <c r="AF141" s="15"/>
      <c r="AG141" s="15"/>
      <c r="AH141" s="15"/>
      <c r="AI141" s="15"/>
      <c r="AJ141" s="15"/>
      <c r="AK141" s="15"/>
      <c r="AL141" s="15"/>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row>
    <row r="142" spans="1:86">
      <c r="A142" s="15"/>
      <c r="B142" s="15"/>
      <c r="C142" s="15"/>
      <c r="D142" s="15"/>
      <c r="E142" s="15"/>
      <c r="F142" s="15"/>
      <c r="G142" s="13"/>
      <c r="H142" s="13"/>
      <c r="I142" s="13"/>
      <c r="J142" s="13"/>
      <c r="K142" s="13"/>
      <c r="L142" s="13"/>
      <c r="M142" s="13"/>
      <c r="N142" s="13"/>
      <c r="O142" s="13"/>
      <c r="P142" s="13"/>
      <c r="Q142" s="13"/>
      <c r="R142" s="15"/>
      <c r="S142" s="15"/>
      <c r="T142" s="15"/>
      <c r="U142" s="15"/>
      <c r="V142" s="15"/>
      <c r="W142" s="15"/>
      <c r="X142" s="15"/>
      <c r="Y142" s="14"/>
      <c r="Z142" s="15"/>
      <c r="AA142" s="15"/>
      <c r="AB142" s="15"/>
      <c r="AC142" s="15"/>
      <c r="AD142" s="15"/>
      <c r="AE142" s="15"/>
      <c r="AF142" s="15"/>
      <c r="AG142" s="15"/>
      <c r="AH142" s="15"/>
      <c r="AI142" s="15"/>
      <c r="AJ142" s="15"/>
      <c r="AK142" s="15"/>
      <c r="AL142" s="15"/>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row>
    <row r="143" spans="1:86">
      <c r="A143" s="15"/>
      <c r="B143" s="15"/>
      <c r="C143" s="15"/>
      <c r="D143" s="15"/>
      <c r="E143" s="15"/>
      <c r="F143" s="15"/>
      <c r="G143" s="13"/>
      <c r="H143" s="13"/>
      <c r="I143" s="13"/>
      <c r="J143" s="13"/>
      <c r="K143" s="13"/>
      <c r="L143" s="13"/>
      <c r="M143" s="13"/>
      <c r="N143" s="13"/>
      <c r="O143" s="13"/>
      <c r="P143" s="13"/>
      <c r="Q143" s="13"/>
      <c r="R143" s="15"/>
      <c r="S143" s="15"/>
      <c r="T143" s="15"/>
      <c r="U143" s="15"/>
      <c r="V143" s="15"/>
      <c r="W143" s="15"/>
      <c r="X143" s="15"/>
      <c r="Y143" s="14"/>
      <c r="Z143" s="15"/>
      <c r="AA143" s="15"/>
      <c r="AB143" s="15"/>
      <c r="AC143" s="15"/>
      <c r="AD143" s="15"/>
      <c r="AE143" s="15"/>
      <c r="AF143" s="15"/>
      <c r="AG143" s="15"/>
      <c r="AH143" s="15"/>
      <c r="AI143" s="15"/>
      <c r="AJ143" s="15"/>
      <c r="AK143" s="15"/>
      <c r="AL143" s="15"/>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row>
    <row r="144" spans="1:86">
      <c r="A144" s="15"/>
      <c r="B144" s="15"/>
      <c r="C144" s="15"/>
      <c r="D144" s="15"/>
      <c r="E144" s="15"/>
      <c r="F144" s="15"/>
      <c r="G144" s="13"/>
      <c r="H144" s="13"/>
      <c r="I144" s="13"/>
      <c r="J144" s="13"/>
      <c r="K144" s="13"/>
      <c r="L144" s="13"/>
      <c r="M144" s="13"/>
      <c r="N144" s="13"/>
      <c r="O144" s="13"/>
      <c r="P144" s="13"/>
      <c r="Q144" s="13"/>
      <c r="R144" s="15"/>
      <c r="S144" s="15"/>
      <c r="T144" s="15"/>
      <c r="U144" s="15"/>
      <c r="V144" s="15"/>
      <c r="W144" s="15"/>
      <c r="X144" s="15"/>
      <c r="Y144" s="14"/>
      <c r="Z144" s="15"/>
      <c r="AA144" s="15"/>
      <c r="AB144" s="15"/>
      <c r="AC144" s="15"/>
      <c r="AD144" s="15"/>
      <c r="AE144" s="15"/>
      <c r="AF144" s="15"/>
      <c r="AG144" s="15"/>
      <c r="AH144" s="15"/>
      <c r="AI144" s="15"/>
      <c r="AJ144" s="15"/>
      <c r="AK144" s="15"/>
      <c r="AL144" s="15"/>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row>
    <row r="145" spans="1:86">
      <c r="A145" s="15"/>
      <c r="B145" s="15"/>
      <c r="C145" s="15"/>
      <c r="D145" s="15"/>
      <c r="E145" s="15"/>
      <c r="F145" s="15"/>
      <c r="G145" s="13"/>
      <c r="H145" s="13"/>
      <c r="I145" s="13"/>
      <c r="J145" s="13"/>
      <c r="K145" s="13"/>
      <c r="L145" s="13"/>
      <c r="M145" s="13"/>
      <c r="N145" s="13"/>
      <c r="O145" s="13"/>
      <c r="P145" s="13"/>
      <c r="Q145" s="13"/>
      <c r="R145" s="15"/>
      <c r="S145" s="15"/>
      <c r="T145" s="15"/>
      <c r="U145" s="15"/>
      <c r="V145" s="15"/>
      <c r="W145" s="15"/>
      <c r="X145" s="15"/>
      <c r="Y145" s="14"/>
      <c r="Z145" s="15"/>
      <c r="AA145" s="15"/>
      <c r="AB145" s="15"/>
      <c r="AC145" s="15"/>
      <c r="AD145" s="15"/>
      <c r="AE145" s="15"/>
      <c r="AF145" s="15"/>
      <c r="AG145" s="15"/>
      <c r="AH145" s="15"/>
      <c r="AI145" s="15"/>
      <c r="AJ145" s="15"/>
      <c r="AK145" s="15"/>
      <c r="AL145" s="15"/>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row>
    <row r="146" spans="1:86">
      <c r="A146" s="15"/>
      <c r="B146" s="15"/>
      <c r="C146" s="15"/>
      <c r="D146" s="15"/>
      <c r="E146" s="15"/>
      <c r="F146" s="15"/>
      <c r="G146" s="13"/>
      <c r="H146" s="13"/>
      <c r="I146" s="13"/>
      <c r="J146" s="13"/>
      <c r="K146" s="13"/>
      <c r="L146" s="13"/>
      <c r="M146" s="13"/>
      <c r="N146" s="13"/>
      <c r="O146" s="13"/>
      <c r="P146" s="13"/>
      <c r="Q146" s="13"/>
      <c r="R146" s="15"/>
      <c r="S146" s="15"/>
      <c r="T146" s="15"/>
      <c r="U146" s="15"/>
      <c r="V146" s="15"/>
      <c r="W146" s="15"/>
      <c r="X146" s="15"/>
      <c r="Y146" s="14"/>
      <c r="Z146" s="15"/>
      <c r="AA146" s="15"/>
      <c r="AB146" s="15"/>
      <c r="AC146" s="15"/>
      <c r="AD146" s="15"/>
      <c r="AE146" s="15"/>
      <c r="AF146" s="15"/>
      <c r="AG146" s="15"/>
      <c r="AH146" s="15"/>
      <c r="AI146" s="15"/>
      <c r="AJ146" s="15"/>
      <c r="AK146" s="15"/>
      <c r="AL146" s="15"/>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row>
    <row r="147" spans="1:86">
      <c r="A147" s="15"/>
      <c r="B147" s="15"/>
      <c r="C147" s="15"/>
      <c r="D147" s="15"/>
      <c r="E147" s="15"/>
      <c r="F147" s="15"/>
      <c r="G147" s="13"/>
      <c r="H147" s="13"/>
      <c r="I147" s="13"/>
      <c r="J147" s="13"/>
      <c r="K147" s="13"/>
      <c r="L147" s="13"/>
      <c r="M147" s="13"/>
      <c r="N147" s="13"/>
      <c r="O147" s="13"/>
      <c r="P147" s="13"/>
      <c r="Q147" s="13"/>
      <c r="R147" s="15"/>
      <c r="S147" s="15"/>
      <c r="T147" s="15"/>
      <c r="U147" s="15"/>
      <c r="V147" s="15"/>
      <c r="W147" s="15"/>
      <c r="X147" s="15"/>
      <c r="Y147" s="14"/>
      <c r="Z147" s="15"/>
      <c r="AA147" s="15"/>
      <c r="AB147" s="15"/>
      <c r="AC147" s="15"/>
      <c r="AD147" s="15"/>
      <c r="AE147" s="15"/>
      <c r="AF147" s="15"/>
      <c r="AG147" s="15"/>
      <c r="AH147" s="15"/>
      <c r="AI147" s="15"/>
      <c r="AJ147" s="15"/>
      <c r="AK147" s="15"/>
      <c r="AL147" s="15"/>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row>
    <row r="148" spans="1:86">
      <c r="A148" s="15"/>
      <c r="B148" s="15"/>
      <c r="C148" s="15"/>
      <c r="D148" s="15"/>
      <c r="E148" s="15"/>
      <c r="F148" s="15"/>
      <c r="G148" s="13"/>
      <c r="H148" s="13"/>
      <c r="I148" s="13"/>
      <c r="J148" s="13"/>
      <c r="K148" s="13"/>
      <c r="L148" s="13"/>
      <c r="M148" s="13"/>
      <c r="N148" s="13"/>
      <c r="O148" s="13"/>
      <c r="P148" s="13"/>
      <c r="Q148" s="13"/>
      <c r="R148" s="15"/>
      <c r="S148" s="15"/>
      <c r="T148" s="15"/>
      <c r="U148" s="15"/>
      <c r="V148" s="15"/>
      <c r="W148" s="15"/>
      <c r="X148" s="15"/>
      <c r="Y148" s="14"/>
      <c r="Z148" s="15"/>
      <c r="AA148" s="15"/>
      <c r="AB148" s="15"/>
      <c r="AC148" s="15"/>
      <c r="AD148" s="15"/>
      <c r="AE148" s="15"/>
      <c r="AF148" s="15"/>
      <c r="AG148" s="15"/>
      <c r="AH148" s="15"/>
      <c r="AI148" s="15"/>
      <c r="AJ148" s="15"/>
      <c r="AK148" s="15"/>
      <c r="AL148" s="15"/>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row>
    <row r="149" spans="1:86">
      <c r="A149" s="15"/>
      <c r="B149" s="15"/>
      <c r="C149" s="15"/>
      <c r="D149" s="15"/>
      <c r="E149" s="15"/>
      <c r="F149" s="15"/>
      <c r="G149" s="13"/>
      <c r="H149" s="13"/>
      <c r="I149" s="13"/>
      <c r="J149" s="13"/>
      <c r="K149" s="13"/>
      <c r="L149" s="13"/>
      <c r="M149" s="13"/>
      <c r="N149" s="13"/>
      <c r="O149" s="13"/>
      <c r="P149" s="13"/>
      <c r="Q149" s="13"/>
      <c r="R149" s="15"/>
      <c r="S149" s="15"/>
      <c r="T149" s="15"/>
      <c r="U149" s="15"/>
      <c r="V149" s="15"/>
      <c r="W149" s="15"/>
      <c r="X149" s="15"/>
      <c r="Y149" s="14"/>
      <c r="Z149" s="15"/>
      <c r="AA149" s="15"/>
      <c r="AB149" s="15"/>
      <c r="AC149" s="15"/>
      <c r="AD149" s="15"/>
      <c r="AE149" s="15"/>
      <c r="AF149" s="15"/>
      <c r="AG149" s="15"/>
      <c r="AH149" s="15"/>
      <c r="AI149" s="15"/>
      <c r="AJ149" s="15"/>
      <c r="AK149" s="15"/>
      <c r="AL149" s="15"/>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row>
    <row r="150" spans="1:86">
      <c r="A150" s="15"/>
      <c r="B150" s="15"/>
      <c r="C150" s="15"/>
      <c r="D150" s="15"/>
      <c r="E150" s="15"/>
      <c r="F150" s="15"/>
      <c r="G150" s="13"/>
      <c r="H150" s="13"/>
      <c r="I150" s="13"/>
      <c r="J150" s="13"/>
      <c r="K150" s="13"/>
      <c r="L150" s="13"/>
      <c r="M150" s="13"/>
      <c r="N150" s="13"/>
      <c r="O150" s="13"/>
      <c r="P150" s="13"/>
      <c r="Q150" s="13"/>
      <c r="R150" s="15"/>
      <c r="S150" s="15"/>
      <c r="T150" s="15"/>
      <c r="U150" s="15"/>
      <c r="V150" s="15"/>
      <c r="W150" s="15"/>
      <c r="X150" s="15"/>
      <c r="Y150" s="14"/>
      <c r="Z150" s="15"/>
      <c r="AA150" s="15"/>
      <c r="AB150" s="15"/>
      <c r="AC150" s="15"/>
      <c r="AD150" s="15"/>
      <c r="AE150" s="15"/>
      <c r="AF150" s="15"/>
      <c r="AG150" s="15"/>
      <c r="AH150" s="15"/>
      <c r="AI150" s="15"/>
      <c r="AJ150" s="15"/>
      <c r="AK150" s="15"/>
      <c r="AL150" s="15"/>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row>
    <row r="151" spans="1:86">
      <c r="A151" s="15"/>
      <c r="B151" s="15"/>
      <c r="C151" s="15"/>
      <c r="D151" s="15"/>
      <c r="E151" s="15"/>
      <c r="F151" s="15"/>
      <c r="G151" s="13"/>
      <c r="H151" s="13"/>
      <c r="I151" s="13"/>
      <c r="J151" s="13"/>
      <c r="K151" s="13"/>
      <c r="L151" s="13"/>
      <c r="M151" s="13"/>
      <c r="N151" s="13"/>
      <c r="O151" s="13"/>
      <c r="P151" s="13"/>
      <c r="Q151" s="13"/>
      <c r="R151" s="15"/>
      <c r="S151" s="15"/>
      <c r="T151" s="15"/>
      <c r="U151" s="15"/>
      <c r="V151" s="15"/>
      <c r="W151" s="15"/>
      <c r="X151" s="15"/>
      <c r="Y151" s="14"/>
      <c r="Z151" s="15"/>
      <c r="AA151" s="15"/>
      <c r="AB151" s="15"/>
      <c r="AC151" s="15"/>
      <c r="AD151" s="15"/>
      <c r="AE151" s="15"/>
      <c r="AF151" s="15"/>
      <c r="AG151" s="15"/>
      <c r="AH151" s="15"/>
      <c r="AI151" s="15"/>
      <c r="AJ151" s="15"/>
      <c r="AK151" s="15"/>
      <c r="AL151" s="15"/>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row>
    <row r="152" spans="1:86">
      <c r="A152" s="15"/>
      <c r="B152" s="15"/>
      <c r="C152" s="15"/>
      <c r="D152" s="15"/>
      <c r="E152" s="15"/>
      <c r="F152" s="15"/>
      <c r="G152" s="13"/>
      <c r="H152" s="13"/>
      <c r="I152" s="13"/>
      <c r="J152" s="13"/>
      <c r="K152" s="13"/>
      <c r="L152" s="13"/>
      <c r="M152" s="13"/>
      <c r="N152" s="13"/>
      <c r="O152" s="13"/>
      <c r="P152" s="13"/>
      <c r="Q152" s="13"/>
      <c r="R152" s="15"/>
      <c r="S152" s="15"/>
      <c r="T152" s="15"/>
      <c r="U152" s="15"/>
      <c r="V152" s="15"/>
      <c r="W152" s="15"/>
      <c r="X152" s="15"/>
      <c r="Y152" s="14"/>
      <c r="Z152" s="15"/>
      <c r="AA152" s="15"/>
      <c r="AB152" s="15"/>
      <c r="AC152" s="15"/>
      <c r="AD152" s="15"/>
      <c r="AE152" s="15"/>
      <c r="AF152" s="15"/>
      <c r="AG152" s="15"/>
      <c r="AH152" s="15"/>
      <c r="AI152" s="15"/>
      <c r="AJ152" s="15"/>
      <c r="AK152" s="15"/>
      <c r="AL152" s="15"/>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row>
    <row r="153" spans="1:86">
      <c r="A153" s="15"/>
      <c r="B153" s="15"/>
      <c r="C153" s="15"/>
      <c r="D153" s="15"/>
      <c r="E153" s="15"/>
      <c r="F153" s="15"/>
      <c r="G153" s="13"/>
      <c r="H153" s="13"/>
      <c r="I153" s="13"/>
      <c r="J153" s="13"/>
      <c r="K153" s="13"/>
      <c r="L153" s="13"/>
      <c r="M153" s="13"/>
      <c r="N153" s="13"/>
      <c r="O153" s="13"/>
      <c r="P153" s="13"/>
      <c r="Q153" s="13"/>
      <c r="R153" s="15"/>
      <c r="S153" s="15"/>
      <c r="T153" s="15"/>
      <c r="U153" s="15"/>
      <c r="V153" s="15"/>
      <c r="W153" s="15"/>
      <c r="X153" s="15"/>
      <c r="Y153" s="14"/>
      <c r="Z153" s="15"/>
      <c r="AA153" s="15"/>
      <c r="AB153" s="15"/>
      <c r="AC153" s="15"/>
      <c r="AD153" s="15"/>
      <c r="AE153" s="15"/>
      <c r="AF153" s="15"/>
      <c r="AG153" s="15"/>
      <c r="AH153" s="15"/>
      <c r="AI153" s="15"/>
      <c r="AJ153" s="15"/>
      <c r="AK153" s="15"/>
      <c r="AL153" s="15"/>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row>
    <row r="154" spans="1:86">
      <c r="A154" s="15"/>
      <c r="B154" s="15"/>
      <c r="C154" s="15"/>
      <c r="D154" s="15"/>
      <c r="E154" s="15"/>
      <c r="F154" s="15"/>
      <c r="G154" s="13"/>
      <c r="H154" s="13"/>
      <c r="I154" s="13"/>
      <c r="J154" s="13"/>
      <c r="K154" s="13"/>
      <c r="L154" s="13"/>
      <c r="M154" s="13"/>
      <c r="N154" s="13"/>
      <c r="O154" s="13"/>
      <c r="P154" s="13"/>
      <c r="Q154" s="13"/>
      <c r="R154" s="15"/>
      <c r="S154" s="15"/>
      <c r="T154" s="15"/>
      <c r="U154" s="15"/>
      <c r="V154" s="15"/>
      <c r="W154" s="15"/>
      <c r="X154" s="15"/>
      <c r="Y154" s="14"/>
      <c r="Z154" s="15"/>
      <c r="AA154" s="15"/>
      <c r="AB154" s="15"/>
      <c r="AC154" s="15"/>
      <c r="AD154" s="15"/>
      <c r="AE154" s="15"/>
      <c r="AF154" s="15"/>
      <c r="AG154" s="15"/>
      <c r="AH154" s="15"/>
      <c r="AI154" s="15"/>
      <c r="AJ154" s="15"/>
      <c r="AK154" s="15"/>
      <c r="AL154" s="15"/>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row>
    <row r="155" spans="1:86">
      <c r="A155" s="15"/>
      <c r="B155" s="15"/>
      <c r="C155" s="15"/>
      <c r="D155" s="15"/>
      <c r="E155" s="15"/>
      <c r="F155" s="15"/>
      <c r="G155" s="13"/>
      <c r="H155" s="13"/>
      <c r="I155" s="13"/>
      <c r="J155" s="13"/>
      <c r="K155" s="13"/>
      <c r="L155" s="13"/>
      <c r="M155" s="13"/>
      <c r="N155" s="13"/>
      <c r="O155" s="13"/>
      <c r="P155" s="13"/>
      <c r="Q155" s="13"/>
      <c r="R155" s="15"/>
      <c r="S155" s="15"/>
      <c r="T155" s="15"/>
      <c r="U155" s="15"/>
      <c r="V155" s="15"/>
      <c r="W155" s="15"/>
      <c r="X155" s="15"/>
      <c r="Y155" s="14"/>
      <c r="Z155" s="15"/>
      <c r="AA155" s="15"/>
      <c r="AB155" s="15"/>
      <c r="AC155" s="15"/>
      <c r="AD155" s="15"/>
      <c r="AE155" s="15"/>
      <c r="AF155" s="15"/>
      <c r="AG155" s="15"/>
      <c r="AH155" s="15"/>
      <c r="AI155" s="15"/>
      <c r="AJ155" s="15"/>
      <c r="AK155" s="15"/>
      <c r="AL155" s="15"/>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row>
    <row r="156" spans="1:86">
      <c r="A156" s="15"/>
      <c r="B156" s="15"/>
      <c r="C156" s="15"/>
      <c r="D156" s="15"/>
      <c r="E156" s="15"/>
      <c r="F156" s="15"/>
      <c r="G156" s="13"/>
      <c r="H156" s="13"/>
      <c r="I156" s="13"/>
      <c r="J156" s="13"/>
      <c r="K156" s="13"/>
      <c r="L156" s="13"/>
      <c r="M156" s="13"/>
      <c r="N156" s="13"/>
      <c r="O156" s="13"/>
      <c r="P156" s="13"/>
      <c r="Q156" s="13"/>
      <c r="R156" s="15"/>
      <c r="S156" s="15"/>
      <c r="T156" s="15"/>
      <c r="U156" s="15"/>
      <c r="V156" s="15"/>
      <c r="W156" s="15"/>
      <c r="X156" s="15"/>
      <c r="Y156" s="14"/>
      <c r="Z156" s="15"/>
      <c r="AA156" s="15"/>
      <c r="AB156" s="15"/>
      <c r="AC156" s="15"/>
      <c r="AD156" s="15"/>
      <c r="AE156" s="15"/>
      <c r="AF156" s="15"/>
      <c r="AG156" s="15"/>
      <c r="AH156" s="15"/>
      <c r="AI156" s="15"/>
      <c r="AJ156" s="15"/>
      <c r="AK156" s="15"/>
      <c r="AL156" s="15"/>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row>
    <row r="157" spans="1:86">
      <c r="A157" s="15"/>
      <c r="B157" s="15"/>
      <c r="C157" s="15"/>
      <c r="D157" s="15"/>
      <c r="E157" s="15"/>
      <c r="F157" s="15"/>
      <c r="G157" s="13"/>
      <c r="H157" s="13"/>
      <c r="I157" s="13"/>
      <c r="J157" s="13"/>
      <c r="K157" s="13"/>
      <c r="L157" s="13"/>
      <c r="M157" s="13"/>
      <c r="N157" s="13"/>
      <c r="O157" s="13"/>
      <c r="P157" s="13"/>
      <c r="Q157" s="13"/>
      <c r="R157" s="15"/>
      <c r="S157" s="15"/>
      <c r="T157" s="15"/>
      <c r="U157" s="15"/>
      <c r="V157" s="15"/>
      <c r="W157" s="15"/>
      <c r="X157" s="15"/>
      <c r="Y157" s="14"/>
      <c r="Z157" s="15"/>
      <c r="AA157" s="15"/>
      <c r="AB157" s="15"/>
      <c r="AC157" s="15"/>
      <c r="AD157" s="15"/>
      <c r="AE157" s="15"/>
      <c r="AF157" s="15"/>
      <c r="AG157" s="15"/>
      <c r="AH157" s="15"/>
      <c r="AI157" s="15"/>
      <c r="AJ157" s="15"/>
      <c r="AK157" s="15"/>
      <c r="AL157" s="15"/>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row>
    <row r="158" spans="1:86">
      <c r="A158" s="15"/>
      <c r="B158" s="15"/>
      <c r="C158" s="15"/>
      <c r="D158" s="15"/>
      <c r="E158" s="15"/>
      <c r="F158" s="15"/>
      <c r="G158" s="13"/>
      <c r="H158" s="13"/>
      <c r="I158" s="13"/>
      <c r="J158" s="13"/>
      <c r="K158" s="13"/>
      <c r="L158" s="13"/>
      <c r="M158" s="13"/>
      <c r="N158" s="13"/>
      <c r="O158" s="13"/>
      <c r="P158" s="13"/>
      <c r="Q158" s="13"/>
      <c r="R158" s="15"/>
      <c r="S158" s="15"/>
      <c r="T158" s="15"/>
      <c r="U158" s="15"/>
      <c r="V158" s="15"/>
      <c r="W158" s="15"/>
      <c r="X158" s="15"/>
      <c r="Y158" s="14"/>
      <c r="Z158" s="15"/>
      <c r="AA158" s="15"/>
      <c r="AB158" s="15"/>
      <c r="AC158" s="15"/>
      <c r="AD158" s="15"/>
      <c r="AE158" s="15"/>
      <c r="AF158" s="15"/>
      <c r="AG158" s="15"/>
      <c r="AH158" s="15"/>
      <c r="AI158" s="15"/>
      <c r="AJ158" s="15"/>
      <c r="AK158" s="15"/>
      <c r="AL158" s="15"/>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row>
    <row r="159" spans="1:86">
      <c r="A159" s="15"/>
      <c r="B159" s="15"/>
      <c r="C159" s="15"/>
      <c r="D159" s="15"/>
      <c r="E159" s="15"/>
      <c r="F159" s="15"/>
      <c r="G159" s="13"/>
      <c r="H159" s="13"/>
      <c r="I159" s="13"/>
      <c r="J159" s="13"/>
      <c r="K159" s="13"/>
      <c r="L159" s="13"/>
      <c r="M159" s="13"/>
      <c r="N159" s="13"/>
      <c r="O159" s="13"/>
      <c r="P159" s="13"/>
      <c r="Q159" s="13"/>
      <c r="R159" s="15"/>
      <c r="S159" s="15"/>
      <c r="T159" s="15"/>
      <c r="U159" s="15"/>
      <c r="V159" s="15"/>
      <c r="W159" s="15"/>
      <c r="X159" s="15"/>
      <c r="Y159" s="14"/>
      <c r="Z159" s="15"/>
      <c r="AA159" s="15"/>
      <c r="AB159" s="15"/>
      <c r="AC159" s="15"/>
      <c r="AD159" s="15"/>
      <c r="AE159" s="15"/>
      <c r="AF159" s="15"/>
      <c r="AG159" s="15"/>
      <c r="AH159" s="15"/>
      <c r="AI159" s="15"/>
      <c r="AJ159" s="15"/>
      <c r="AK159" s="15"/>
      <c r="AL159" s="15"/>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row>
    <row r="160" spans="1:86">
      <c r="A160" s="15"/>
      <c r="B160" s="15"/>
      <c r="C160" s="15"/>
      <c r="D160" s="15"/>
      <c r="E160" s="15"/>
      <c r="F160" s="15"/>
      <c r="G160" s="13"/>
      <c r="H160" s="13"/>
      <c r="I160" s="13"/>
      <c r="J160" s="13"/>
      <c r="K160" s="13"/>
      <c r="L160" s="13"/>
      <c r="M160" s="13"/>
      <c r="N160" s="13"/>
      <c r="O160" s="13"/>
      <c r="P160" s="13"/>
      <c r="Q160" s="13"/>
      <c r="R160" s="15"/>
      <c r="S160" s="15"/>
      <c r="T160" s="15"/>
      <c r="U160" s="15"/>
      <c r="V160" s="15"/>
      <c r="W160" s="15"/>
      <c r="X160" s="15"/>
      <c r="Y160" s="14"/>
      <c r="Z160" s="15"/>
      <c r="AA160" s="15"/>
      <c r="AB160" s="15"/>
      <c r="AC160" s="15"/>
      <c r="AD160" s="15"/>
      <c r="AE160" s="15"/>
      <c r="AF160" s="15"/>
      <c r="AG160" s="15"/>
      <c r="AH160" s="15"/>
      <c r="AI160" s="15"/>
      <c r="AJ160" s="15"/>
      <c r="AK160" s="15"/>
      <c r="AL160" s="15"/>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row>
    <row r="161" spans="1:86">
      <c r="A161" s="15"/>
      <c r="B161" s="15"/>
      <c r="C161" s="15"/>
      <c r="D161" s="15"/>
      <c r="E161" s="15"/>
      <c r="F161" s="15"/>
      <c r="G161" s="13"/>
      <c r="H161" s="13"/>
      <c r="I161" s="13"/>
      <c r="J161" s="13"/>
      <c r="K161" s="13"/>
      <c r="L161" s="13"/>
      <c r="M161" s="13"/>
      <c r="N161" s="13"/>
      <c r="O161" s="13"/>
      <c r="P161" s="13"/>
      <c r="Q161" s="13"/>
      <c r="R161" s="15"/>
      <c r="S161" s="15"/>
      <c r="T161" s="15"/>
      <c r="U161" s="15"/>
      <c r="V161" s="15"/>
      <c r="W161" s="15"/>
      <c r="X161" s="15"/>
      <c r="Y161" s="14"/>
      <c r="Z161" s="15"/>
      <c r="AA161" s="15"/>
      <c r="AB161" s="15"/>
      <c r="AC161" s="15"/>
      <c r="AD161" s="15"/>
      <c r="AE161" s="15"/>
      <c r="AF161" s="15"/>
      <c r="AG161" s="15"/>
      <c r="AH161" s="15"/>
      <c r="AI161" s="15"/>
      <c r="AJ161" s="15"/>
      <c r="AK161" s="15"/>
      <c r="AL161" s="15"/>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row>
    <row r="162" spans="1:86">
      <c r="A162" s="15"/>
      <c r="B162" s="15"/>
      <c r="C162" s="15"/>
      <c r="D162" s="15"/>
      <c r="E162" s="15"/>
      <c r="F162" s="15"/>
      <c r="G162" s="13"/>
      <c r="H162" s="13"/>
      <c r="I162" s="13"/>
      <c r="J162" s="13"/>
      <c r="K162" s="13"/>
      <c r="L162" s="13"/>
      <c r="M162" s="13"/>
      <c r="N162" s="13"/>
      <c r="O162" s="13"/>
      <c r="P162" s="13"/>
      <c r="Q162" s="13"/>
      <c r="R162" s="15"/>
      <c r="S162" s="15"/>
      <c r="T162" s="15"/>
      <c r="U162" s="15"/>
      <c r="V162" s="15"/>
      <c r="W162" s="15"/>
      <c r="X162" s="15"/>
      <c r="Y162" s="14"/>
      <c r="Z162" s="15"/>
      <c r="AA162" s="15"/>
      <c r="AB162" s="15"/>
      <c r="AC162" s="15"/>
      <c r="AD162" s="15"/>
      <c r="AE162" s="15"/>
      <c r="AF162" s="15"/>
      <c r="AG162" s="15"/>
      <c r="AH162" s="15"/>
      <c r="AI162" s="15"/>
      <c r="AJ162" s="15"/>
      <c r="AK162" s="15"/>
      <c r="AL162" s="15"/>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row>
    <row r="163" spans="1:86">
      <c r="A163" s="15"/>
      <c r="B163" s="15"/>
      <c r="C163" s="15"/>
      <c r="D163" s="15"/>
      <c r="E163" s="15"/>
      <c r="F163" s="15"/>
      <c r="G163" s="13"/>
      <c r="H163" s="13"/>
      <c r="I163" s="13"/>
      <c r="J163" s="13"/>
      <c r="K163" s="13"/>
      <c r="L163" s="13"/>
      <c r="M163" s="13"/>
      <c r="N163" s="13"/>
      <c r="O163" s="13"/>
      <c r="P163" s="13"/>
      <c r="Q163" s="13"/>
      <c r="R163" s="15"/>
      <c r="S163" s="15"/>
      <c r="T163" s="15"/>
      <c r="U163" s="15"/>
      <c r="V163" s="15"/>
      <c r="W163" s="15"/>
      <c r="X163" s="15"/>
      <c r="Y163" s="14"/>
      <c r="Z163" s="15"/>
      <c r="AA163" s="15"/>
      <c r="AB163" s="15"/>
      <c r="AC163" s="15"/>
      <c r="AD163" s="15"/>
      <c r="AE163" s="15"/>
      <c r="AF163" s="15"/>
      <c r="AG163" s="15"/>
      <c r="AH163" s="15"/>
      <c r="AI163" s="15"/>
      <c r="AJ163" s="15"/>
      <c r="AK163" s="15"/>
      <c r="AL163" s="15"/>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row>
    <row r="164" spans="1:86">
      <c r="A164" s="15"/>
      <c r="B164" s="15"/>
      <c r="C164" s="15"/>
      <c r="D164" s="15"/>
      <c r="E164" s="15"/>
      <c r="F164" s="15"/>
      <c r="G164" s="13"/>
      <c r="H164" s="13"/>
      <c r="I164" s="13"/>
      <c r="J164" s="13"/>
      <c r="K164" s="13"/>
      <c r="L164" s="13"/>
      <c r="M164" s="13"/>
      <c r="N164" s="13"/>
      <c r="O164" s="13"/>
      <c r="P164" s="13"/>
      <c r="Q164" s="13"/>
      <c r="R164" s="15"/>
      <c r="S164" s="15"/>
      <c r="T164" s="15"/>
      <c r="U164" s="15"/>
      <c r="V164" s="15"/>
      <c r="W164" s="15"/>
      <c r="X164" s="15"/>
      <c r="Y164" s="14"/>
      <c r="Z164" s="15"/>
      <c r="AA164" s="15"/>
      <c r="AB164" s="15"/>
      <c r="AC164" s="15"/>
      <c r="AD164" s="15"/>
      <c r="AE164" s="15"/>
      <c r="AF164" s="15"/>
      <c r="AG164" s="15"/>
      <c r="AH164" s="15"/>
      <c r="AI164" s="15"/>
      <c r="AJ164" s="15"/>
      <c r="AK164" s="15"/>
      <c r="AL164" s="15"/>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row>
    <row r="165" spans="1:86">
      <c r="A165" s="15"/>
      <c r="B165" s="15"/>
      <c r="C165" s="15"/>
      <c r="D165" s="15"/>
      <c r="E165" s="15"/>
      <c r="F165" s="15"/>
      <c r="G165" s="13"/>
      <c r="H165" s="13"/>
      <c r="I165" s="13"/>
      <c r="J165" s="13"/>
      <c r="K165" s="13"/>
      <c r="L165" s="13"/>
      <c r="M165" s="13"/>
      <c r="N165" s="13"/>
      <c r="O165" s="13"/>
      <c r="P165" s="13"/>
      <c r="Q165" s="13"/>
      <c r="R165" s="15"/>
      <c r="S165" s="15"/>
      <c r="T165" s="15"/>
      <c r="U165" s="15"/>
      <c r="V165" s="15"/>
      <c r="W165" s="15"/>
      <c r="X165" s="15"/>
      <c r="Y165" s="14"/>
      <c r="Z165" s="15"/>
      <c r="AA165" s="15"/>
      <c r="AB165" s="15"/>
      <c r="AC165" s="15"/>
      <c r="AD165" s="15"/>
      <c r="AE165" s="15"/>
      <c r="AF165" s="15"/>
      <c r="AG165" s="15"/>
      <c r="AH165" s="15"/>
      <c r="AI165" s="15"/>
      <c r="AJ165" s="15"/>
      <c r="AK165" s="15"/>
      <c r="AL165" s="15"/>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row>
    <row r="166" spans="1:86">
      <c r="A166" s="15"/>
      <c r="B166" s="15"/>
      <c r="C166" s="15"/>
      <c r="D166" s="15"/>
      <c r="E166" s="15"/>
      <c r="F166" s="15"/>
      <c r="G166" s="13"/>
      <c r="H166" s="13"/>
      <c r="I166" s="13"/>
      <c r="J166" s="13"/>
      <c r="K166" s="13"/>
      <c r="L166" s="13"/>
      <c r="M166" s="13"/>
      <c r="N166" s="13"/>
      <c r="O166" s="13"/>
      <c r="P166" s="13"/>
      <c r="Q166" s="13"/>
      <c r="R166" s="15"/>
      <c r="S166" s="15"/>
      <c r="T166" s="15"/>
      <c r="U166" s="15"/>
      <c r="V166" s="15"/>
      <c r="W166" s="15"/>
      <c r="X166" s="15"/>
      <c r="Y166" s="14"/>
      <c r="Z166" s="15"/>
      <c r="AA166" s="15"/>
      <c r="AB166" s="15"/>
      <c r="AC166" s="15"/>
      <c r="AD166" s="15"/>
      <c r="AE166" s="15"/>
      <c r="AF166" s="15"/>
      <c r="AG166" s="15"/>
      <c r="AH166" s="15"/>
      <c r="AI166" s="15"/>
      <c r="AJ166" s="15"/>
      <c r="AK166" s="15"/>
      <c r="AL166" s="15"/>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row>
    <row r="167" spans="1:86">
      <c r="A167" s="15"/>
      <c r="B167" s="15"/>
      <c r="C167" s="15"/>
      <c r="D167" s="15"/>
      <c r="E167" s="15"/>
      <c r="F167" s="15"/>
      <c r="G167" s="13"/>
      <c r="H167" s="13"/>
      <c r="I167" s="13"/>
      <c r="J167" s="13"/>
      <c r="K167" s="13"/>
      <c r="L167" s="13"/>
      <c r="M167" s="13"/>
      <c r="N167" s="13"/>
      <c r="O167" s="13"/>
      <c r="P167" s="13"/>
      <c r="Q167" s="13"/>
      <c r="R167" s="15"/>
      <c r="S167" s="15"/>
      <c r="T167" s="15"/>
      <c r="U167" s="15"/>
      <c r="V167" s="15"/>
      <c r="W167" s="15"/>
      <c r="X167" s="15"/>
      <c r="Y167" s="14"/>
      <c r="Z167" s="15"/>
      <c r="AA167" s="15"/>
      <c r="AB167" s="15"/>
      <c r="AC167" s="15"/>
      <c r="AD167" s="15"/>
      <c r="AE167" s="15"/>
      <c r="AF167" s="15"/>
      <c r="AG167" s="15"/>
      <c r="AH167" s="15"/>
      <c r="AI167" s="15"/>
      <c r="AJ167" s="15"/>
      <c r="AK167" s="15"/>
      <c r="AL167" s="15"/>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row>
    <row r="168" spans="1:86">
      <c r="A168" s="15"/>
      <c r="B168" s="15"/>
      <c r="C168" s="15"/>
      <c r="D168" s="15"/>
      <c r="E168" s="15"/>
      <c r="F168" s="15"/>
      <c r="G168" s="13"/>
      <c r="H168" s="13"/>
      <c r="I168" s="13"/>
      <c r="J168" s="13"/>
      <c r="K168" s="13"/>
      <c r="L168" s="13"/>
      <c r="M168" s="13"/>
      <c r="N168" s="13"/>
      <c r="O168" s="13"/>
      <c r="P168" s="13"/>
      <c r="Q168" s="13"/>
      <c r="R168" s="15"/>
      <c r="S168" s="15"/>
      <c r="T168" s="15"/>
      <c r="U168" s="15"/>
      <c r="V168" s="15"/>
      <c r="W168" s="15"/>
      <c r="X168" s="15"/>
      <c r="Y168" s="14"/>
      <c r="Z168" s="15"/>
      <c r="AA168" s="15"/>
      <c r="AB168" s="15"/>
      <c r="AC168" s="15"/>
      <c r="AD168" s="15"/>
      <c r="AE168" s="15"/>
      <c r="AF168" s="15"/>
      <c r="AG168" s="15"/>
      <c r="AH168" s="15"/>
      <c r="AI168" s="15"/>
      <c r="AJ168" s="15"/>
      <c r="AK168" s="15"/>
      <c r="AL168" s="15"/>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row>
    <row r="169" spans="1:86">
      <c r="A169" s="15"/>
      <c r="B169" s="15"/>
      <c r="C169" s="15"/>
      <c r="D169" s="15"/>
      <c r="E169" s="15"/>
      <c r="F169" s="15"/>
      <c r="G169" s="13"/>
      <c r="H169" s="13"/>
      <c r="I169" s="13"/>
      <c r="J169" s="13"/>
      <c r="K169" s="13"/>
      <c r="L169" s="13"/>
      <c r="M169" s="13"/>
      <c r="N169" s="13"/>
      <c r="O169" s="13"/>
      <c r="P169" s="13"/>
      <c r="Q169" s="13"/>
      <c r="R169" s="15"/>
      <c r="S169" s="15"/>
      <c r="T169" s="15"/>
      <c r="U169" s="15"/>
      <c r="V169" s="15"/>
      <c r="W169" s="15"/>
      <c r="X169" s="15"/>
      <c r="Y169" s="14"/>
      <c r="Z169" s="15"/>
      <c r="AA169" s="15"/>
      <c r="AB169" s="15"/>
      <c r="AC169" s="15"/>
      <c r="AD169" s="15"/>
      <c r="AE169" s="15"/>
      <c r="AF169" s="15"/>
      <c r="AG169" s="15"/>
      <c r="AH169" s="15"/>
      <c r="AI169" s="15"/>
      <c r="AJ169" s="15"/>
      <c r="AK169" s="15"/>
      <c r="AL169" s="15"/>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row>
    <row r="170" spans="1:86">
      <c r="A170" s="15"/>
      <c r="B170" s="15"/>
      <c r="C170" s="15"/>
      <c r="D170" s="15"/>
      <c r="E170" s="15"/>
      <c r="F170" s="15"/>
      <c r="G170" s="13"/>
      <c r="H170" s="13"/>
      <c r="I170" s="13"/>
      <c r="J170" s="13"/>
      <c r="K170" s="13"/>
      <c r="L170" s="13"/>
      <c r="M170" s="13"/>
      <c r="N170" s="13"/>
      <c r="O170" s="13"/>
      <c r="P170" s="13"/>
      <c r="Q170" s="13"/>
      <c r="R170" s="15"/>
      <c r="S170" s="15"/>
      <c r="T170" s="15"/>
      <c r="U170" s="15"/>
      <c r="V170" s="15"/>
      <c r="W170" s="15"/>
      <c r="X170" s="15"/>
      <c r="Y170" s="14"/>
      <c r="Z170" s="15"/>
      <c r="AA170" s="15"/>
      <c r="AB170" s="15"/>
      <c r="AC170" s="15"/>
      <c r="AD170" s="15"/>
      <c r="AE170" s="15"/>
      <c r="AF170" s="15"/>
      <c r="AG170" s="15"/>
      <c r="AH170" s="15"/>
      <c r="AI170" s="15"/>
      <c r="AJ170" s="15"/>
      <c r="AK170" s="15"/>
      <c r="AL170" s="15"/>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row>
    <row r="171" spans="1:86">
      <c r="A171" s="15"/>
      <c r="B171" s="15"/>
      <c r="C171" s="15"/>
      <c r="D171" s="15"/>
      <c r="E171" s="15"/>
      <c r="F171" s="15"/>
      <c r="G171" s="13"/>
      <c r="H171" s="13"/>
      <c r="I171" s="13"/>
      <c r="J171" s="13"/>
      <c r="K171" s="13"/>
      <c r="L171" s="13"/>
      <c r="M171" s="13"/>
      <c r="N171" s="13"/>
      <c r="O171" s="13"/>
      <c r="P171" s="13"/>
      <c r="Q171" s="13"/>
      <c r="R171" s="15"/>
      <c r="S171" s="15"/>
      <c r="T171" s="15"/>
      <c r="U171" s="15"/>
      <c r="V171" s="15"/>
      <c r="W171" s="15"/>
      <c r="X171" s="15"/>
      <c r="Y171" s="14"/>
      <c r="Z171" s="15"/>
      <c r="AA171" s="15"/>
      <c r="AB171" s="15"/>
      <c r="AC171" s="15"/>
      <c r="AD171" s="15"/>
      <c r="AE171" s="15"/>
      <c r="AF171" s="15"/>
      <c r="AG171" s="15"/>
      <c r="AH171" s="15"/>
      <c r="AI171" s="15"/>
      <c r="AJ171" s="15"/>
      <c r="AK171" s="15"/>
      <c r="AL171" s="15"/>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row>
    <row r="172" spans="1:86">
      <c r="A172" s="15"/>
      <c r="B172" s="15"/>
      <c r="C172" s="15"/>
      <c r="D172" s="15"/>
      <c r="E172" s="15"/>
      <c r="F172" s="15"/>
      <c r="G172" s="13"/>
      <c r="H172" s="13"/>
      <c r="I172" s="13"/>
      <c r="J172" s="13"/>
      <c r="K172" s="13"/>
      <c r="L172" s="13"/>
      <c r="M172" s="13"/>
      <c r="N172" s="13"/>
      <c r="O172" s="13"/>
      <c r="P172" s="13"/>
      <c r="Q172" s="13"/>
      <c r="R172" s="15"/>
      <c r="S172" s="15"/>
      <c r="T172" s="15"/>
      <c r="U172" s="15"/>
      <c r="V172" s="15"/>
      <c r="W172" s="15"/>
      <c r="X172" s="15"/>
      <c r="Y172" s="14"/>
      <c r="Z172" s="15"/>
      <c r="AA172" s="15"/>
      <c r="AB172" s="15"/>
      <c r="AC172" s="15"/>
      <c r="AD172" s="15"/>
      <c r="AE172" s="15"/>
      <c r="AF172" s="15"/>
      <c r="AG172" s="15"/>
      <c r="AH172" s="15"/>
      <c r="AI172" s="15"/>
      <c r="AJ172" s="15"/>
      <c r="AK172" s="15"/>
      <c r="AL172" s="15"/>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row>
    <row r="173" spans="1:86">
      <c r="A173" s="15"/>
      <c r="B173" s="15"/>
      <c r="C173" s="15"/>
      <c r="D173" s="15"/>
      <c r="E173" s="15"/>
      <c r="F173" s="15"/>
      <c r="G173" s="13"/>
      <c r="H173" s="13"/>
      <c r="I173" s="13"/>
      <c r="J173" s="13"/>
      <c r="K173" s="13"/>
      <c r="L173" s="13"/>
      <c r="M173" s="13"/>
      <c r="N173" s="13"/>
      <c r="O173" s="13"/>
      <c r="P173" s="13"/>
      <c r="Q173" s="13"/>
      <c r="R173" s="15"/>
      <c r="S173" s="15"/>
      <c r="T173" s="15"/>
      <c r="U173" s="15"/>
      <c r="V173" s="15"/>
      <c r="W173" s="15"/>
      <c r="X173" s="15"/>
      <c r="Y173" s="14"/>
      <c r="Z173" s="15"/>
      <c r="AA173" s="15"/>
      <c r="AB173" s="15"/>
      <c r="AC173" s="15"/>
      <c r="AD173" s="15"/>
      <c r="AE173" s="15"/>
      <c r="AF173" s="15"/>
      <c r="AG173" s="15"/>
      <c r="AH173" s="15"/>
      <c r="AI173" s="15"/>
      <c r="AJ173" s="15"/>
      <c r="AK173" s="15"/>
      <c r="AL173" s="15"/>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row>
    <row r="174" spans="1:86">
      <c r="A174" s="15"/>
      <c r="B174" s="15"/>
      <c r="C174" s="15"/>
      <c r="D174" s="15"/>
      <c r="E174" s="15"/>
      <c r="F174" s="15"/>
      <c r="G174" s="13"/>
      <c r="H174" s="13"/>
      <c r="I174" s="13"/>
      <c r="J174" s="13"/>
      <c r="K174" s="13"/>
      <c r="L174" s="13"/>
      <c r="M174" s="13"/>
      <c r="N174" s="13"/>
      <c r="O174" s="13"/>
      <c r="P174" s="13"/>
      <c r="Q174" s="13"/>
      <c r="R174" s="15"/>
      <c r="S174" s="15"/>
      <c r="T174" s="15"/>
      <c r="U174" s="15"/>
      <c r="V174" s="15"/>
      <c r="W174" s="15"/>
      <c r="X174" s="15"/>
      <c r="Y174" s="14"/>
      <c r="Z174" s="15"/>
      <c r="AA174" s="15"/>
      <c r="AB174" s="15"/>
      <c r="AC174" s="15"/>
      <c r="AD174" s="15"/>
      <c r="AE174" s="15"/>
      <c r="AF174" s="15"/>
      <c r="AG174" s="15"/>
      <c r="AH174" s="15"/>
      <c r="AI174" s="15"/>
      <c r="AJ174" s="15"/>
      <c r="AK174" s="15"/>
      <c r="AL174" s="15"/>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row>
    <row r="175" spans="1:86">
      <c r="A175" s="15"/>
      <c r="B175" s="15"/>
      <c r="C175" s="15"/>
      <c r="D175" s="15"/>
      <c r="E175" s="15"/>
      <c r="F175" s="15"/>
      <c r="G175" s="13"/>
      <c r="H175" s="13"/>
      <c r="I175" s="13"/>
      <c r="J175" s="13"/>
      <c r="K175" s="13"/>
      <c r="L175" s="13"/>
      <c r="M175" s="13"/>
      <c r="N175" s="13"/>
      <c r="O175" s="13"/>
      <c r="P175" s="13"/>
      <c r="Q175" s="13"/>
      <c r="R175" s="15"/>
      <c r="S175" s="15"/>
      <c r="T175" s="15"/>
      <c r="U175" s="15"/>
      <c r="V175" s="15"/>
      <c r="W175" s="15"/>
      <c r="X175" s="15"/>
      <c r="Y175" s="14"/>
      <c r="Z175" s="15"/>
      <c r="AA175" s="15"/>
      <c r="AB175" s="15"/>
      <c r="AC175" s="15"/>
      <c r="AD175" s="15"/>
      <c r="AE175" s="15"/>
      <c r="AF175" s="15"/>
      <c r="AG175" s="15"/>
      <c r="AH175" s="15"/>
      <c r="AI175" s="15"/>
      <c r="AJ175" s="15"/>
      <c r="AK175" s="15"/>
      <c r="AL175" s="15"/>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row>
    <row r="176" spans="1:86">
      <c r="A176" s="15"/>
      <c r="B176" s="15"/>
      <c r="C176" s="15"/>
      <c r="D176" s="15"/>
      <c r="E176" s="15"/>
      <c r="F176" s="15"/>
      <c r="G176" s="13"/>
      <c r="H176" s="13"/>
      <c r="I176" s="13"/>
      <c r="J176" s="13"/>
      <c r="K176" s="13"/>
      <c r="L176" s="13"/>
      <c r="M176" s="13"/>
      <c r="N176" s="13"/>
      <c r="O176" s="13"/>
      <c r="P176" s="13"/>
      <c r="Q176" s="13"/>
      <c r="R176" s="15"/>
      <c r="S176" s="15"/>
      <c r="T176" s="15"/>
      <c r="U176" s="15"/>
      <c r="V176" s="15"/>
      <c r="W176" s="15"/>
      <c r="X176" s="15"/>
      <c r="Y176" s="14"/>
      <c r="Z176" s="15"/>
      <c r="AA176" s="15"/>
      <c r="AB176" s="15"/>
      <c r="AC176" s="15"/>
      <c r="AD176" s="15"/>
      <c r="AE176" s="15"/>
      <c r="AF176" s="15"/>
      <c r="AG176" s="15"/>
      <c r="AH176" s="15"/>
      <c r="AI176" s="15"/>
      <c r="AJ176" s="15"/>
      <c r="AK176" s="15"/>
      <c r="AL176" s="15"/>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row>
    <row r="177" spans="1:86">
      <c r="A177" s="15"/>
      <c r="B177" s="15"/>
      <c r="C177" s="15"/>
      <c r="D177" s="15"/>
      <c r="E177" s="15"/>
      <c r="F177" s="15"/>
      <c r="G177" s="13"/>
      <c r="H177" s="13"/>
      <c r="I177" s="13"/>
      <c r="J177" s="13"/>
      <c r="K177" s="13"/>
      <c r="L177" s="13"/>
      <c r="M177" s="13"/>
      <c r="N177" s="13"/>
      <c r="O177" s="13"/>
      <c r="P177" s="13"/>
      <c r="Q177" s="13"/>
      <c r="R177" s="15"/>
      <c r="S177" s="15"/>
      <c r="T177" s="15"/>
      <c r="U177" s="15"/>
      <c r="V177" s="15"/>
      <c r="W177" s="15"/>
      <c r="X177" s="15"/>
      <c r="Y177" s="14"/>
      <c r="Z177" s="15"/>
      <c r="AA177" s="15"/>
      <c r="AB177" s="15"/>
      <c r="AC177" s="15"/>
      <c r="AD177" s="15"/>
      <c r="AE177" s="15"/>
      <c r="AF177" s="15"/>
      <c r="AG177" s="15"/>
      <c r="AH177" s="15"/>
      <c r="AI177" s="15"/>
      <c r="AJ177" s="15"/>
      <c r="AK177" s="15"/>
      <c r="AL177" s="15"/>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row>
    <row r="178" spans="1:86">
      <c r="A178" s="15"/>
      <c r="B178" s="15"/>
      <c r="C178" s="15"/>
      <c r="D178" s="15"/>
      <c r="E178" s="15"/>
      <c r="F178" s="15"/>
      <c r="G178" s="13"/>
      <c r="H178" s="13"/>
      <c r="I178" s="13"/>
      <c r="J178" s="13"/>
      <c r="K178" s="13"/>
      <c r="L178" s="13"/>
      <c r="M178" s="13"/>
      <c r="N178" s="13"/>
      <c r="O178" s="13"/>
      <c r="P178" s="13"/>
      <c r="Q178" s="13"/>
      <c r="R178" s="15"/>
      <c r="S178" s="15"/>
      <c r="T178" s="15"/>
      <c r="U178" s="15"/>
      <c r="V178" s="15"/>
      <c r="W178" s="15"/>
      <c r="X178" s="15"/>
      <c r="Y178" s="14"/>
      <c r="Z178" s="15"/>
      <c r="AA178" s="15"/>
      <c r="AB178" s="15"/>
      <c r="AC178" s="15"/>
      <c r="AD178" s="15"/>
      <c r="AE178" s="15"/>
      <c r="AF178" s="15"/>
      <c r="AG178" s="15"/>
      <c r="AH178" s="15"/>
      <c r="AI178" s="15"/>
      <c r="AJ178" s="15"/>
      <c r="AK178" s="15"/>
      <c r="AL178" s="15"/>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row>
    <row r="179" spans="1:86">
      <c r="A179" s="15"/>
      <c r="B179" s="15"/>
      <c r="C179" s="15"/>
      <c r="D179" s="15"/>
      <c r="E179" s="15"/>
      <c r="F179" s="15"/>
      <c r="G179" s="13"/>
      <c r="H179" s="13"/>
      <c r="I179" s="13"/>
      <c r="J179" s="13"/>
      <c r="K179" s="13"/>
      <c r="L179" s="13"/>
      <c r="M179" s="13"/>
      <c r="N179" s="13"/>
      <c r="O179" s="13"/>
      <c r="P179" s="13"/>
      <c r="Q179" s="13"/>
      <c r="R179" s="15"/>
      <c r="S179" s="15"/>
      <c r="T179" s="15"/>
      <c r="U179" s="15"/>
      <c r="V179" s="15"/>
      <c r="W179" s="15"/>
      <c r="X179" s="15"/>
      <c r="Y179" s="14"/>
      <c r="Z179" s="15"/>
      <c r="AA179" s="15"/>
      <c r="AB179" s="15"/>
      <c r="AC179" s="15"/>
      <c r="AD179" s="15"/>
      <c r="AE179" s="15"/>
      <c r="AF179" s="15"/>
      <c r="AG179" s="15"/>
      <c r="AH179" s="15"/>
      <c r="AI179" s="15"/>
      <c r="AJ179" s="15"/>
      <c r="AK179" s="15"/>
      <c r="AL179" s="15"/>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row>
    <row r="180" spans="1:86">
      <c r="A180" s="15"/>
      <c r="B180" s="15"/>
      <c r="C180" s="15"/>
      <c r="D180" s="15"/>
      <c r="E180" s="15"/>
      <c r="F180" s="15"/>
      <c r="G180" s="13"/>
      <c r="H180" s="13"/>
      <c r="I180" s="13"/>
      <c r="J180" s="13"/>
      <c r="K180" s="13"/>
      <c r="L180" s="13"/>
      <c r="M180" s="13"/>
      <c r="N180" s="13"/>
      <c r="O180" s="13"/>
      <c r="P180" s="13"/>
      <c r="Q180" s="13"/>
      <c r="R180" s="15"/>
      <c r="S180" s="15"/>
      <c r="T180" s="15"/>
      <c r="U180" s="15"/>
      <c r="V180" s="15"/>
      <c r="W180" s="15"/>
      <c r="X180" s="15"/>
      <c r="Y180" s="14"/>
      <c r="Z180" s="15"/>
      <c r="AA180" s="15"/>
      <c r="AB180" s="15"/>
      <c r="AC180" s="15"/>
      <c r="AD180" s="15"/>
      <c r="AE180" s="15"/>
      <c r="AF180" s="15"/>
      <c r="AG180" s="15"/>
      <c r="AH180" s="15"/>
      <c r="AI180" s="15"/>
      <c r="AJ180" s="15"/>
      <c r="AK180" s="15"/>
      <c r="AL180" s="15"/>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row>
    <row r="181" spans="1:86">
      <c r="A181" s="15"/>
      <c r="B181" s="15"/>
      <c r="C181" s="15"/>
      <c r="D181" s="15"/>
      <c r="E181" s="15"/>
      <c r="F181" s="15"/>
      <c r="G181" s="13"/>
      <c r="H181" s="13"/>
      <c r="I181" s="13"/>
      <c r="J181" s="13"/>
      <c r="K181" s="13"/>
      <c r="L181" s="13"/>
      <c r="M181" s="13"/>
      <c r="N181" s="13"/>
      <c r="O181" s="13"/>
      <c r="P181" s="13"/>
      <c r="Q181" s="13"/>
      <c r="R181" s="15"/>
      <c r="S181" s="15"/>
      <c r="T181" s="15"/>
      <c r="U181" s="15"/>
      <c r="V181" s="15"/>
      <c r="W181" s="15"/>
      <c r="X181" s="15"/>
      <c r="Y181" s="14"/>
      <c r="Z181" s="15"/>
      <c r="AA181" s="15"/>
      <c r="AB181" s="15"/>
      <c r="AC181" s="15"/>
      <c r="AD181" s="15"/>
      <c r="AE181" s="15"/>
      <c r="AF181" s="15"/>
      <c r="AG181" s="15"/>
      <c r="AH181" s="15"/>
      <c r="AI181" s="15"/>
      <c r="AJ181" s="15"/>
      <c r="AK181" s="15"/>
      <c r="AL181" s="15"/>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row>
    <row r="182" spans="1:86">
      <c r="A182" s="15"/>
      <c r="B182" s="15"/>
      <c r="C182" s="15"/>
      <c r="D182" s="15"/>
      <c r="E182" s="15"/>
      <c r="F182" s="15"/>
      <c r="G182" s="13"/>
      <c r="H182" s="13"/>
      <c r="I182" s="13"/>
      <c r="J182" s="13"/>
      <c r="K182" s="13"/>
      <c r="L182" s="13"/>
      <c r="M182" s="13"/>
      <c r="N182" s="13"/>
      <c r="O182" s="13"/>
      <c r="P182" s="13"/>
      <c r="Q182" s="13"/>
      <c r="R182" s="15"/>
      <c r="S182" s="15"/>
      <c r="T182" s="15"/>
      <c r="U182" s="15"/>
      <c r="V182" s="15"/>
      <c r="W182" s="15"/>
      <c r="X182" s="15"/>
      <c r="Y182" s="14"/>
      <c r="Z182" s="15"/>
      <c r="AA182" s="15"/>
      <c r="AB182" s="15"/>
      <c r="AC182" s="15"/>
      <c r="AD182" s="15"/>
      <c r="AE182" s="15"/>
      <c r="AF182" s="15"/>
      <c r="AG182" s="15"/>
      <c r="AH182" s="15"/>
      <c r="AI182" s="15"/>
      <c r="AJ182" s="15"/>
      <c r="AK182" s="15"/>
      <c r="AL182" s="15"/>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row>
    <row r="183" spans="1:86">
      <c r="A183" s="15"/>
      <c r="B183" s="15"/>
      <c r="C183" s="15"/>
      <c r="D183" s="15"/>
      <c r="E183" s="15"/>
      <c r="F183" s="15"/>
      <c r="G183" s="13"/>
      <c r="H183" s="13"/>
      <c r="I183" s="13"/>
      <c r="J183" s="13"/>
      <c r="K183" s="13"/>
      <c r="L183" s="13"/>
      <c r="M183" s="13"/>
      <c r="N183" s="13"/>
      <c r="O183" s="13"/>
      <c r="P183" s="13"/>
      <c r="Q183" s="13"/>
      <c r="R183" s="15"/>
      <c r="S183" s="15"/>
      <c r="T183" s="15"/>
      <c r="U183" s="15"/>
      <c r="V183" s="15"/>
      <c r="W183" s="15"/>
      <c r="X183" s="15"/>
      <c r="Y183" s="14"/>
      <c r="Z183" s="15"/>
      <c r="AA183" s="15"/>
      <c r="AB183" s="15"/>
      <c r="AC183" s="15"/>
      <c r="AD183" s="15"/>
      <c r="AE183" s="15"/>
      <c r="AF183" s="15"/>
      <c r="AG183" s="15"/>
      <c r="AH183" s="15"/>
      <c r="AI183" s="15"/>
      <c r="AJ183" s="15"/>
      <c r="AK183" s="15"/>
      <c r="AL183" s="15"/>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row>
    <row r="184" spans="1:86">
      <c r="A184" s="15"/>
      <c r="B184" s="15"/>
      <c r="C184" s="15"/>
      <c r="D184" s="15"/>
      <c r="E184" s="15"/>
      <c r="F184" s="15"/>
      <c r="G184" s="13"/>
      <c r="H184" s="13"/>
      <c r="I184" s="13"/>
      <c r="J184" s="13"/>
      <c r="K184" s="13"/>
      <c r="L184" s="13"/>
      <c r="M184" s="13"/>
      <c r="N184" s="13"/>
      <c r="O184" s="13"/>
      <c r="P184" s="13"/>
      <c r="Q184" s="13"/>
      <c r="R184" s="15"/>
      <c r="S184" s="15"/>
      <c r="T184" s="15"/>
      <c r="U184" s="15"/>
      <c r="V184" s="15"/>
      <c r="W184" s="15"/>
      <c r="X184" s="15"/>
      <c r="Y184" s="14"/>
      <c r="Z184" s="15"/>
      <c r="AA184" s="15"/>
      <c r="AB184" s="15"/>
      <c r="AC184" s="15"/>
      <c r="AD184" s="15"/>
      <c r="AE184" s="15"/>
      <c r="AF184" s="15"/>
      <c r="AG184" s="15"/>
      <c r="AH184" s="15"/>
      <c r="AI184" s="15"/>
      <c r="AJ184" s="15"/>
      <c r="AK184" s="15"/>
      <c r="AL184" s="15"/>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row>
    <row r="185" spans="1:86">
      <c r="A185" s="15"/>
      <c r="B185" s="15"/>
      <c r="C185" s="15"/>
      <c r="D185" s="15"/>
      <c r="E185" s="15"/>
      <c r="F185" s="15"/>
      <c r="G185" s="13"/>
      <c r="H185" s="13"/>
      <c r="I185" s="13"/>
      <c r="J185" s="13"/>
      <c r="K185" s="13"/>
      <c r="L185" s="13"/>
      <c r="M185" s="13"/>
      <c r="N185" s="13"/>
      <c r="O185" s="13"/>
      <c r="P185" s="13"/>
      <c r="Q185" s="13"/>
      <c r="R185" s="15"/>
      <c r="S185" s="15"/>
      <c r="T185" s="15"/>
      <c r="U185" s="15"/>
      <c r="V185" s="15"/>
      <c r="W185" s="15"/>
      <c r="X185" s="15"/>
      <c r="Y185" s="14"/>
      <c r="Z185" s="15"/>
      <c r="AA185" s="15"/>
      <c r="AB185" s="15"/>
      <c r="AC185" s="15"/>
      <c r="AD185" s="15"/>
      <c r="AE185" s="15"/>
      <c r="AF185" s="15"/>
      <c r="AG185" s="15"/>
      <c r="AH185" s="15"/>
      <c r="AI185" s="15"/>
      <c r="AJ185" s="15"/>
      <c r="AK185" s="15"/>
      <c r="AL185" s="15"/>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row>
    <row r="186" spans="1:86">
      <c r="A186" s="15"/>
      <c r="B186" s="15"/>
      <c r="C186" s="15"/>
      <c r="D186" s="15"/>
      <c r="E186" s="15"/>
      <c r="F186" s="15"/>
      <c r="G186" s="13"/>
      <c r="H186" s="13"/>
      <c r="I186" s="13"/>
      <c r="J186" s="13"/>
      <c r="K186" s="13"/>
      <c r="L186" s="13"/>
      <c r="M186" s="13"/>
      <c r="N186" s="13"/>
      <c r="O186" s="13"/>
      <c r="P186" s="13"/>
      <c r="Q186" s="13"/>
      <c r="R186" s="15"/>
      <c r="S186" s="15"/>
      <c r="T186" s="15"/>
      <c r="U186" s="15"/>
      <c r="V186" s="15"/>
      <c r="W186" s="15"/>
      <c r="X186" s="15"/>
      <c r="Y186" s="14"/>
      <c r="Z186" s="15"/>
      <c r="AA186" s="15"/>
      <c r="AB186" s="15"/>
      <c r="AC186" s="15"/>
      <c r="AD186" s="15"/>
      <c r="AE186" s="15"/>
      <c r="AF186" s="15"/>
      <c r="AG186" s="15"/>
      <c r="AH186" s="15"/>
      <c r="AI186" s="15"/>
      <c r="AJ186" s="15"/>
      <c r="AK186" s="15"/>
      <c r="AL186" s="15"/>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row>
    <row r="187" spans="1:86">
      <c r="A187" s="15"/>
      <c r="B187" s="15"/>
      <c r="C187" s="15"/>
      <c r="D187" s="15"/>
      <c r="E187" s="15"/>
      <c r="F187" s="15"/>
      <c r="G187" s="13"/>
      <c r="H187" s="13"/>
      <c r="I187" s="13"/>
      <c r="J187" s="13"/>
      <c r="K187" s="13"/>
      <c r="L187" s="13"/>
      <c r="M187" s="13"/>
      <c r="N187" s="13"/>
      <c r="O187" s="13"/>
      <c r="P187" s="13"/>
      <c r="Q187" s="13"/>
      <c r="R187" s="15"/>
      <c r="S187" s="15"/>
      <c r="T187" s="15"/>
      <c r="U187" s="15"/>
      <c r="V187" s="15"/>
      <c r="W187" s="15"/>
      <c r="X187" s="15"/>
      <c r="Y187" s="14"/>
      <c r="Z187" s="15"/>
      <c r="AA187" s="15"/>
      <c r="AB187" s="15"/>
      <c r="AC187" s="15"/>
      <c r="AD187" s="15"/>
      <c r="AE187" s="15"/>
      <c r="AF187" s="15"/>
      <c r="AG187" s="15"/>
      <c r="AH187" s="15"/>
      <c r="AI187" s="15"/>
      <c r="AJ187" s="15"/>
      <c r="AK187" s="15"/>
      <c r="AL187" s="15"/>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row>
    <row r="188" spans="1:86">
      <c r="A188" s="15"/>
      <c r="B188" s="15"/>
      <c r="C188" s="15"/>
      <c r="D188" s="15"/>
      <c r="E188" s="15"/>
      <c r="F188" s="15"/>
      <c r="G188" s="13"/>
      <c r="H188" s="13"/>
      <c r="I188" s="13"/>
      <c r="J188" s="13"/>
      <c r="K188" s="13"/>
      <c r="L188" s="13"/>
      <c r="M188" s="13"/>
      <c r="N188" s="13"/>
      <c r="O188" s="13"/>
      <c r="P188" s="13"/>
      <c r="Q188" s="13"/>
      <c r="R188" s="15"/>
      <c r="S188" s="15"/>
      <c r="T188" s="15"/>
      <c r="U188" s="15"/>
      <c r="V188" s="15"/>
      <c r="W188" s="15"/>
      <c r="X188" s="15"/>
      <c r="Y188" s="14"/>
      <c r="Z188" s="15"/>
      <c r="AA188" s="15"/>
      <c r="AB188" s="15"/>
      <c r="AC188" s="15"/>
      <c r="AD188" s="15"/>
      <c r="AE188" s="15"/>
      <c r="AF188" s="15"/>
      <c r="AG188" s="15"/>
      <c r="AH188" s="15"/>
      <c r="AI188" s="15"/>
      <c r="AJ188" s="15"/>
      <c r="AK188" s="15"/>
      <c r="AL188" s="15"/>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row>
    <row r="189" spans="1:86">
      <c r="A189" s="15"/>
      <c r="B189" s="15"/>
      <c r="C189" s="15"/>
      <c r="D189" s="15"/>
      <c r="E189" s="15"/>
      <c r="F189" s="15"/>
      <c r="G189" s="13"/>
      <c r="H189" s="13"/>
      <c r="I189" s="13"/>
      <c r="J189" s="13"/>
      <c r="K189" s="13"/>
      <c r="L189" s="13"/>
      <c r="M189" s="13"/>
      <c r="N189" s="13"/>
      <c r="O189" s="13"/>
      <c r="P189" s="13"/>
      <c r="Q189" s="13"/>
      <c r="R189" s="15"/>
      <c r="S189" s="15"/>
      <c r="T189" s="15"/>
      <c r="U189" s="15"/>
      <c r="V189" s="15"/>
      <c r="W189" s="15"/>
      <c r="X189" s="15"/>
      <c r="Y189" s="14"/>
      <c r="Z189" s="15"/>
      <c r="AA189" s="15"/>
      <c r="AB189" s="15"/>
      <c r="AC189" s="15"/>
      <c r="AD189" s="15"/>
      <c r="AE189" s="15"/>
      <c r="AF189" s="15"/>
      <c r="AG189" s="15"/>
      <c r="AH189" s="15"/>
      <c r="AI189" s="15"/>
      <c r="AJ189" s="15"/>
      <c r="AK189" s="15"/>
      <c r="AL189" s="15"/>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row>
    <row r="190" spans="1:86">
      <c r="A190" s="15"/>
      <c r="B190" s="15"/>
      <c r="C190" s="15"/>
      <c r="D190" s="15"/>
      <c r="E190" s="15"/>
      <c r="F190" s="15"/>
      <c r="G190" s="13"/>
      <c r="H190" s="13"/>
      <c r="I190" s="13"/>
      <c r="J190" s="13"/>
      <c r="K190" s="13"/>
      <c r="L190" s="13"/>
      <c r="M190" s="13"/>
      <c r="N190" s="13"/>
      <c r="O190" s="13"/>
      <c r="P190" s="13"/>
      <c r="Q190" s="13"/>
      <c r="R190" s="15"/>
      <c r="S190" s="15"/>
      <c r="T190" s="15"/>
      <c r="U190" s="15"/>
      <c r="V190" s="15"/>
      <c r="W190" s="15"/>
      <c r="X190" s="15"/>
      <c r="Y190" s="14"/>
      <c r="Z190" s="15"/>
      <c r="AA190" s="15"/>
      <c r="AB190" s="15"/>
      <c r="AC190" s="15"/>
      <c r="AD190" s="15"/>
      <c r="AE190" s="15"/>
      <c r="AF190" s="15"/>
      <c r="AG190" s="15"/>
      <c r="AH190" s="15"/>
      <c r="AI190" s="15"/>
      <c r="AJ190" s="15"/>
      <c r="AK190" s="15"/>
      <c r="AL190" s="15"/>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row>
    <row r="191" spans="1:86">
      <c r="A191" s="15"/>
      <c r="B191" s="15"/>
      <c r="C191" s="15"/>
      <c r="D191" s="15"/>
      <c r="E191" s="15"/>
      <c r="F191" s="15"/>
      <c r="G191" s="13"/>
      <c r="H191" s="13"/>
      <c r="I191" s="13"/>
      <c r="J191" s="13"/>
      <c r="K191" s="13"/>
      <c r="L191" s="13"/>
      <c r="M191" s="13"/>
      <c r="N191" s="13"/>
      <c r="O191" s="13"/>
      <c r="P191" s="13"/>
      <c r="Q191" s="13"/>
      <c r="R191" s="15"/>
      <c r="S191" s="15"/>
      <c r="T191" s="15"/>
      <c r="U191" s="15"/>
      <c r="V191" s="15"/>
      <c r="W191" s="15"/>
      <c r="X191" s="15"/>
      <c r="Y191" s="14"/>
      <c r="Z191" s="15"/>
      <c r="AA191" s="15"/>
      <c r="AB191" s="15"/>
      <c r="AC191" s="15"/>
      <c r="AD191" s="15"/>
      <c r="AE191" s="15"/>
      <c r="AF191" s="15"/>
      <c r="AG191" s="15"/>
      <c r="AH191" s="15"/>
      <c r="AI191" s="15"/>
      <c r="AJ191" s="15"/>
      <c r="AK191" s="15"/>
      <c r="AL191" s="15"/>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row>
    <row r="192" spans="1:86">
      <c r="A192" s="15"/>
      <c r="B192" s="15"/>
      <c r="C192" s="15"/>
      <c r="D192" s="15"/>
      <c r="E192" s="15"/>
      <c r="F192" s="15"/>
      <c r="G192" s="13"/>
      <c r="H192" s="13"/>
      <c r="I192" s="13"/>
      <c r="J192" s="13"/>
      <c r="K192" s="13"/>
      <c r="L192" s="13"/>
      <c r="M192" s="13"/>
      <c r="N192" s="13"/>
      <c r="O192" s="13"/>
      <c r="P192" s="13"/>
      <c r="Q192" s="13"/>
      <c r="R192" s="15"/>
      <c r="S192" s="15"/>
      <c r="T192" s="15"/>
      <c r="U192" s="15"/>
      <c r="V192" s="15"/>
      <c r="W192" s="15"/>
      <c r="X192" s="15"/>
      <c r="Y192" s="14"/>
      <c r="Z192" s="15"/>
      <c r="AA192" s="15"/>
      <c r="AB192" s="15"/>
      <c r="AC192" s="15"/>
      <c r="AD192" s="15"/>
      <c r="AE192" s="15"/>
      <c r="AF192" s="15"/>
      <c r="AG192" s="15"/>
      <c r="AH192" s="15"/>
      <c r="AI192" s="15"/>
      <c r="AJ192" s="15"/>
      <c r="AK192" s="15"/>
      <c r="AL192" s="15"/>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row>
    <row r="193" spans="1:86">
      <c r="A193" s="15"/>
      <c r="B193" s="15"/>
      <c r="C193" s="15"/>
      <c r="D193" s="15"/>
      <c r="E193" s="15"/>
      <c r="F193" s="15"/>
      <c r="G193" s="13"/>
      <c r="H193" s="13"/>
      <c r="I193" s="13"/>
      <c r="J193" s="13"/>
      <c r="K193" s="13"/>
      <c r="L193" s="13"/>
      <c r="M193" s="13"/>
      <c r="N193" s="13"/>
      <c r="O193" s="13"/>
      <c r="P193" s="13"/>
      <c r="Q193" s="13"/>
      <c r="R193" s="15"/>
      <c r="S193" s="15"/>
      <c r="T193" s="15"/>
      <c r="U193" s="15"/>
      <c r="V193" s="15"/>
      <c r="W193" s="15"/>
      <c r="X193" s="15"/>
      <c r="Y193" s="14"/>
      <c r="Z193" s="15"/>
      <c r="AA193" s="15"/>
      <c r="AB193" s="15"/>
      <c r="AC193" s="15"/>
      <c r="AD193" s="15"/>
      <c r="AE193" s="15"/>
      <c r="AF193" s="15"/>
      <c r="AG193" s="15"/>
      <c r="AH193" s="15"/>
      <c r="AI193" s="15"/>
      <c r="AJ193" s="15"/>
      <c r="AK193" s="15"/>
      <c r="AL193" s="15"/>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row>
    <row r="194" spans="1:86">
      <c r="A194" s="15"/>
      <c r="B194" s="15"/>
      <c r="C194" s="15"/>
      <c r="D194" s="15"/>
      <c r="E194" s="15"/>
      <c r="F194" s="15"/>
      <c r="G194" s="13"/>
      <c r="H194" s="13"/>
      <c r="I194" s="13"/>
      <c r="J194" s="13"/>
      <c r="K194" s="13"/>
      <c r="L194" s="13"/>
      <c r="M194" s="13"/>
      <c r="N194" s="13"/>
      <c r="O194" s="13"/>
      <c r="P194" s="13"/>
      <c r="Q194" s="13"/>
      <c r="R194" s="15"/>
      <c r="S194" s="15"/>
      <c r="T194" s="15"/>
      <c r="U194" s="15"/>
      <c r="V194" s="15"/>
      <c r="W194" s="15"/>
      <c r="X194" s="15"/>
      <c r="Y194" s="14"/>
      <c r="Z194" s="15"/>
      <c r="AA194" s="15"/>
      <c r="AB194" s="15"/>
      <c r="AC194" s="15"/>
      <c r="AD194" s="15"/>
      <c r="AE194" s="15"/>
      <c r="AF194" s="15"/>
      <c r="AG194" s="15"/>
      <c r="AH194" s="15"/>
      <c r="AI194" s="15"/>
      <c r="AJ194" s="15"/>
      <c r="AK194" s="15"/>
      <c r="AL194" s="15"/>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row>
    <row r="195" spans="1:86">
      <c r="A195" s="15"/>
      <c r="B195" s="15"/>
      <c r="C195" s="15"/>
      <c r="D195" s="15"/>
      <c r="E195" s="15"/>
      <c r="F195" s="15"/>
      <c r="G195" s="13"/>
      <c r="H195" s="13"/>
      <c r="I195" s="13"/>
      <c r="J195" s="13"/>
      <c r="K195" s="13"/>
      <c r="L195" s="13"/>
      <c r="M195" s="13"/>
      <c r="N195" s="13"/>
      <c r="O195" s="13"/>
      <c r="P195" s="13"/>
      <c r="Q195" s="13"/>
      <c r="R195" s="15"/>
      <c r="S195" s="15"/>
      <c r="T195" s="15"/>
      <c r="U195" s="15"/>
      <c r="V195" s="15"/>
      <c r="W195" s="15"/>
      <c r="X195" s="15"/>
      <c r="Y195" s="14"/>
      <c r="Z195" s="15"/>
      <c r="AA195" s="15"/>
      <c r="AB195" s="15"/>
      <c r="AC195" s="15"/>
      <c r="AD195" s="15"/>
      <c r="AE195" s="15"/>
      <c r="AF195" s="15"/>
      <c r="AG195" s="15"/>
      <c r="AH195" s="15"/>
      <c r="AI195" s="15"/>
      <c r="AJ195" s="15"/>
      <c r="AK195" s="15"/>
      <c r="AL195" s="15"/>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row>
    <row r="196" spans="1:86">
      <c r="A196" s="15"/>
      <c r="B196" s="15"/>
      <c r="C196" s="15"/>
      <c r="D196" s="15"/>
      <c r="E196" s="15"/>
      <c r="F196" s="15"/>
      <c r="G196" s="13"/>
      <c r="H196" s="13"/>
      <c r="I196" s="13"/>
      <c r="J196" s="13"/>
      <c r="K196" s="13"/>
      <c r="L196" s="13"/>
      <c r="M196" s="13"/>
      <c r="N196" s="13"/>
      <c r="O196" s="13"/>
      <c r="P196" s="13"/>
      <c r="Q196" s="13"/>
      <c r="R196" s="15"/>
      <c r="S196" s="15"/>
      <c r="T196" s="15"/>
      <c r="U196" s="15"/>
      <c r="V196" s="15"/>
      <c r="W196" s="15"/>
      <c r="X196" s="15"/>
      <c r="Y196" s="14"/>
      <c r="Z196" s="15"/>
      <c r="AA196" s="15"/>
      <c r="AB196" s="15"/>
      <c r="AC196" s="15"/>
      <c r="AD196" s="15"/>
      <c r="AE196" s="15"/>
      <c r="AF196" s="15"/>
      <c r="AG196" s="15"/>
      <c r="AH196" s="15"/>
      <c r="AI196" s="15"/>
      <c r="AJ196" s="15"/>
      <c r="AK196" s="15"/>
      <c r="AL196" s="15"/>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row>
    <row r="197" spans="1:86">
      <c r="A197" s="15"/>
      <c r="B197" s="15"/>
      <c r="C197" s="15"/>
      <c r="D197" s="15"/>
      <c r="E197" s="15"/>
      <c r="F197" s="15"/>
      <c r="G197" s="13"/>
      <c r="H197" s="13"/>
      <c r="I197" s="13"/>
      <c r="J197" s="13"/>
      <c r="K197" s="13"/>
      <c r="L197" s="13"/>
      <c r="M197" s="13"/>
      <c r="N197" s="13"/>
      <c r="O197" s="13"/>
      <c r="P197" s="13"/>
      <c r="Q197" s="13"/>
      <c r="R197" s="15"/>
      <c r="S197" s="15"/>
      <c r="T197" s="15"/>
      <c r="U197" s="15"/>
      <c r="V197" s="15"/>
      <c r="W197" s="15"/>
      <c r="X197" s="15"/>
      <c r="Y197" s="14"/>
      <c r="Z197" s="15"/>
      <c r="AA197" s="15"/>
      <c r="AB197" s="15"/>
      <c r="AC197" s="15"/>
      <c r="AD197" s="15"/>
      <c r="AE197" s="15"/>
      <c r="AF197" s="15"/>
      <c r="AG197" s="15"/>
      <c r="AH197" s="15"/>
      <c r="AI197" s="15"/>
      <c r="AJ197" s="15"/>
      <c r="AK197" s="15"/>
      <c r="AL197" s="15"/>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row>
    <row r="198" spans="1:86">
      <c r="A198" s="15"/>
      <c r="B198" s="15"/>
      <c r="C198" s="15"/>
      <c r="D198" s="15"/>
      <c r="E198" s="15"/>
      <c r="F198" s="15"/>
      <c r="G198" s="13"/>
      <c r="H198" s="13"/>
      <c r="I198" s="13"/>
      <c r="J198" s="13"/>
      <c r="K198" s="13"/>
      <c r="L198" s="13"/>
      <c r="M198" s="13"/>
      <c r="N198" s="13"/>
      <c r="O198" s="13"/>
      <c r="P198" s="13"/>
      <c r="Q198" s="13"/>
      <c r="R198" s="15"/>
      <c r="S198" s="15"/>
      <c r="T198" s="15"/>
      <c r="U198" s="15"/>
      <c r="V198" s="15"/>
      <c r="W198" s="15"/>
      <c r="X198" s="15"/>
      <c r="Y198" s="14"/>
      <c r="Z198" s="15"/>
      <c r="AA198" s="15"/>
      <c r="AB198" s="15"/>
      <c r="AC198" s="15"/>
      <c r="AD198" s="15"/>
      <c r="AE198" s="15"/>
      <c r="AF198" s="15"/>
      <c r="AG198" s="15"/>
      <c r="AH198" s="15"/>
      <c r="AI198" s="15"/>
      <c r="AJ198" s="15"/>
      <c r="AK198" s="15"/>
      <c r="AL198" s="15"/>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row>
    <row r="199" spans="1:86">
      <c r="A199" s="15"/>
      <c r="B199" s="15"/>
      <c r="C199" s="15"/>
      <c r="D199" s="15"/>
      <c r="E199" s="15"/>
      <c r="F199" s="15"/>
      <c r="G199" s="13"/>
      <c r="H199" s="13"/>
      <c r="I199" s="13"/>
      <c r="J199" s="13"/>
      <c r="K199" s="13"/>
      <c r="L199" s="13"/>
      <c r="M199" s="13"/>
      <c r="N199" s="13"/>
      <c r="O199" s="13"/>
      <c r="P199" s="13"/>
      <c r="Q199" s="13"/>
      <c r="R199" s="15"/>
      <c r="S199" s="15"/>
      <c r="T199" s="15"/>
      <c r="U199" s="15"/>
      <c r="V199" s="15"/>
      <c r="W199" s="15"/>
      <c r="X199" s="15"/>
      <c r="Y199" s="14"/>
      <c r="Z199" s="15"/>
      <c r="AA199" s="15"/>
      <c r="AB199" s="15"/>
      <c r="AC199" s="15"/>
      <c r="AD199" s="15"/>
      <c r="AE199" s="15"/>
      <c r="AF199" s="15"/>
      <c r="AG199" s="15"/>
      <c r="AH199" s="15"/>
      <c r="AI199" s="15"/>
      <c r="AJ199" s="15"/>
      <c r="AK199" s="15"/>
      <c r="AL199" s="15"/>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row>
    <row r="200" spans="1:86">
      <c r="A200" s="15"/>
      <c r="B200" s="15"/>
      <c r="C200" s="15"/>
      <c r="D200" s="15"/>
      <c r="E200" s="15"/>
      <c r="F200" s="15"/>
      <c r="G200" s="13"/>
      <c r="H200" s="13"/>
      <c r="I200" s="13"/>
      <c r="J200" s="13"/>
      <c r="K200" s="13"/>
      <c r="L200" s="13"/>
      <c r="M200" s="13"/>
      <c r="N200" s="13"/>
      <c r="O200" s="13"/>
      <c r="P200" s="13"/>
      <c r="Q200" s="13"/>
      <c r="R200" s="15"/>
      <c r="S200" s="15"/>
      <c r="T200" s="15"/>
      <c r="U200" s="15"/>
      <c r="V200" s="15"/>
      <c r="W200" s="15"/>
      <c r="X200" s="15"/>
      <c r="Y200" s="14"/>
      <c r="Z200" s="15"/>
      <c r="AA200" s="15"/>
      <c r="AB200" s="15"/>
      <c r="AC200" s="15"/>
      <c r="AD200" s="15"/>
      <c r="AE200" s="15"/>
      <c r="AF200" s="15"/>
      <c r="AG200" s="15"/>
      <c r="AH200" s="15"/>
      <c r="AI200" s="15"/>
      <c r="AJ200" s="15"/>
      <c r="AK200" s="15"/>
      <c r="AL200" s="15"/>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row>
    <row r="201" spans="1:86">
      <c r="A201" s="15"/>
      <c r="B201" s="15"/>
      <c r="C201" s="15"/>
      <c r="D201" s="15"/>
      <c r="E201" s="15"/>
      <c r="F201" s="15"/>
      <c r="G201" s="13"/>
      <c r="H201" s="13"/>
      <c r="I201" s="13"/>
      <c r="J201" s="13"/>
      <c r="K201" s="13"/>
      <c r="L201" s="13"/>
      <c r="M201" s="13"/>
      <c r="N201" s="13"/>
      <c r="O201" s="13"/>
      <c r="P201" s="13"/>
      <c r="Q201" s="13"/>
      <c r="R201" s="15"/>
      <c r="S201" s="15"/>
      <c r="T201" s="15"/>
      <c r="U201" s="15"/>
      <c r="V201" s="15"/>
      <c r="W201" s="15"/>
      <c r="X201" s="15"/>
      <c r="Y201" s="14"/>
      <c r="Z201" s="15"/>
      <c r="AA201" s="15"/>
      <c r="AB201" s="15"/>
      <c r="AC201" s="15"/>
      <c r="AD201" s="15"/>
      <c r="AE201" s="15"/>
      <c r="AF201" s="15"/>
      <c r="AG201" s="15"/>
      <c r="AH201" s="15"/>
      <c r="AI201" s="15"/>
      <c r="AJ201" s="15"/>
      <c r="AK201" s="15"/>
      <c r="AL201" s="15"/>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row>
    <row r="202" spans="1:86">
      <c r="A202" s="15"/>
      <c r="B202" s="15"/>
      <c r="C202" s="15"/>
      <c r="D202" s="15"/>
      <c r="E202" s="15"/>
      <c r="F202" s="15"/>
      <c r="G202" s="13"/>
      <c r="H202" s="13"/>
      <c r="I202" s="13"/>
      <c r="J202" s="13"/>
      <c r="K202" s="13"/>
      <c r="L202" s="13"/>
      <c r="M202" s="13"/>
      <c r="N202" s="13"/>
      <c r="O202" s="13"/>
      <c r="P202" s="13"/>
      <c r="Q202" s="13"/>
      <c r="R202" s="15"/>
      <c r="S202" s="15"/>
      <c r="T202" s="15"/>
      <c r="U202" s="15"/>
      <c r="V202" s="15"/>
      <c r="W202" s="15"/>
      <c r="X202" s="15"/>
      <c r="Y202" s="14"/>
      <c r="Z202" s="15"/>
      <c r="AA202" s="15"/>
      <c r="AB202" s="15"/>
      <c r="AC202" s="15"/>
      <c r="AD202" s="15"/>
      <c r="AE202" s="15"/>
      <c r="AF202" s="15"/>
      <c r="AG202" s="15"/>
      <c r="AH202" s="15"/>
      <c r="AI202" s="15"/>
      <c r="AJ202" s="15"/>
      <c r="AK202" s="15"/>
      <c r="AL202" s="15"/>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row>
    <row r="203" spans="1:86">
      <c r="A203" s="15"/>
      <c r="B203" s="15"/>
      <c r="C203" s="15"/>
      <c r="D203" s="15"/>
      <c r="E203" s="15"/>
      <c r="F203" s="15"/>
      <c r="G203" s="13"/>
      <c r="H203" s="13"/>
      <c r="I203" s="13"/>
      <c r="J203" s="13"/>
      <c r="K203" s="13"/>
      <c r="L203" s="13"/>
      <c r="M203" s="13"/>
      <c r="N203" s="13"/>
      <c r="O203" s="13"/>
      <c r="P203" s="13"/>
      <c r="Q203" s="13"/>
      <c r="R203" s="15"/>
      <c r="S203" s="15"/>
      <c r="T203" s="15"/>
      <c r="U203" s="15"/>
      <c r="V203" s="15"/>
      <c r="W203" s="15"/>
      <c r="X203" s="15"/>
      <c r="Y203" s="14"/>
      <c r="Z203" s="15"/>
      <c r="AA203" s="15"/>
      <c r="AB203" s="15"/>
      <c r="AC203" s="15"/>
      <c r="AD203" s="15"/>
      <c r="AE203" s="15"/>
      <c r="AF203" s="15"/>
      <c r="AG203" s="15"/>
      <c r="AH203" s="15"/>
      <c r="AI203" s="15"/>
      <c r="AJ203" s="15"/>
      <c r="AK203" s="15"/>
      <c r="AL203" s="15"/>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row>
    <row r="204" spans="1:86">
      <c r="A204" s="15"/>
      <c r="B204" s="15"/>
      <c r="C204" s="15"/>
      <c r="D204" s="15"/>
      <c r="E204" s="15"/>
      <c r="F204" s="15"/>
      <c r="G204" s="13"/>
      <c r="H204" s="13"/>
      <c r="I204" s="13"/>
      <c r="J204" s="13"/>
      <c r="K204" s="13"/>
      <c r="L204" s="13"/>
      <c r="M204" s="13"/>
      <c r="N204" s="13"/>
      <c r="O204" s="13"/>
      <c r="P204" s="13"/>
      <c r="Q204" s="13"/>
      <c r="R204" s="15"/>
      <c r="S204" s="15"/>
      <c r="T204" s="15"/>
      <c r="U204" s="15"/>
      <c r="V204" s="15"/>
      <c r="W204" s="15"/>
      <c r="X204" s="15"/>
      <c r="Y204" s="14"/>
      <c r="Z204" s="15"/>
      <c r="AA204" s="15"/>
      <c r="AB204" s="15"/>
      <c r="AC204" s="15"/>
      <c r="AD204" s="15"/>
      <c r="AE204" s="15"/>
      <c r="AF204" s="15"/>
      <c r="AG204" s="15"/>
      <c r="AH204" s="15"/>
      <c r="AI204" s="15"/>
      <c r="AJ204" s="15"/>
      <c r="AK204" s="15"/>
      <c r="AL204" s="15"/>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row>
    <row r="205" spans="1:86">
      <c r="A205" s="15"/>
      <c r="B205" s="15"/>
      <c r="C205" s="15"/>
      <c r="D205" s="15"/>
      <c r="E205" s="15"/>
      <c r="F205" s="15"/>
      <c r="G205" s="13"/>
      <c r="H205" s="13"/>
      <c r="I205" s="13"/>
      <c r="J205" s="13"/>
      <c r="K205" s="13"/>
      <c r="L205" s="13"/>
      <c r="M205" s="13"/>
      <c r="N205" s="13"/>
      <c r="O205" s="13"/>
      <c r="P205" s="13"/>
      <c r="Q205" s="13"/>
      <c r="R205" s="15"/>
      <c r="S205" s="15"/>
      <c r="T205" s="15"/>
      <c r="U205" s="15"/>
      <c r="V205" s="15"/>
      <c r="W205" s="15"/>
      <c r="X205" s="15"/>
      <c r="Y205" s="14"/>
      <c r="Z205" s="15"/>
      <c r="AA205" s="15"/>
      <c r="AB205" s="15"/>
      <c r="AC205" s="15"/>
      <c r="AD205" s="15"/>
      <c r="AE205" s="15"/>
      <c r="AF205" s="15"/>
      <c r="AG205" s="15"/>
      <c r="AH205" s="15"/>
      <c r="AI205" s="15"/>
      <c r="AJ205" s="15"/>
      <c r="AK205" s="15"/>
      <c r="AL205" s="15"/>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row>
    <row r="206" spans="1:86">
      <c r="A206" s="15"/>
      <c r="B206" s="15"/>
      <c r="C206" s="15"/>
      <c r="D206" s="15"/>
      <c r="E206" s="15"/>
      <c r="F206" s="15"/>
      <c r="G206" s="13"/>
      <c r="H206" s="13"/>
      <c r="I206" s="13"/>
      <c r="J206" s="13"/>
      <c r="K206" s="13"/>
      <c r="L206" s="13"/>
      <c r="M206" s="13"/>
      <c r="N206" s="13"/>
      <c r="O206" s="13"/>
      <c r="P206" s="13"/>
      <c r="Q206" s="13"/>
      <c r="R206" s="15"/>
      <c r="S206" s="15"/>
      <c r="T206" s="15"/>
      <c r="U206" s="15"/>
      <c r="V206" s="15"/>
      <c r="W206" s="15"/>
      <c r="X206" s="15"/>
      <c r="Y206" s="14"/>
      <c r="Z206" s="15"/>
      <c r="AA206" s="15"/>
      <c r="AB206" s="15"/>
      <c r="AC206" s="15"/>
      <c r="AD206" s="15"/>
      <c r="AE206" s="15"/>
      <c r="AF206" s="15"/>
      <c r="AG206" s="15"/>
      <c r="AH206" s="15"/>
      <c r="AI206" s="15"/>
      <c r="AJ206" s="15"/>
      <c r="AK206" s="15"/>
      <c r="AL206" s="15"/>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row>
    <row r="207" spans="1:86">
      <c r="A207" s="15"/>
      <c r="B207" s="15"/>
      <c r="C207" s="15"/>
      <c r="D207" s="15"/>
      <c r="E207" s="15"/>
      <c r="F207" s="15"/>
      <c r="G207" s="13"/>
      <c r="H207" s="13"/>
      <c r="I207" s="13"/>
      <c r="J207" s="13"/>
      <c r="K207" s="13"/>
      <c r="L207" s="13"/>
      <c r="M207" s="13"/>
      <c r="N207" s="13"/>
      <c r="O207" s="13"/>
      <c r="P207" s="13"/>
      <c r="Q207" s="13"/>
      <c r="R207" s="15"/>
      <c r="S207" s="15"/>
      <c r="T207" s="15"/>
      <c r="U207" s="15"/>
      <c r="V207" s="15"/>
      <c r="W207" s="15"/>
      <c r="X207" s="15"/>
      <c r="Y207" s="14"/>
      <c r="Z207" s="15"/>
      <c r="AA207" s="15"/>
      <c r="AB207" s="15"/>
      <c r="AC207" s="15"/>
      <c r="AD207" s="15"/>
      <c r="AE207" s="15"/>
      <c r="AF207" s="15"/>
      <c r="AG207" s="15"/>
      <c r="AH207" s="15"/>
      <c r="AI207" s="15"/>
      <c r="AJ207" s="15"/>
      <c r="AK207" s="15"/>
      <c r="AL207" s="15"/>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row>
    <row r="208" spans="1:86">
      <c r="A208" s="15"/>
      <c r="B208" s="15"/>
      <c r="C208" s="15"/>
      <c r="D208" s="15"/>
      <c r="E208" s="15"/>
      <c r="F208" s="15"/>
      <c r="G208" s="13"/>
      <c r="H208" s="13"/>
      <c r="I208" s="13"/>
      <c r="J208" s="13"/>
      <c r="K208" s="13"/>
      <c r="L208" s="13"/>
      <c r="M208" s="13"/>
      <c r="N208" s="13"/>
      <c r="O208" s="13"/>
      <c r="P208" s="13"/>
      <c r="Q208" s="13"/>
      <c r="R208" s="15"/>
      <c r="S208" s="15"/>
      <c r="T208" s="15"/>
      <c r="U208" s="15"/>
      <c r="V208" s="15"/>
      <c r="W208" s="15"/>
      <c r="X208" s="15"/>
      <c r="Y208" s="14"/>
      <c r="Z208" s="15"/>
      <c r="AA208" s="15"/>
      <c r="AB208" s="15"/>
      <c r="AC208" s="15"/>
      <c r="AD208" s="15"/>
      <c r="AE208" s="15"/>
      <c r="AF208" s="15"/>
      <c r="AG208" s="15"/>
      <c r="AH208" s="15"/>
      <c r="AI208" s="15"/>
      <c r="AJ208" s="15"/>
      <c r="AK208" s="15"/>
      <c r="AL208" s="15"/>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row>
    <row r="209" spans="1:86">
      <c r="A209" s="15"/>
      <c r="B209" s="15"/>
      <c r="C209" s="15"/>
      <c r="D209" s="15"/>
      <c r="E209" s="15"/>
      <c r="F209" s="15"/>
      <c r="G209" s="13"/>
      <c r="H209" s="13"/>
      <c r="I209" s="13"/>
      <c r="J209" s="13"/>
      <c r="K209" s="13"/>
      <c r="L209" s="13"/>
      <c r="M209" s="13"/>
      <c r="N209" s="13"/>
      <c r="O209" s="13"/>
      <c r="P209" s="13"/>
      <c r="Q209" s="13"/>
      <c r="R209" s="15"/>
      <c r="S209" s="15"/>
      <c r="T209" s="15"/>
      <c r="U209" s="15"/>
      <c r="V209" s="15"/>
      <c r="W209" s="15"/>
      <c r="X209" s="15"/>
      <c r="Y209" s="14"/>
      <c r="Z209" s="15"/>
      <c r="AA209" s="15"/>
      <c r="AB209" s="15"/>
      <c r="AC209" s="15"/>
      <c r="AD209" s="15"/>
      <c r="AE209" s="15"/>
      <c r="AF209" s="15"/>
      <c r="AG209" s="15"/>
      <c r="AH209" s="15"/>
      <c r="AI209" s="15"/>
      <c r="AJ209" s="15"/>
      <c r="AK209" s="15"/>
      <c r="AL209" s="15"/>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row>
    <row r="210" spans="1:86">
      <c r="A210" s="15"/>
      <c r="B210" s="15"/>
      <c r="C210" s="15"/>
      <c r="D210" s="15"/>
      <c r="E210" s="15"/>
      <c r="F210" s="15"/>
      <c r="G210" s="13"/>
      <c r="H210" s="13"/>
      <c r="I210" s="13"/>
      <c r="J210" s="13"/>
      <c r="K210" s="13"/>
      <c r="L210" s="13"/>
      <c r="M210" s="13"/>
      <c r="N210" s="13"/>
      <c r="O210" s="13"/>
      <c r="P210" s="13"/>
      <c r="Q210" s="13"/>
      <c r="R210" s="15"/>
      <c r="S210" s="15"/>
      <c r="T210" s="15"/>
      <c r="U210" s="15"/>
      <c r="V210" s="15"/>
      <c r="W210" s="15"/>
      <c r="X210" s="15"/>
      <c r="Y210" s="14"/>
      <c r="Z210" s="15"/>
      <c r="AA210" s="15"/>
      <c r="AB210" s="15"/>
      <c r="AC210" s="15"/>
      <c r="AD210" s="15"/>
      <c r="AE210" s="15"/>
      <c r="AF210" s="15"/>
      <c r="AG210" s="15"/>
      <c r="AH210" s="15"/>
      <c r="AI210" s="15"/>
      <c r="AJ210" s="15"/>
      <c r="AK210" s="15"/>
      <c r="AL210" s="15"/>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row>
    <row r="211" spans="1:8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4"/>
      <c r="Z211" s="15"/>
      <c r="AA211" s="15"/>
      <c r="AB211" s="15"/>
      <c r="AC211" s="15"/>
      <c r="AD211" s="15"/>
      <c r="AE211" s="15"/>
      <c r="AF211" s="15"/>
      <c r="AG211" s="15"/>
      <c r="AH211" s="15"/>
      <c r="AI211" s="15"/>
      <c r="AJ211" s="15"/>
      <c r="AK211" s="15"/>
      <c r="AL211" s="15"/>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row>
    <row r="212" spans="1:8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4"/>
      <c r="Z212" s="15"/>
      <c r="AA212" s="15"/>
      <c r="AB212" s="15"/>
      <c r="AC212" s="15"/>
      <c r="AD212" s="15"/>
      <c r="AE212" s="15"/>
      <c r="AF212" s="15"/>
      <c r="AG212" s="15"/>
      <c r="AH212" s="15"/>
      <c r="AI212" s="15"/>
      <c r="AJ212" s="15"/>
      <c r="AK212" s="15"/>
      <c r="AL212" s="15"/>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row>
    <row r="213" spans="1:8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4"/>
      <c r="Z213" s="15"/>
      <c r="AA213" s="15"/>
      <c r="AB213" s="15"/>
      <c r="AC213" s="15"/>
      <c r="AD213" s="15"/>
      <c r="AE213" s="15"/>
      <c r="AF213" s="15"/>
      <c r="AG213" s="15"/>
      <c r="AH213" s="15"/>
      <c r="AI213" s="15"/>
      <c r="AJ213" s="15"/>
      <c r="AK213" s="15"/>
      <c r="AL213" s="15"/>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row>
    <row r="214" spans="1:8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4"/>
      <c r="Z214" s="15"/>
      <c r="AA214" s="15"/>
      <c r="AB214" s="15"/>
      <c r="AC214" s="15"/>
      <c r="AD214" s="15"/>
      <c r="AE214" s="15"/>
      <c r="AF214" s="15"/>
      <c r="AG214" s="15"/>
      <c r="AH214" s="15"/>
      <c r="AI214" s="15"/>
      <c r="AJ214" s="15"/>
      <c r="AK214" s="15"/>
      <c r="AL214" s="15"/>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row>
    <row r="215" spans="1:8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4"/>
      <c r="Z215" s="15"/>
      <c r="AA215" s="15"/>
      <c r="AB215" s="15"/>
      <c r="AC215" s="15"/>
      <c r="AD215" s="15"/>
      <c r="AE215" s="15"/>
      <c r="AF215" s="15"/>
      <c r="AG215" s="15"/>
      <c r="AH215" s="15"/>
      <c r="AI215" s="15"/>
      <c r="AJ215" s="15"/>
      <c r="AK215" s="15"/>
      <c r="AL215" s="15"/>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row>
    <row r="216" spans="1:8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4"/>
      <c r="Z216" s="15"/>
      <c r="AA216" s="15"/>
      <c r="AB216" s="15"/>
      <c r="AC216" s="15"/>
      <c r="AD216" s="15"/>
      <c r="AE216" s="15"/>
      <c r="AF216" s="15"/>
      <c r="AG216" s="15"/>
      <c r="AH216" s="15"/>
      <c r="AI216" s="15"/>
      <c r="AJ216" s="15"/>
      <c r="AK216" s="15"/>
      <c r="AL216" s="15"/>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row>
    <row r="217" spans="1:8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4"/>
      <c r="Z217" s="15"/>
      <c r="AA217" s="15"/>
      <c r="AB217" s="15"/>
      <c r="AC217" s="15"/>
      <c r="AD217" s="15"/>
      <c r="AE217" s="15"/>
      <c r="AF217" s="15"/>
      <c r="AG217" s="15"/>
      <c r="AH217" s="15"/>
      <c r="AI217" s="15"/>
      <c r="AJ217" s="15"/>
      <c r="AK217" s="15"/>
      <c r="AL217" s="15"/>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row>
    <row r="218" spans="1:8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4"/>
      <c r="Z218" s="15"/>
      <c r="AA218" s="15"/>
      <c r="AB218" s="15"/>
      <c r="AC218" s="15"/>
      <c r="AD218" s="15"/>
      <c r="AE218" s="15"/>
      <c r="AF218" s="15"/>
      <c r="AG218" s="15"/>
      <c r="AH218" s="15"/>
      <c r="AI218" s="15"/>
      <c r="AJ218" s="15"/>
      <c r="AK218" s="15"/>
      <c r="AL218" s="15"/>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row>
    <row r="219" spans="1:8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4"/>
      <c r="Z219" s="15"/>
      <c r="AA219" s="15"/>
      <c r="AB219" s="15"/>
      <c r="AC219" s="15"/>
      <c r="AD219" s="15"/>
      <c r="AE219" s="15"/>
      <c r="AF219" s="15"/>
      <c r="AG219" s="15"/>
      <c r="AH219" s="15"/>
      <c r="AI219" s="15"/>
      <c r="AJ219" s="15"/>
      <c r="AK219" s="15"/>
      <c r="AL219" s="15"/>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row>
    <row r="220" spans="1:8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4"/>
      <c r="Z220" s="15"/>
      <c r="AA220" s="15"/>
      <c r="AB220" s="15"/>
      <c r="AC220" s="15"/>
      <c r="AD220" s="15"/>
      <c r="AE220" s="15"/>
      <c r="AF220" s="15"/>
      <c r="AG220" s="15"/>
      <c r="AH220" s="15"/>
      <c r="AI220" s="15"/>
      <c r="AJ220" s="15"/>
      <c r="AK220" s="15"/>
      <c r="AL220" s="15"/>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row>
    <row r="221" spans="1:8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4"/>
      <c r="Z221" s="15"/>
      <c r="AA221" s="15"/>
      <c r="AB221" s="15"/>
      <c r="AC221" s="15"/>
      <c r="AD221" s="15"/>
      <c r="AE221" s="15"/>
      <c r="AF221" s="15"/>
      <c r="AG221" s="15"/>
      <c r="AH221" s="15"/>
      <c r="AI221" s="15"/>
      <c r="AJ221" s="15"/>
      <c r="AK221" s="15"/>
      <c r="AL221" s="15"/>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row>
    <row r="222" spans="1:8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4"/>
      <c r="Z222" s="15"/>
      <c r="AA222" s="15"/>
      <c r="AB222" s="15"/>
      <c r="AC222" s="15"/>
      <c r="AD222" s="15"/>
      <c r="AE222" s="15"/>
      <c r="AF222" s="15"/>
      <c r="AG222" s="15"/>
      <c r="AH222" s="15"/>
      <c r="AI222" s="15"/>
      <c r="AJ222" s="15"/>
      <c r="AK222" s="15"/>
      <c r="AL222" s="15"/>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row>
    <row r="223" spans="1:8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4"/>
      <c r="Z223" s="15"/>
      <c r="AA223" s="15"/>
      <c r="AB223" s="15"/>
      <c r="AC223" s="15"/>
      <c r="AD223" s="15"/>
      <c r="AE223" s="15"/>
      <c r="AF223" s="15"/>
      <c r="AG223" s="15"/>
      <c r="AH223" s="15"/>
      <c r="AI223" s="15"/>
      <c r="AJ223" s="15"/>
      <c r="AK223" s="15"/>
      <c r="AL223" s="15"/>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row>
    <row r="224" spans="1:8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4"/>
      <c r="Z224" s="15"/>
      <c r="AA224" s="15"/>
      <c r="AB224" s="15"/>
      <c r="AC224" s="15"/>
      <c r="AD224" s="15"/>
      <c r="AE224" s="15"/>
      <c r="AF224" s="15"/>
      <c r="AG224" s="15"/>
      <c r="AH224" s="15"/>
      <c r="AI224" s="15"/>
      <c r="AJ224" s="15"/>
      <c r="AK224" s="15"/>
      <c r="AL224" s="15"/>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row>
    <row r="225" spans="1:8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4"/>
      <c r="Z225" s="15"/>
      <c r="AA225" s="15"/>
      <c r="AB225" s="15"/>
      <c r="AC225" s="15"/>
      <c r="AD225" s="15"/>
      <c r="AE225" s="15"/>
      <c r="AF225" s="15"/>
      <c r="AG225" s="15"/>
      <c r="AH225" s="15"/>
      <c r="AI225" s="15"/>
      <c r="AJ225" s="15"/>
      <c r="AK225" s="15"/>
      <c r="AL225" s="15"/>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row>
    <row r="226" spans="1:8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4"/>
      <c r="Z226" s="15"/>
      <c r="AA226" s="15"/>
      <c r="AB226" s="15"/>
      <c r="AC226" s="15"/>
      <c r="AD226" s="15"/>
      <c r="AE226" s="15"/>
      <c r="AF226" s="15"/>
      <c r="AG226" s="15"/>
      <c r="AH226" s="15"/>
      <c r="AI226" s="15"/>
      <c r="AJ226" s="15"/>
      <c r="AK226" s="15"/>
      <c r="AL226" s="15"/>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row>
    <row r="227" spans="1:8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4"/>
      <c r="Z227" s="15"/>
      <c r="AA227" s="15"/>
      <c r="AB227" s="15"/>
      <c r="AC227" s="15"/>
      <c r="AD227" s="15"/>
      <c r="AE227" s="15"/>
      <c r="AF227" s="15"/>
      <c r="AG227" s="15"/>
      <c r="AH227" s="15"/>
      <c r="AI227" s="15"/>
      <c r="AJ227" s="15"/>
      <c r="AK227" s="15"/>
      <c r="AL227" s="15"/>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row>
    <row r="228" spans="1:8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4"/>
      <c r="Z228" s="15"/>
      <c r="AA228" s="15"/>
      <c r="AB228" s="15"/>
      <c r="AC228" s="15"/>
      <c r="AD228" s="15"/>
      <c r="AE228" s="15"/>
      <c r="AF228" s="15"/>
      <c r="AG228" s="15"/>
      <c r="AH228" s="15"/>
      <c r="AI228" s="15"/>
      <c r="AJ228" s="15"/>
      <c r="AK228" s="15"/>
      <c r="AL228" s="15"/>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row>
    <row r="229" spans="1:8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4"/>
      <c r="Z229" s="15"/>
      <c r="AA229" s="15"/>
      <c r="AB229" s="15"/>
      <c r="AC229" s="15"/>
      <c r="AD229" s="15"/>
      <c r="AE229" s="15"/>
      <c r="AF229" s="15"/>
      <c r="AG229" s="15"/>
      <c r="AH229" s="15"/>
      <c r="AI229" s="15"/>
      <c r="AJ229" s="15"/>
      <c r="AK229" s="15"/>
      <c r="AL229" s="15"/>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row>
    <row r="230" spans="1:8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4"/>
      <c r="Z230" s="15"/>
      <c r="AA230" s="15"/>
      <c r="AB230" s="15"/>
      <c r="AC230" s="15"/>
      <c r="AD230" s="15"/>
      <c r="AE230" s="15"/>
      <c r="AF230" s="15"/>
      <c r="AG230" s="15"/>
      <c r="AH230" s="15"/>
      <c r="AI230" s="15"/>
      <c r="AJ230" s="15"/>
      <c r="AK230" s="15"/>
      <c r="AL230" s="15"/>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row>
    <row r="231" spans="1:8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4"/>
      <c r="Z231" s="15"/>
      <c r="AA231" s="15"/>
      <c r="AB231" s="15"/>
      <c r="AC231" s="15"/>
      <c r="AD231" s="15"/>
      <c r="AE231" s="15"/>
      <c r="AF231" s="15"/>
      <c r="AG231" s="15"/>
      <c r="AH231" s="15"/>
      <c r="AI231" s="15"/>
      <c r="AJ231" s="15"/>
      <c r="AK231" s="15"/>
      <c r="AL231" s="15"/>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row>
    <row r="232" spans="1:8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4"/>
      <c r="Z232" s="15"/>
      <c r="AA232" s="15"/>
      <c r="AB232" s="15"/>
      <c r="AC232" s="15"/>
      <c r="AD232" s="15"/>
      <c r="AE232" s="15"/>
      <c r="AF232" s="15"/>
      <c r="AG232" s="15"/>
      <c r="AH232" s="15"/>
      <c r="AI232" s="15"/>
      <c r="AJ232" s="15"/>
      <c r="AK232" s="15"/>
      <c r="AL232" s="15"/>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row>
    <row r="233" spans="1:8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4"/>
      <c r="Z233" s="15"/>
      <c r="AA233" s="15"/>
      <c r="AB233" s="15"/>
      <c r="AC233" s="15"/>
      <c r="AD233" s="15"/>
      <c r="AE233" s="15"/>
      <c r="AF233" s="15"/>
      <c r="AG233" s="15"/>
      <c r="AH233" s="15"/>
      <c r="AI233" s="15"/>
      <c r="AJ233" s="15"/>
      <c r="AK233" s="15"/>
      <c r="AL233" s="15"/>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row>
    <row r="234" spans="1:8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4"/>
      <c r="Z234" s="15"/>
      <c r="AA234" s="15"/>
      <c r="AB234" s="15"/>
      <c r="AC234" s="15"/>
      <c r="AD234" s="15"/>
      <c r="AE234" s="15"/>
      <c r="AF234" s="15"/>
      <c r="AG234" s="15"/>
      <c r="AH234" s="15"/>
      <c r="AI234" s="15"/>
      <c r="AJ234" s="15"/>
      <c r="AK234" s="15"/>
      <c r="AL234" s="15"/>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row>
    <row r="235" spans="1:8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4"/>
      <c r="Z235" s="15"/>
      <c r="AA235" s="15"/>
      <c r="AB235" s="15"/>
      <c r="AC235" s="15"/>
      <c r="AD235" s="15"/>
      <c r="AE235" s="15"/>
      <c r="AF235" s="15"/>
      <c r="AG235" s="15"/>
      <c r="AH235" s="15"/>
      <c r="AI235" s="15"/>
      <c r="AJ235" s="15"/>
      <c r="AK235" s="15"/>
      <c r="AL235" s="15"/>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row>
    <row r="236" spans="1:8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4"/>
      <c r="Z236" s="15"/>
      <c r="AA236" s="15"/>
      <c r="AB236" s="15"/>
      <c r="AC236" s="15"/>
      <c r="AD236" s="15"/>
      <c r="AE236" s="15"/>
      <c r="AF236" s="15"/>
      <c r="AG236" s="15"/>
      <c r="AH236" s="15"/>
      <c r="AI236" s="15"/>
      <c r="AJ236" s="15"/>
      <c r="AK236" s="15"/>
      <c r="AL236" s="15"/>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row>
    <row r="237" spans="1:8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4"/>
      <c r="Z237" s="15"/>
      <c r="AA237" s="15"/>
      <c r="AB237" s="15"/>
      <c r="AC237" s="15"/>
      <c r="AD237" s="15"/>
      <c r="AE237" s="15"/>
      <c r="AF237" s="15"/>
      <c r="AG237" s="15"/>
      <c r="AH237" s="15"/>
      <c r="AI237" s="15"/>
      <c r="AJ237" s="15"/>
      <c r="AK237" s="15"/>
      <c r="AL237" s="15"/>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row>
    <row r="238" spans="1:8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4"/>
      <c r="Z238" s="15"/>
      <c r="AA238" s="15"/>
      <c r="AB238" s="15"/>
      <c r="AC238" s="15"/>
      <c r="AD238" s="15"/>
      <c r="AE238" s="15"/>
      <c r="AF238" s="15"/>
      <c r="AG238" s="15"/>
      <c r="AH238" s="15"/>
      <c r="AI238" s="15"/>
      <c r="AJ238" s="15"/>
      <c r="AK238" s="15"/>
      <c r="AL238" s="15"/>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row>
    <row r="239" spans="1:8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4"/>
      <c r="Z239" s="15"/>
      <c r="AA239" s="15"/>
      <c r="AB239" s="15"/>
      <c r="AC239" s="15"/>
      <c r="AD239" s="15"/>
      <c r="AE239" s="15"/>
      <c r="AF239" s="15"/>
      <c r="AG239" s="15"/>
      <c r="AH239" s="15"/>
      <c r="AI239" s="15"/>
      <c r="AJ239" s="15"/>
      <c r="AK239" s="15"/>
      <c r="AL239" s="15"/>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row>
    <row r="240" spans="1:8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4"/>
      <c r="Z240" s="15"/>
      <c r="AA240" s="15"/>
      <c r="AB240" s="15"/>
      <c r="AC240" s="15"/>
      <c r="AD240" s="15"/>
      <c r="AE240" s="15"/>
      <c r="AF240" s="15"/>
      <c r="AG240" s="15"/>
      <c r="AH240" s="15"/>
      <c r="AI240" s="15"/>
      <c r="AJ240" s="15"/>
      <c r="AK240" s="15"/>
      <c r="AL240" s="15"/>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row>
    <row r="241" spans="1:8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4"/>
      <c r="Z241" s="15"/>
      <c r="AA241" s="15"/>
      <c r="AB241" s="15"/>
      <c r="AC241" s="15"/>
      <c r="AD241" s="15"/>
      <c r="AE241" s="15"/>
      <c r="AF241" s="15"/>
      <c r="AG241" s="15"/>
      <c r="AH241" s="15"/>
      <c r="AI241" s="15"/>
      <c r="AJ241" s="15"/>
      <c r="AK241" s="15"/>
      <c r="AL241" s="15"/>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row>
    <row r="242" spans="1:8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4"/>
      <c r="Z242" s="15"/>
      <c r="AA242" s="15"/>
      <c r="AB242" s="15"/>
      <c r="AC242" s="15"/>
      <c r="AD242" s="15"/>
      <c r="AE242" s="15"/>
      <c r="AF242" s="15"/>
      <c r="AG242" s="15"/>
      <c r="AH242" s="15"/>
      <c r="AI242" s="15"/>
      <c r="AJ242" s="15"/>
      <c r="AK242" s="15"/>
      <c r="AL242" s="15"/>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row>
    <row r="243" spans="1:8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4"/>
      <c r="Z243" s="15"/>
      <c r="AA243" s="15"/>
      <c r="AB243" s="15"/>
      <c r="AC243" s="15"/>
      <c r="AD243" s="15"/>
      <c r="AE243" s="15"/>
      <c r="AF243" s="15"/>
      <c r="AG243" s="15"/>
      <c r="AH243" s="15"/>
      <c r="AI243" s="15"/>
      <c r="AJ243" s="15"/>
      <c r="AK243" s="15"/>
      <c r="AL243" s="15"/>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row>
    <row r="244" spans="1:8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4"/>
      <c r="Z244" s="15"/>
      <c r="AA244" s="15"/>
      <c r="AB244" s="15"/>
      <c r="AC244" s="15"/>
      <c r="AD244" s="15"/>
      <c r="AE244" s="15"/>
      <c r="AF244" s="15"/>
      <c r="AG244" s="15"/>
      <c r="AH244" s="15"/>
      <c r="AI244" s="15"/>
      <c r="AJ244" s="15"/>
      <c r="AK244" s="15"/>
      <c r="AL244" s="15"/>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row>
    <row r="245" spans="1:8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4"/>
      <c r="Z245" s="15"/>
      <c r="AA245" s="15"/>
      <c r="AB245" s="15"/>
      <c r="AC245" s="15"/>
      <c r="AD245" s="15"/>
      <c r="AE245" s="15"/>
      <c r="AF245" s="15"/>
      <c r="AG245" s="15"/>
      <c r="AH245" s="15"/>
      <c r="AI245" s="15"/>
      <c r="AJ245" s="15"/>
      <c r="AK245" s="15"/>
      <c r="AL245" s="15"/>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row>
    <row r="246" spans="1:8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4"/>
      <c r="Z246" s="15"/>
      <c r="AA246" s="15"/>
      <c r="AB246" s="15"/>
      <c r="AC246" s="15"/>
      <c r="AD246" s="15"/>
      <c r="AE246" s="15"/>
      <c r="AF246" s="15"/>
      <c r="AG246" s="15"/>
      <c r="AH246" s="15"/>
      <c r="AI246" s="15"/>
      <c r="AJ246" s="15"/>
      <c r="AK246" s="15"/>
      <c r="AL246" s="15"/>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row>
    <row r="247" spans="1:8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4"/>
      <c r="Z247" s="15"/>
      <c r="AA247" s="15"/>
      <c r="AB247" s="15"/>
      <c r="AC247" s="15"/>
      <c r="AD247" s="15"/>
      <c r="AE247" s="15"/>
      <c r="AF247" s="15"/>
      <c r="AG247" s="15"/>
      <c r="AH247" s="15"/>
      <c r="AI247" s="15"/>
      <c r="AJ247" s="15"/>
      <c r="AK247" s="15"/>
      <c r="AL247" s="15"/>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row>
    <row r="248" spans="1:8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4"/>
      <c r="Z248" s="15"/>
      <c r="AA248" s="15"/>
      <c r="AB248" s="15"/>
      <c r="AC248" s="15"/>
      <c r="AD248" s="15"/>
      <c r="AE248" s="15"/>
      <c r="AF248" s="15"/>
      <c r="AG248" s="15"/>
      <c r="AH248" s="15"/>
      <c r="AI248" s="15"/>
      <c r="AJ248" s="15"/>
      <c r="AK248" s="15"/>
      <c r="AL248" s="15"/>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row>
    <row r="249" spans="1:8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4"/>
      <c r="Z249" s="15"/>
      <c r="AA249" s="15"/>
      <c r="AB249" s="15"/>
      <c r="AC249" s="15"/>
      <c r="AD249" s="15"/>
      <c r="AE249" s="15"/>
      <c r="AF249" s="15"/>
      <c r="AG249" s="15"/>
      <c r="AH249" s="15"/>
      <c r="AI249" s="15"/>
      <c r="AJ249" s="15"/>
      <c r="AK249" s="15"/>
      <c r="AL249" s="15"/>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row>
    <row r="250" spans="1:8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4"/>
      <c r="Z250" s="15"/>
      <c r="AA250" s="15"/>
      <c r="AB250" s="15"/>
      <c r="AC250" s="15"/>
      <c r="AD250" s="15"/>
      <c r="AE250" s="15"/>
      <c r="AF250" s="15"/>
      <c r="AG250" s="15"/>
      <c r="AH250" s="15"/>
      <c r="AI250" s="15"/>
      <c r="AJ250" s="15"/>
      <c r="AK250" s="15"/>
      <c r="AL250" s="15"/>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row>
    <row r="251" spans="1:8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4"/>
      <c r="Z251" s="15"/>
      <c r="AA251" s="15"/>
      <c r="AB251" s="15"/>
      <c r="AC251" s="15"/>
      <c r="AD251" s="15"/>
      <c r="AE251" s="15"/>
      <c r="AF251" s="15"/>
      <c r="AG251" s="15"/>
      <c r="AH251" s="15"/>
      <c r="AI251" s="15"/>
      <c r="AJ251" s="15"/>
      <c r="AK251" s="15"/>
      <c r="AL251" s="15"/>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row>
    <row r="252" spans="1:8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4"/>
      <c r="Z252" s="15"/>
      <c r="AA252" s="15"/>
      <c r="AB252" s="15"/>
      <c r="AC252" s="15"/>
      <c r="AD252" s="15"/>
      <c r="AE252" s="15"/>
      <c r="AF252" s="15"/>
      <c r="AG252" s="15"/>
      <c r="AH252" s="15"/>
      <c r="AI252" s="15"/>
      <c r="AJ252" s="15"/>
      <c r="AK252" s="15"/>
      <c r="AL252" s="15"/>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row>
    <row r="253" spans="1:8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4"/>
      <c r="Z253" s="15"/>
      <c r="AA253" s="15"/>
      <c r="AB253" s="15"/>
      <c r="AC253" s="15"/>
      <c r="AD253" s="15"/>
      <c r="AE253" s="15"/>
      <c r="AF253" s="15"/>
      <c r="AG253" s="15"/>
      <c r="AH253" s="15"/>
      <c r="AI253" s="15"/>
      <c r="AJ253" s="15"/>
      <c r="AK253" s="15"/>
      <c r="AL253" s="15"/>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row>
    <row r="254" spans="1:8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4"/>
      <c r="Z254" s="15"/>
      <c r="AA254" s="15"/>
      <c r="AB254" s="15"/>
      <c r="AC254" s="15"/>
      <c r="AD254" s="15"/>
      <c r="AE254" s="15"/>
      <c r="AF254" s="15"/>
      <c r="AG254" s="15"/>
      <c r="AH254" s="15"/>
      <c r="AI254" s="15"/>
      <c r="AJ254" s="15"/>
      <c r="AK254" s="15"/>
      <c r="AL254" s="15"/>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row>
    <row r="255" spans="1:8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4"/>
      <c r="Z255" s="15"/>
      <c r="AA255" s="15"/>
      <c r="AB255" s="15"/>
      <c r="AC255" s="15"/>
      <c r="AD255" s="15"/>
      <c r="AE255" s="15"/>
      <c r="AF255" s="15"/>
      <c r="AG255" s="15"/>
      <c r="AH255" s="15"/>
      <c r="AI255" s="15"/>
      <c r="AJ255" s="15"/>
      <c r="AK255" s="15"/>
      <c r="AL255" s="15"/>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row>
    <row r="256" spans="1:8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4"/>
      <c r="Z256" s="15"/>
      <c r="AA256" s="15"/>
      <c r="AB256" s="15"/>
      <c r="AC256" s="15"/>
      <c r="AD256" s="15"/>
      <c r="AE256" s="15"/>
      <c r="AF256" s="15"/>
      <c r="AG256" s="15"/>
      <c r="AH256" s="15"/>
      <c r="AI256" s="15"/>
      <c r="AJ256" s="15"/>
      <c r="AK256" s="15"/>
      <c r="AL256" s="15"/>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row>
    <row r="257" spans="1:8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4"/>
      <c r="Z257" s="15"/>
      <c r="AA257" s="15"/>
      <c r="AB257" s="15"/>
      <c r="AC257" s="15"/>
      <c r="AD257" s="15"/>
      <c r="AE257" s="15"/>
      <c r="AF257" s="15"/>
      <c r="AG257" s="15"/>
      <c r="AH257" s="15"/>
      <c r="AI257" s="15"/>
      <c r="AJ257" s="15"/>
      <c r="AK257" s="15"/>
      <c r="AL257" s="15"/>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row>
    <row r="258" spans="1:8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4"/>
      <c r="Z258" s="15"/>
      <c r="AA258" s="15"/>
      <c r="AB258" s="15"/>
      <c r="AC258" s="15"/>
      <c r="AD258" s="15"/>
      <c r="AE258" s="15"/>
      <c r="AF258" s="15"/>
      <c r="AG258" s="15"/>
      <c r="AH258" s="15"/>
      <c r="AI258" s="15"/>
      <c r="AJ258" s="15"/>
      <c r="AK258" s="15"/>
      <c r="AL258" s="15"/>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row>
    <row r="259" spans="1:8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4"/>
      <c r="Z259" s="15"/>
      <c r="AA259" s="15"/>
      <c r="AB259" s="15"/>
      <c r="AC259" s="15"/>
      <c r="AD259" s="15"/>
      <c r="AE259" s="15"/>
      <c r="AF259" s="15"/>
      <c r="AG259" s="15"/>
      <c r="AH259" s="15"/>
      <c r="AI259" s="15"/>
      <c r="AJ259" s="15"/>
      <c r="AK259" s="15"/>
      <c r="AL259" s="15"/>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row>
    <row r="260" spans="1:8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4"/>
      <c r="Z260" s="15"/>
      <c r="AA260" s="15"/>
      <c r="AB260" s="15"/>
      <c r="AC260" s="15"/>
      <c r="AD260" s="15"/>
      <c r="AE260" s="15"/>
      <c r="AF260" s="15"/>
      <c r="AG260" s="15"/>
      <c r="AH260" s="15"/>
      <c r="AI260" s="15"/>
      <c r="AJ260" s="15"/>
      <c r="AK260" s="15"/>
      <c r="AL260" s="15"/>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row>
    <row r="261" spans="1:8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4"/>
      <c r="Z261" s="15"/>
      <c r="AA261" s="15"/>
      <c r="AB261" s="15"/>
      <c r="AC261" s="15"/>
      <c r="AD261" s="15"/>
      <c r="AE261" s="15"/>
      <c r="AF261" s="15"/>
      <c r="AG261" s="15"/>
      <c r="AH261" s="15"/>
      <c r="AI261" s="15"/>
      <c r="AJ261" s="15"/>
      <c r="AK261" s="15"/>
      <c r="AL261" s="15"/>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row>
    <row r="262" spans="1:8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4"/>
      <c r="Z262" s="15"/>
      <c r="AA262" s="15"/>
      <c r="AB262" s="15"/>
      <c r="AC262" s="15"/>
      <c r="AD262" s="15"/>
      <c r="AE262" s="15"/>
      <c r="AF262" s="15"/>
      <c r="AG262" s="15"/>
      <c r="AH262" s="15"/>
      <c r="AI262" s="15"/>
      <c r="AJ262" s="15"/>
      <c r="AK262" s="15"/>
      <c r="AL262" s="15"/>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row>
    <row r="263" spans="1:8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4"/>
      <c r="Z263" s="15"/>
      <c r="AA263" s="15"/>
      <c r="AB263" s="15"/>
      <c r="AC263" s="15"/>
      <c r="AD263" s="15"/>
      <c r="AE263" s="15"/>
      <c r="AF263" s="15"/>
      <c r="AG263" s="15"/>
      <c r="AH263" s="15"/>
      <c r="AI263" s="15"/>
      <c r="AJ263" s="15"/>
      <c r="AK263" s="15"/>
      <c r="AL263" s="15"/>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row>
    <row r="264" spans="1:8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4"/>
      <c r="Z264" s="15"/>
      <c r="AA264" s="15"/>
      <c r="AB264" s="15"/>
      <c r="AC264" s="15"/>
      <c r="AD264" s="15"/>
      <c r="AE264" s="15"/>
      <c r="AF264" s="15"/>
      <c r="AG264" s="15"/>
      <c r="AH264" s="15"/>
      <c r="AI264" s="15"/>
      <c r="AJ264" s="15"/>
      <c r="AK264" s="15"/>
      <c r="AL264" s="15"/>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row>
    <row r="265" spans="1:8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4"/>
      <c r="Z265" s="15"/>
      <c r="AA265" s="15"/>
      <c r="AB265" s="15"/>
      <c r="AC265" s="15"/>
      <c r="AD265" s="15"/>
      <c r="AE265" s="15"/>
      <c r="AF265" s="15"/>
      <c r="AG265" s="15"/>
      <c r="AH265" s="15"/>
      <c r="AI265" s="15"/>
      <c r="AJ265" s="15"/>
      <c r="AK265" s="15"/>
      <c r="AL265" s="15"/>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row>
    <row r="266" spans="1:8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4"/>
      <c r="Z266" s="15"/>
      <c r="AA266" s="15"/>
      <c r="AB266" s="15"/>
      <c r="AC266" s="15"/>
      <c r="AD266" s="15"/>
      <c r="AE266" s="15"/>
      <c r="AF266" s="15"/>
      <c r="AG266" s="15"/>
      <c r="AH266" s="15"/>
      <c r="AI266" s="15"/>
      <c r="AJ266" s="15"/>
      <c r="AK266" s="15"/>
      <c r="AL266" s="15"/>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row>
    <row r="267" spans="1:8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4"/>
      <c r="Z267" s="15"/>
      <c r="AA267" s="15"/>
      <c r="AB267" s="15"/>
      <c r="AC267" s="15"/>
      <c r="AD267" s="15"/>
      <c r="AE267" s="15"/>
      <c r="AF267" s="15"/>
      <c r="AG267" s="15"/>
      <c r="AH267" s="15"/>
      <c r="AI267" s="15"/>
      <c r="AJ267" s="15"/>
      <c r="AK267" s="15"/>
      <c r="AL267" s="15"/>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row>
    <row r="268" spans="1:8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4"/>
      <c r="Z268" s="15"/>
      <c r="AA268" s="15"/>
      <c r="AB268" s="15"/>
      <c r="AC268" s="15"/>
      <c r="AD268" s="15"/>
      <c r="AE268" s="15"/>
      <c r="AF268" s="15"/>
      <c r="AG268" s="15"/>
      <c r="AH268" s="15"/>
      <c r="AI268" s="15"/>
      <c r="AJ268" s="15"/>
      <c r="AK268" s="15"/>
      <c r="AL268" s="15"/>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row>
    <row r="269" spans="1:8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4"/>
      <c r="Z269" s="15"/>
      <c r="AA269" s="15"/>
      <c r="AB269" s="15"/>
      <c r="AC269" s="15"/>
      <c r="AD269" s="15"/>
      <c r="AE269" s="15"/>
      <c r="AF269" s="15"/>
      <c r="AG269" s="15"/>
      <c r="AH269" s="15"/>
      <c r="AI269" s="15"/>
      <c r="AJ269" s="15"/>
      <c r="AK269" s="15"/>
      <c r="AL269" s="15"/>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row>
    <row r="270" spans="1:8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4"/>
      <c r="Z270" s="15"/>
      <c r="AA270" s="15"/>
      <c r="AB270" s="15"/>
      <c r="AC270" s="15"/>
      <c r="AD270" s="15"/>
      <c r="AE270" s="15"/>
      <c r="AF270" s="15"/>
      <c r="AG270" s="15"/>
      <c r="AH270" s="15"/>
      <c r="AI270" s="15"/>
      <c r="AJ270" s="15"/>
      <c r="AK270" s="15"/>
      <c r="AL270" s="15"/>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row>
    <row r="271" spans="1:8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4"/>
      <c r="Z271" s="15"/>
      <c r="AA271" s="15"/>
      <c r="AB271" s="15"/>
      <c r="AC271" s="15"/>
      <c r="AD271" s="15"/>
      <c r="AE271" s="15"/>
      <c r="AF271" s="15"/>
      <c r="AG271" s="15"/>
      <c r="AH271" s="15"/>
      <c r="AI271" s="15"/>
      <c r="AJ271" s="15"/>
      <c r="AK271" s="15"/>
      <c r="AL271" s="15"/>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row>
    <row r="272" spans="1:8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4"/>
      <c r="Z272" s="15"/>
      <c r="AA272" s="15"/>
      <c r="AB272" s="15"/>
      <c r="AC272" s="15"/>
      <c r="AD272" s="15"/>
      <c r="AE272" s="15"/>
      <c r="AF272" s="15"/>
      <c r="AG272" s="15"/>
      <c r="AH272" s="15"/>
      <c r="AI272" s="15"/>
      <c r="AJ272" s="15"/>
      <c r="AK272" s="15"/>
      <c r="AL272" s="15"/>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row>
    <row r="273" spans="1:8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4"/>
      <c r="Z273" s="15"/>
      <c r="AA273" s="15"/>
      <c r="AB273" s="15"/>
      <c r="AC273" s="15"/>
      <c r="AD273" s="15"/>
      <c r="AE273" s="15"/>
      <c r="AF273" s="15"/>
      <c r="AG273" s="15"/>
      <c r="AH273" s="15"/>
      <c r="AI273" s="15"/>
      <c r="AJ273" s="15"/>
      <c r="AK273" s="15"/>
      <c r="AL273" s="15"/>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row>
    <row r="274" spans="1:8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4"/>
      <c r="Z274" s="15"/>
      <c r="AA274" s="15"/>
      <c r="AB274" s="15"/>
      <c r="AC274" s="15"/>
      <c r="AD274" s="15"/>
      <c r="AE274" s="15"/>
      <c r="AF274" s="15"/>
      <c r="AG274" s="15"/>
      <c r="AH274" s="15"/>
      <c r="AI274" s="15"/>
      <c r="AJ274" s="15"/>
      <c r="AK274" s="15"/>
      <c r="AL274" s="15"/>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row>
    <row r="275" spans="1:8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4"/>
      <c r="Z275" s="15"/>
      <c r="AA275" s="15"/>
      <c r="AB275" s="15"/>
      <c r="AC275" s="15"/>
      <c r="AD275" s="15"/>
      <c r="AE275" s="15"/>
      <c r="AF275" s="15"/>
      <c r="AG275" s="15"/>
      <c r="AH275" s="15"/>
      <c r="AI275" s="15"/>
      <c r="AJ275" s="15"/>
      <c r="AK275" s="15"/>
      <c r="AL275" s="15"/>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row>
    <row r="276" spans="1:8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4"/>
      <c r="Z276" s="15"/>
      <c r="AA276" s="15"/>
      <c r="AB276" s="15"/>
      <c r="AC276" s="15"/>
      <c r="AD276" s="15"/>
      <c r="AE276" s="15"/>
      <c r="AF276" s="15"/>
      <c r="AG276" s="15"/>
      <c r="AH276" s="15"/>
      <c r="AI276" s="15"/>
      <c r="AJ276" s="15"/>
      <c r="AK276" s="15"/>
      <c r="AL276" s="15"/>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row>
    <row r="277" spans="1:8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4"/>
      <c r="Z277" s="15"/>
      <c r="AA277" s="15"/>
      <c r="AB277" s="15"/>
      <c r="AC277" s="15"/>
      <c r="AD277" s="15"/>
      <c r="AE277" s="15"/>
      <c r="AF277" s="15"/>
      <c r="AG277" s="15"/>
      <c r="AH277" s="15"/>
      <c r="AI277" s="15"/>
      <c r="AJ277" s="15"/>
      <c r="AK277" s="15"/>
      <c r="AL277" s="15"/>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row>
    <row r="278" spans="1:8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4"/>
      <c r="Z278" s="15"/>
      <c r="AA278" s="15"/>
      <c r="AB278" s="15"/>
      <c r="AC278" s="15"/>
      <c r="AD278" s="15"/>
      <c r="AE278" s="15"/>
      <c r="AF278" s="15"/>
      <c r="AG278" s="15"/>
      <c r="AH278" s="15"/>
      <c r="AI278" s="15"/>
      <c r="AJ278" s="15"/>
      <c r="AK278" s="15"/>
      <c r="AL278" s="15"/>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row>
    <row r="279" spans="1:8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4"/>
      <c r="Z279" s="15"/>
      <c r="AA279" s="15"/>
      <c r="AB279" s="15"/>
      <c r="AC279" s="15"/>
      <c r="AD279" s="15"/>
      <c r="AE279" s="15"/>
      <c r="AF279" s="15"/>
      <c r="AG279" s="15"/>
      <c r="AH279" s="15"/>
      <c r="AI279" s="15"/>
      <c r="AJ279" s="15"/>
      <c r="AK279" s="15"/>
      <c r="AL279" s="15"/>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row>
    <row r="280" spans="1:8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4"/>
      <c r="Z280" s="15"/>
      <c r="AA280" s="15"/>
      <c r="AB280" s="15"/>
      <c r="AC280" s="15"/>
      <c r="AD280" s="15"/>
      <c r="AE280" s="15"/>
      <c r="AF280" s="15"/>
      <c r="AG280" s="15"/>
      <c r="AH280" s="15"/>
      <c r="AI280" s="15"/>
      <c r="AJ280" s="15"/>
      <c r="AK280" s="15"/>
      <c r="AL280" s="15"/>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row>
    <row r="281" spans="1:8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4"/>
      <c r="Z281" s="15"/>
      <c r="AA281" s="15"/>
      <c r="AB281" s="15"/>
      <c r="AC281" s="15"/>
      <c r="AD281" s="15"/>
      <c r="AE281" s="15"/>
      <c r="AF281" s="15"/>
      <c r="AG281" s="15"/>
      <c r="AH281" s="15"/>
      <c r="AI281" s="15"/>
      <c r="AJ281" s="15"/>
      <c r="AK281" s="15"/>
      <c r="AL281" s="15"/>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row>
    <row r="282" spans="1:8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4"/>
      <c r="Z282" s="15"/>
      <c r="AA282" s="15"/>
      <c r="AB282" s="15"/>
      <c r="AC282" s="15"/>
      <c r="AD282" s="15"/>
      <c r="AE282" s="15"/>
      <c r="AF282" s="15"/>
      <c r="AG282" s="15"/>
      <c r="AH282" s="15"/>
      <c r="AI282" s="15"/>
      <c r="AJ282" s="15"/>
      <c r="AK282" s="15"/>
      <c r="AL282" s="15"/>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row>
    <row r="283" spans="1:8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4"/>
      <c r="Z283" s="15"/>
      <c r="AA283" s="15"/>
      <c r="AB283" s="15"/>
      <c r="AC283" s="15"/>
      <c r="AD283" s="15"/>
      <c r="AE283" s="15"/>
      <c r="AF283" s="15"/>
      <c r="AG283" s="15"/>
      <c r="AH283" s="15"/>
      <c r="AI283" s="15"/>
      <c r="AJ283" s="15"/>
      <c r="AK283" s="15"/>
      <c r="AL283" s="15"/>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row>
    <row r="284" spans="1:8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4"/>
      <c r="Z284" s="15"/>
      <c r="AA284" s="15"/>
      <c r="AB284" s="15"/>
      <c r="AC284" s="15"/>
      <c r="AD284" s="15"/>
      <c r="AE284" s="15"/>
      <c r="AF284" s="15"/>
      <c r="AG284" s="15"/>
      <c r="AH284" s="15"/>
      <c r="AI284" s="15"/>
      <c r="AJ284" s="15"/>
      <c r="AK284" s="15"/>
      <c r="AL284" s="15"/>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row>
    <row r="285" spans="1:8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4"/>
      <c r="Z285" s="15"/>
      <c r="AA285" s="15"/>
      <c r="AB285" s="15"/>
      <c r="AC285" s="15"/>
      <c r="AD285" s="15"/>
      <c r="AE285" s="15"/>
      <c r="AF285" s="15"/>
      <c r="AG285" s="15"/>
      <c r="AH285" s="15"/>
      <c r="AI285" s="15"/>
      <c r="AJ285" s="15"/>
      <c r="AK285" s="15"/>
      <c r="AL285" s="15"/>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row>
    <row r="286" spans="1: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4"/>
      <c r="Z286" s="15"/>
      <c r="AA286" s="15"/>
      <c r="AB286" s="15"/>
      <c r="AC286" s="15"/>
      <c r="AD286" s="15"/>
      <c r="AE286" s="15"/>
      <c r="AF286" s="15"/>
      <c r="AG286" s="15"/>
      <c r="AH286" s="15"/>
      <c r="AI286" s="15"/>
      <c r="AJ286" s="15"/>
      <c r="AK286" s="15"/>
      <c r="AL286" s="15"/>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row>
    <row r="287" spans="1:8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4"/>
      <c r="Z287" s="15"/>
      <c r="AA287" s="15"/>
      <c r="AB287" s="15"/>
      <c r="AC287" s="15"/>
      <c r="AD287" s="15"/>
      <c r="AE287" s="15"/>
      <c r="AF287" s="15"/>
      <c r="AG287" s="15"/>
      <c r="AH287" s="15"/>
      <c r="AI287" s="15"/>
      <c r="AJ287" s="15"/>
      <c r="AK287" s="15"/>
      <c r="AL287" s="15"/>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row>
    <row r="288" spans="1:8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4"/>
      <c r="Z288" s="15"/>
      <c r="AA288" s="15"/>
      <c r="AB288" s="15"/>
      <c r="AC288" s="15"/>
      <c r="AD288" s="15"/>
      <c r="AE288" s="15"/>
      <c r="AF288" s="15"/>
      <c r="AG288" s="15"/>
      <c r="AH288" s="15"/>
      <c r="AI288" s="15"/>
      <c r="AJ288" s="15"/>
      <c r="AK288" s="15"/>
      <c r="AL288" s="15"/>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row>
    <row r="289" spans="1:8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4"/>
      <c r="Z289" s="15"/>
      <c r="AA289" s="15"/>
      <c r="AB289" s="15"/>
      <c r="AC289" s="15"/>
      <c r="AD289" s="15"/>
      <c r="AE289" s="15"/>
      <c r="AF289" s="15"/>
      <c r="AG289" s="15"/>
      <c r="AH289" s="15"/>
      <c r="AI289" s="15"/>
      <c r="AJ289" s="15"/>
      <c r="AK289" s="15"/>
      <c r="AL289" s="15"/>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row>
    <row r="290" spans="1:8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4"/>
      <c r="Z290" s="15"/>
      <c r="AA290" s="15"/>
      <c r="AB290" s="15"/>
      <c r="AC290" s="15"/>
      <c r="AD290" s="15"/>
      <c r="AE290" s="15"/>
      <c r="AF290" s="15"/>
      <c r="AG290" s="15"/>
      <c r="AH290" s="15"/>
      <c r="AI290" s="15"/>
      <c r="AJ290" s="15"/>
      <c r="AK290" s="15"/>
      <c r="AL290" s="15"/>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row>
    <row r="291" spans="1:8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4"/>
      <c r="Z291" s="15"/>
      <c r="AA291" s="15"/>
      <c r="AB291" s="15"/>
      <c r="AC291" s="15"/>
      <c r="AD291" s="15"/>
      <c r="AE291" s="15"/>
      <c r="AF291" s="15"/>
      <c r="AG291" s="15"/>
      <c r="AH291" s="15"/>
      <c r="AI291" s="15"/>
      <c r="AJ291" s="15"/>
      <c r="AK291" s="15"/>
      <c r="AL291" s="15"/>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row>
    <row r="292" spans="1:8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4"/>
      <c r="Z292" s="15"/>
      <c r="AA292" s="15"/>
      <c r="AB292" s="15"/>
      <c r="AC292" s="15"/>
      <c r="AD292" s="15"/>
      <c r="AE292" s="15"/>
      <c r="AF292" s="15"/>
      <c r="AG292" s="15"/>
      <c r="AH292" s="15"/>
      <c r="AI292" s="15"/>
      <c r="AJ292" s="15"/>
      <c r="AK292" s="15"/>
      <c r="AL292" s="15"/>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row>
    <row r="293" spans="1:8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4"/>
      <c r="Z293" s="15"/>
      <c r="AA293" s="15"/>
      <c r="AB293" s="15"/>
      <c r="AC293" s="15"/>
      <c r="AD293" s="15"/>
      <c r="AE293" s="15"/>
      <c r="AF293" s="15"/>
      <c r="AG293" s="15"/>
      <c r="AH293" s="15"/>
      <c r="AI293" s="15"/>
      <c r="AJ293" s="15"/>
      <c r="AK293" s="15"/>
      <c r="AL293" s="15"/>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row>
    <row r="294" spans="1:8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4"/>
      <c r="Z294" s="15"/>
      <c r="AA294" s="15"/>
      <c r="AB294" s="15"/>
      <c r="AC294" s="15"/>
      <c r="AD294" s="15"/>
      <c r="AE294" s="15"/>
      <c r="AF294" s="15"/>
      <c r="AG294" s="15"/>
      <c r="AH294" s="15"/>
      <c r="AI294" s="15"/>
      <c r="AJ294" s="15"/>
      <c r="AK294" s="15"/>
      <c r="AL294" s="15"/>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row>
    <row r="295" spans="1:8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4"/>
      <c r="Z295" s="15"/>
      <c r="AA295" s="15"/>
      <c r="AB295" s="15"/>
      <c r="AC295" s="15"/>
      <c r="AD295" s="15"/>
      <c r="AE295" s="15"/>
      <c r="AF295" s="15"/>
      <c r="AG295" s="15"/>
      <c r="AH295" s="15"/>
      <c r="AI295" s="15"/>
      <c r="AJ295" s="15"/>
      <c r="AK295" s="15"/>
      <c r="AL295" s="15"/>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row>
    <row r="296" spans="1:8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4"/>
      <c r="Z296" s="15"/>
      <c r="AA296" s="15"/>
      <c r="AB296" s="15"/>
      <c r="AC296" s="15"/>
      <c r="AD296" s="15"/>
      <c r="AE296" s="15"/>
      <c r="AF296" s="15"/>
      <c r="AG296" s="15"/>
      <c r="AH296" s="15"/>
      <c r="AI296" s="15"/>
      <c r="AJ296" s="15"/>
      <c r="AK296" s="15"/>
      <c r="AL296" s="15"/>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row>
    <row r="297" spans="1:8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4"/>
      <c r="Z297" s="15"/>
      <c r="AA297" s="15"/>
      <c r="AB297" s="15"/>
      <c r="AC297" s="15"/>
      <c r="AD297" s="15"/>
      <c r="AE297" s="15"/>
      <c r="AF297" s="15"/>
      <c r="AG297" s="15"/>
      <c r="AH297" s="15"/>
      <c r="AI297" s="15"/>
      <c r="AJ297" s="15"/>
      <c r="AK297" s="15"/>
      <c r="AL297" s="15"/>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row>
    <row r="298" spans="1:8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4"/>
      <c r="Z298" s="15"/>
      <c r="AA298" s="15"/>
      <c r="AB298" s="15"/>
      <c r="AC298" s="15"/>
      <c r="AD298" s="15"/>
      <c r="AE298" s="15"/>
      <c r="AF298" s="15"/>
      <c r="AG298" s="15"/>
      <c r="AH298" s="15"/>
      <c r="AI298" s="15"/>
      <c r="AJ298" s="15"/>
      <c r="AK298" s="15"/>
      <c r="AL298" s="15"/>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row>
    <row r="299" spans="1:8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4"/>
      <c r="Z299" s="15"/>
      <c r="AA299" s="15"/>
      <c r="AB299" s="15"/>
      <c r="AC299" s="15"/>
      <c r="AD299" s="15"/>
      <c r="AE299" s="15"/>
      <c r="AF299" s="15"/>
      <c r="AG299" s="15"/>
      <c r="AH299" s="15"/>
      <c r="AI299" s="15"/>
      <c r="AJ299" s="15"/>
      <c r="AK299" s="15"/>
      <c r="AL299" s="15"/>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row>
    <row r="300" spans="1:8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4"/>
      <c r="Z300" s="15"/>
      <c r="AA300" s="15"/>
      <c r="AB300" s="15"/>
      <c r="AC300" s="15"/>
      <c r="AD300" s="15"/>
      <c r="AE300" s="15"/>
      <c r="AF300" s="15"/>
      <c r="AG300" s="15"/>
      <c r="AH300" s="15"/>
      <c r="AI300" s="15"/>
      <c r="AJ300" s="15"/>
      <c r="AK300" s="15"/>
      <c r="AL300" s="15"/>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row>
    <row r="301" spans="1:8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4"/>
      <c r="Z301" s="15"/>
      <c r="AA301" s="15"/>
      <c r="AB301" s="15"/>
      <c r="AC301" s="15"/>
      <c r="AD301" s="15"/>
      <c r="AE301" s="15"/>
      <c r="AF301" s="15"/>
      <c r="AG301" s="15"/>
      <c r="AH301" s="15"/>
      <c r="AI301" s="15"/>
      <c r="AJ301" s="15"/>
      <c r="AK301" s="15"/>
      <c r="AL301" s="15"/>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row>
    <row r="302" spans="1:8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4"/>
      <c r="Z302" s="15"/>
      <c r="AA302" s="15"/>
      <c r="AB302" s="15"/>
      <c r="AC302" s="15"/>
      <c r="AD302" s="15"/>
      <c r="AE302" s="15"/>
      <c r="AF302" s="15"/>
      <c r="AG302" s="15"/>
      <c r="AH302" s="15"/>
      <c r="AI302" s="15"/>
      <c r="AJ302" s="15"/>
      <c r="AK302" s="15"/>
      <c r="AL302" s="15"/>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row>
    <row r="303" spans="1:8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4"/>
      <c r="Z303" s="15"/>
      <c r="AA303" s="15"/>
      <c r="AB303" s="15"/>
      <c r="AC303" s="15"/>
      <c r="AD303" s="15"/>
      <c r="AE303" s="15"/>
      <c r="AF303" s="15"/>
      <c r="AG303" s="15"/>
      <c r="AH303" s="15"/>
      <c r="AI303" s="15"/>
      <c r="AJ303" s="15"/>
      <c r="AK303" s="15"/>
      <c r="AL303" s="15"/>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row>
    <row r="304" spans="1:8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4"/>
      <c r="Z304" s="15"/>
      <c r="AA304" s="15"/>
      <c r="AB304" s="15"/>
      <c r="AC304" s="15"/>
      <c r="AD304" s="15"/>
      <c r="AE304" s="15"/>
      <c r="AF304" s="15"/>
      <c r="AG304" s="15"/>
      <c r="AH304" s="15"/>
      <c r="AI304" s="15"/>
      <c r="AJ304" s="15"/>
      <c r="AK304" s="15"/>
      <c r="AL304" s="15"/>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row>
    <row r="305" spans="1:8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4"/>
      <c r="Z305" s="15"/>
      <c r="AA305" s="15"/>
      <c r="AB305" s="15"/>
      <c r="AC305" s="15"/>
      <c r="AD305" s="15"/>
      <c r="AE305" s="15"/>
      <c r="AF305" s="15"/>
      <c r="AG305" s="15"/>
      <c r="AH305" s="15"/>
      <c r="AI305" s="15"/>
      <c r="AJ305" s="15"/>
      <c r="AK305" s="15"/>
      <c r="AL305" s="15"/>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row>
    <row r="306" spans="1:8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4"/>
      <c r="Z306" s="15"/>
      <c r="AA306" s="15"/>
      <c r="AB306" s="15"/>
      <c r="AC306" s="15"/>
      <c r="AD306" s="15"/>
      <c r="AE306" s="15"/>
      <c r="AF306" s="15"/>
      <c r="AG306" s="15"/>
      <c r="AH306" s="15"/>
      <c r="AI306" s="15"/>
      <c r="AJ306" s="15"/>
      <c r="AK306" s="15"/>
      <c r="AL306" s="15"/>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row>
    <row r="307" spans="1:8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4"/>
      <c r="Z307" s="15"/>
      <c r="AA307" s="15"/>
      <c r="AB307" s="15"/>
      <c r="AC307" s="15"/>
      <c r="AD307" s="15"/>
      <c r="AE307" s="15"/>
      <c r="AF307" s="15"/>
      <c r="AG307" s="15"/>
      <c r="AH307" s="15"/>
      <c r="AI307" s="15"/>
      <c r="AJ307" s="15"/>
      <c r="AK307" s="15"/>
      <c r="AL307" s="15"/>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row>
    <row r="308" spans="1:8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4"/>
      <c r="Z308" s="15"/>
      <c r="AA308" s="15"/>
      <c r="AB308" s="15"/>
      <c r="AC308" s="15"/>
      <c r="AD308" s="15"/>
      <c r="AE308" s="15"/>
      <c r="AF308" s="15"/>
      <c r="AG308" s="15"/>
      <c r="AH308" s="15"/>
      <c r="AI308" s="15"/>
      <c r="AJ308" s="15"/>
      <c r="AK308" s="15"/>
      <c r="AL308" s="15"/>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row>
    <row r="309" spans="1:8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4"/>
      <c r="Z309" s="15"/>
      <c r="AA309" s="15"/>
      <c r="AB309" s="15"/>
      <c r="AC309" s="15"/>
      <c r="AD309" s="15"/>
      <c r="AE309" s="15"/>
      <c r="AF309" s="15"/>
      <c r="AG309" s="15"/>
      <c r="AH309" s="15"/>
      <c r="AI309" s="15"/>
      <c r="AJ309" s="15"/>
      <c r="AK309" s="15"/>
      <c r="AL309" s="15"/>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row>
    <row r="310" spans="1:8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4"/>
      <c r="Z310" s="15"/>
      <c r="AA310" s="15"/>
      <c r="AB310" s="15"/>
      <c r="AC310" s="15"/>
      <c r="AD310" s="15"/>
      <c r="AE310" s="15"/>
      <c r="AF310" s="15"/>
      <c r="AG310" s="15"/>
      <c r="AH310" s="15"/>
      <c r="AI310" s="15"/>
      <c r="AJ310" s="15"/>
      <c r="AK310" s="15"/>
      <c r="AL310" s="15"/>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row>
    <row r="311" spans="1:8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4"/>
      <c r="Z311" s="15"/>
      <c r="AA311" s="15"/>
      <c r="AB311" s="15"/>
      <c r="AC311" s="15"/>
      <c r="AD311" s="15"/>
      <c r="AE311" s="15"/>
      <c r="AF311" s="15"/>
      <c r="AG311" s="15"/>
      <c r="AH311" s="15"/>
      <c r="AI311" s="15"/>
      <c r="AJ311" s="15"/>
      <c r="AK311" s="15"/>
      <c r="AL311" s="15"/>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row>
    <row r="312" spans="1:8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4"/>
      <c r="Z312" s="15"/>
      <c r="AA312" s="15"/>
      <c r="AB312" s="15"/>
      <c r="AC312" s="15"/>
      <c r="AD312" s="15"/>
      <c r="AE312" s="15"/>
      <c r="AF312" s="15"/>
      <c r="AG312" s="15"/>
      <c r="AH312" s="15"/>
      <c r="AI312" s="15"/>
      <c r="AJ312" s="15"/>
      <c r="AK312" s="15"/>
      <c r="AL312" s="15"/>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row>
    <row r="313" spans="1:8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4"/>
      <c r="Z313" s="15"/>
      <c r="AA313" s="15"/>
      <c r="AB313" s="15"/>
      <c r="AC313" s="15"/>
      <c r="AD313" s="15"/>
      <c r="AE313" s="15"/>
      <c r="AF313" s="15"/>
      <c r="AG313" s="15"/>
      <c r="AH313" s="15"/>
      <c r="AI313" s="15"/>
      <c r="AJ313" s="15"/>
      <c r="AK313" s="15"/>
      <c r="AL313" s="15"/>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row>
    <row r="314" spans="1:8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4"/>
      <c r="Z314" s="15"/>
      <c r="AA314" s="15"/>
      <c r="AB314" s="15"/>
      <c r="AC314" s="15"/>
      <c r="AD314" s="15"/>
      <c r="AE314" s="15"/>
      <c r="AF314" s="15"/>
      <c r="AG314" s="15"/>
      <c r="AH314" s="15"/>
      <c r="AI314" s="15"/>
      <c r="AJ314" s="15"/>
      <c r="AK314" s="15"/>
      <c r="AL314" s="15"/>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row>
    <row r="315" spans="1:8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4"/>
      <c r="Z315" s="15"/>
      <c r="AA315" s="15"/>
      <c r="AB315" s="15"/>
      <c r="AC315" s="15"/>
      <c r="AD315" s="15"/>
      <c r="AE315" s="15"/>
      <c r="AF315" s="15"/>
      <c r="AG315" s="15"/>
      <c r="AH315" s="15"/>
      <c r="AI315" s="15"/>
      <c r="AJ315" s="15"/>
      <c r="AK315" s="15"/>
      <c r="AL315" s="15"/>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row>
    <row r="316" spans="1:8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4"/>
      <c r="Z316" s="15"/>
      <c r="AA316" s="15"/>
      <c r="AB316" s="15"/>
      <c r="AC316" s="15"/>
      <c r="AD316" s="15"/>
      <c r="AE316" s="15"/>
      <c r="AF316" s="15"/>
      <c r="AG316" s="15"/>
      <c r="AH316" s="15"/>
      <c r="AI316" s="15"/>
      <c r="AJ316" s="15"/>
      <c r="AK316" s="15"/>
      <c r="AL316" s="15"/>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row>
    <row r="317" spans="1:8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4"/>
      <c r="Z317" s="15"/>
      <c r="AA317" s="15"/>
      <c r="AB317" s="15"/>
      <c r="AC317" s="15"/>
      <c r="AD317" s="15"/>
      <c r="AE317" s="15"/>
      <c r="AF317" s="15"/>
      <c r="AG317" s="15"/>
      <c r="AH317" s="15"/>
      <c r="AI317" s="15"/>
      <c r="AJ317" s="15"/>
      <c r="AK317" s="15"/>
      <c r="AL317" s="15"/>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row>
    <row r="318" spans="1:8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4"/>
      <c r="Z318" s="15"/>
      <c r="AA318" s="15"/>
      <c r="AB318" s="15"/>
      <c r="AC318" s="15"/>
      <c r="AD318" s="15"/>
      <c r="AE318" s="15"/>
      <c r="AF318" s="15"/>
      <c r="AG318" s="15"/>
      <c r="AH318" s="15"/>
      <c r="AI318" s="15"/>
      <c r="AJ318" s="15"/>
      <c r="AK318" s="15"/>
      <c r="AL318" s="15"/>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row>
    <row r="319" spans="1:8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4"/>
      <c r="Z319" s="15"/>
      <c r="AA319" s="15"/>
      <c r="AB319" s="15"/>
      <c r="AC319" s="15"/>
      <c r="AD319" s="15"/>
      <c r="AE319" s="15"/>
      <c r="AF319" s="15"/>
      <c r="AG319" s="15"/>
      <c r="AH319" s="15"/>
      <c r="AI319" s="15"/>
      <c r="AJ319" s="15"/>
      <c r="AK319" s="15"/>
      <c r="AL319" s="15"/>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row>
    <row r="320" spans="1:8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4"/>
      <c r="Z320" s="15"/>
      <c r="AA320" s="15"/>
      <c r="AB320" s="15"/>
      <c r="AC320" s="15"/>
      <c r="AD320" s="15"/>
      <c r="AE320" s="15"/>
      <c r="AF320" s="15"/>
      <c r="AG320" s="15"/>
      <c r="AH320" s="15"/>
      <c r="AI320" s="15"/>
      <c r="AJ320" s="15"/>
      <c r="AK320" s="15"/>
      <c r="AL320" s="15"/>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row>
    <row r="321" spans="1:8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4"/>
      <c r="Z321" s="15"/>
      <c r="AA321" s="15"/>
      <c r="AB321" s="15"/>
      <c r="AC321" s="15"/>
      <c r="AD321" s="15"/>
      <c r="AE321" s="15"/>
      <c r="AF321" s="15"/>
      <c r="AG321" s="15"/>
      <c r="AH321" s="15"/>
      <c r="AI321" s="15"/>
      <c r="AJ321" s="15"/>
      <c r="AK321" s="15"/>
      <c r="AL321" s="15"/>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row>
    <row r="322" spans="1:8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4"/>
      <c r="Z322" s="15"/>
      <c r="AA322" s="15"/>
      <c r="AB322" s="15"/>
      <c r="AC322" s="15"/>
      <c r="AD322" s="15"/>
      <c r="AE322" s="15"/>
      <c r="AF322" s="15"/>
      <c r="AG322" s="15"/>
      <c r="AH322" s="15"/>
      <c r="AI322" s="15"/>
      <c r="AJ322" s="15"/>
      <c r="AK322" s="15"/>
      <c r="AL322" s="15"/>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row>
    <row r="323" spans="1:8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4"/>
      <c r="Z323" s="15"/>
      <c r="AA323" s="15"/>
      <c r="AB323" s="15"/>
      <c r="AC323" s="15"/>
      <c r="AD323" s="15"/>
      <c r="AE323" s="15"/>
      <c r="AF323" s="15"/>
      <c r="AG323" s="15"/>
      <c r="AH323" s="15"/>
      <c r="AI323" s="15"/>
      <c r="AJ323" s="15"/>
      <c r="AK323" s="15"/>
      <c r="AL323" s="15"/>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row>
    <row r="324" spans="1:8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4"/>
      <c r="Z324" s="15"/>
      <c r="AA324" s="15"/>
      <c r="AB324" s="15"/>
      <c r="AC324" s="15"/>
      <c r="AD324" s="15"/>
      <c r="AE324" s="15"/>
      <c r="AF324" s="15"/>
      <c r="AG324" s="15"/>
      <c r="AH324" s="15"/>
      <c r="AI324" s="15"/>
      <c r="AJ324" s="15"/>
      <c r="AK324" s="15"/>
      <c r="AL324" s="15"/>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row>
    <row r="325" spans="1:8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4"/>
      <c r="Z325" s="15"/>
      <c r="AA325" s="15"/>
      <c r="AB325" s="15"/>
      <c r="AC325" s="15"/>
      <c r="AD325" s="15"/>
      <c r="AE325" s="15"/>
      <c r="AF325" s="15"/>
      <c r="AG325" s="15"/>
      <c r="AH325" s="15"/>
      <c r="AI325" s="15"/>
      <c r="AJ325" s="15"/>
      <c r="AK325" s="15"/>
      <c r="AL325" s="15"/>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row>
    <row r="326" spans="1:8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4"/>
      <c r="Z326" s="15"/>
      <c r="AA326" s="15"/>
      <c r="AB326" s="15"/>
      <c r="AC326" s="15"/>
      <c r="AD326" s="15"/>
      <c r="AE326" s="15"/>
      <c r="AF326" s="15"/>
      <c r="AG326" s="15"/>
      <c r="AH326" s="15"/>
      <c r="AI326" s="15"/>
      <c r="AJ326" s="15"/>
      <c r="AK326" s="15"/>
      <c r="AL326" s="15"/>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row>
    <row r="327" spans="1:8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4"/>
      <c r="Z327" s="15"/>
      <c r="AA327" s="15"/>
      <c r="AB327" s="15"/>
      <c r="AC327" s="15"/>
      <c r="AD327" s="15"/>
      <c r="AE327" s="15"/>
      <c r="AF327" s="15"/>
      <c r="AG327" s="15"/>
      <c r="AH327" s="15"/>
      <c r="AI327" s="15"/>
      <c r="AJ327" s="15"/>
      <c r="AK327" s="15"/>
      <c r="AL327" s="15"/>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row>
    <row r="328" spans="1:8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4"/>
      <c r="Z328" s="15"/>
      <c r="AA328" s="15"/>
      <c r="AB328" s="15"/>
      <c r="AC328" s="15"/>
      <c r="AD328" s="15"/>
      <c r="AE328" s="15"/>
      <c r="AF328" s="15"/>
      <c r="AG328" s="15"/>
      <c r="AH328" s="15"/>
      <c r="AI328" s="15"/>
      <c r="AJ328" s="15"/>
      <c r="AK328" s="15"/>
      <c r="AL328" s="15"/>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row>
    <row r="329" spans="1:8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4"/>
      <c r="Z329" s="15"/>
      <c r="AA329" s="15"/>
      <c r="AB329" s="15"/>
      <c r="AC329" s="15"/>
      <c r="AD329" s="15"/>
      <c r="AE329" s="15"/>
      <c r="AF329" s="15"/>
      <c r="AG329" s="15"/>
      <c r="AH329" s="15"/>
      <c r="AI329" s="15"/>
      <c r="AJ329" s="15"/>
      <c r="AK329" s="15"/>
      <c r="AL329" s="15"/>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row>
    <row r="330" spans="1:8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4"/>
      <c r="Z330" s="15"/>
      <c r="AA330" s="15"/>
      <c r="AB330" s="15"/>
      <c r="AC330" s="15"/>
      <c r="AD330" s="15"/>
      <c r="AE330" s="15"/>
      <c r="AF330" s="15"/>
      <c r="AG330" s="15"/>
      <c r="AH330" s="15"/>
      <c r="AI330" s="15"/>
      <c r="AJ330" s="15"/>
      <c r="AK330" s="15"/>
      <c r="AL330" s="15"/>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row>
    <row r="331" spans="1:8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4"/>
      <c r="Z331" s="15"/>
      <c r="AA331" s="15"/>
      <c r="AB331" s="15"/>
      <c r="AC331" s="15"/>
      <c r="AD331" s="15"/>
      <c r="AE331" s="15"/>
      <c r="AF331" s="15"/>
      <c r="AG331" s="15"/>
      <c r="AH331" s="15"/>
      <c r="AI331" s="15"/>
      <c r="AJ331" s="15"/>
      <c r="AK331" s="15"/>
      <c r="AL331" s="15"/>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row>
    <row r="332" spans="1:8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4"/>
      <c r="Z332" s="15"/>
      <c r="AA332" s="15"/>
      <c r="AB332" s="15"/>
      <c r="AC332" s="15"/>
      <c r="AD332" s="15"/>
      <c r="AE332" s="15"/>
      <c r="AF332" s="15"/>
      <c r="AG332" s="15"/>
      <c r="AH332" s="15"/>
      <c r="AI332" s="15"/>
      <c r="AJ332" s="15"/>
      <c r="AK332" s="15"/>
      <c r="AL332" s="15"/>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row>
    <row r="333" spans="1:8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4"/>
      <c r="Z333" s="15"/>
      <c r="AA333" s="15"/>
      <c r="AB333" s="15"/>
      <c r="AC333" s="15"/>
      <c r="AD333" s="15"/>
      <c r="AE333" s="15"/>
      <c r="AF333" s="15"/>
      <c r="AG333" s="15"/>
      <c r="AH333" s="15"/>
      <c r="AI333" s="15"/>
      <c r="AJ333" s="15"/>
      <c r="AK333" s="15"/>
      <c r="AL333" s="15"/>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row>
    <row r="334" spans="1:8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4"/>
      <c r="Z334" s="15"/>
      <c r="AA334" s="15"/>
      <c r="AB334" s="15"/>
      <c r="AC334" s="15"/>
      <c r="AD334" s="15"/>
      <c r="AE334" s="15"/>
      <c r="AF334" s="15"/>
      <c r="AG334" s="15"/>
      <c r="AH334" s="15"/>
      <c r="AI334" s="15"/>
      <c r="AJ334" s="15"/>
      <c r="AK334" s="15"/>
      <c r="AL334" s="15"/>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row>
    <row r="335" spans="1:8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4"/>
      <c r="Z335" s="15"/>
      <c r="AA335" s="15"/>
      <c r="AB335" s="15"/>
      <c r="AC335" s="15"/>
      <c r="AD335" s="15"/>
      <c r="AE335" s="15"/>
      <c r="AF335" s="15"/>
      <c r="AG335" s="15"/>
      <c r="AH335" s="15"/>
      <c r="AI335" s="15"/>
      <c r="AJ335" s="15"/>
      <c r="AK335" s="15"/>
      <c r="AL335" s="15"/>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row>
    <row r="336" spans="1:8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4"/>
      <c r="Z336" s="15"/>
      <c r="AA336" s="15"/>
      <c r="AB336" s="15"/>
      <c r="AC336" s="15"/>
      <c r="AD336" s="15"/>
      <c r="AE336" s="15"/>
      <c r="AF336" s="15"/>
      <c r="AG336" s="15"/>
      <c r="AH336" s="15"/>
      <c r="AI336" s="15"/>
      <c r="AJ336" s="15"/>
      <c r="AK336" s="15"/>
      <c r="AL336" s="15"/>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row>
    <row r="337" spans="1:8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4"/>
      <c r="Z337" s="15"/>
      <c r="AA337" s="15"/>
      <c r="AB337" s="15"/>
      <c r="AC337" s="15"/>
      <c r="AD337" s="15"/>
      <c r="AE337" s="15"/>
      <c r="AF337" s="15"/>
      <c r="AG337" s="15"/>
      <c r="AH337" s="15"/>
      <c r="AI337" s="15"/>
      <c r="AJ337" s="15"/>
      <c r="AK337" s="15"/>
      <c r="AL337" s="15"/>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row>
    <row r="338" spans="1:8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4"/>
      <c r="Z338" s="15"/>
      <c r="AA338" s="15"/>
      <c r="AB338" s="15"/>
      <c r="AC338" s="15"/>
      <c r="AD338" s="15"/>
      <c r="AE338" s="15"/>
      <c r="AF338" s="15"/>
      <c r="AG338" s="15"/>
      <c r="AH338" s="15"/>
      <c r="AI338" s="15"/>
      <c r="AJ338" s="15"/>
      <c r="AK338" s="15"/>
      <c r="AL338" s="15"/>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row>
    <row r="339" spans="1:8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4"/>
      <c r="Z339" s="15"/>
      <c r="AA339" s="15"/>
      <c r="AB339" s="15"/>
      <c r="AC339" s="15"/>
      <c r="AD339" s="15"/>
      <c r="AE339" s="15"/>
      <c r="AF339" s="15"/>
      <c r="AG339" s="15"/>
      <c r="AH339" s="15"/>
      <c r="AI339" s="15"/>
      <c r="AJ339" s="15"/>
      <c r="AK339" s="15"/>
      <c r="AL339" s="15"/>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row>
    <row r="340" spans="1:8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4"/>
      <c r="Z340" s="15"/>
      <c r="AA340" s="15"/>
      <c r="AB340" s="15"/>
      <c r="AC340" s="15"/>
      <c r="AD340" s="15"/>
      <c r="AE340" s="15"/>
      <c r="AF340" s="15"/>
      <c r="AG340" s="15"/>
      <c r="AH340" s="15"/>
      <c r="AI340" s="15"/>
      <c r="AJ340" s="15"/>
      <c r="AK340" s="15"/>
      <c r="AL340" s="15"/>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row>
    <row r="341" spans="1:8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4"/>
      <c r="Z341" s="15"/>
      <c r="AA341" s="15"/>
      <c r="AB341" s="15"/>
      <c r="AC341" s="15"/>
      <c r="AD341" s="15"/>
      <c r="AE341" s="15"/>
      <c r="AF341" s="15"/>
      <c r="AG341" s="15"/>
      <c r="AH341" s="15"/>
      <c r="AI341" s="15"/>
      <c r="AJ341" s="15"/>
      <c r="AK341" s="15"/>
      <c r="AL341" s="15"/>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row>
    <row r="342" spans="1:8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4"/>
      <c r="Z342" s="15"/>
      <c r="AA342" s="15"/>
      <c r="AB342" s="15"/>
      <c r="AC342" s="15"/>
      <c r="AD342" s="15"/>
      <c r="AE342" s="15"/>
      <c r="AF342" s="15"/>
      <c r="AG342" s="15"/>
      <c r="AH342" s="15"/>
      <c r="AI342" s="15"/>
      <c r="AJ342" s="15"/>
      <c r="AK342" s="15"/>
      <c r="AL342" s="15"/>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row>
    <row r="343" spans="1:8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4"/>
      <c r="Z343" s="15"/>
      <c r="AA343" s="15"/>
      <c r="AB343" s="15"/>
      <c r="AC343" s="15"/>
      <c r="AD343" s="15"/>
      <c r="AE343" s="15"/>
      <c r="AF343" s="15"/>
      <c r="AG343" s="15"/>
      <c r="AH343" s="15"/>
      <c r="AI343" s="15"/>
      <c r="AJ343" s="15"/>
      <c r="AK343" s="15"/>
      <c r="AL343" s="15"/>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row>
    <row r="344" spans="1:8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4"/>
      <c r="Z344" s="15"/>
      <c r="AA344" s="15"/>
      <c r="AB344" s="15"/>
      <c r="AC344" s="15"/>
      <c r="AD344" s="15"/>
      <c r="AE344" s="15"/>
      <c r="AF344" s="15"/>
      <c r="AG344" s="15"/>
      <c r="AH344" s="15"/>
      <c r="AI344" s="15"/>
      <c r="AJ344" s="15"/>
      <c r="AK344" s="15"/>
      <c r="AL344" s="15"/>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row>
    <row r="345" spans="1:8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4"/>
      <c r="Z345" s="15"/>
      <c r="AA345" s="15"/>
      <c r="AB345" s="15"/>
      <c r="AC345" s="15"/>
      <c r="AD345" s="15"/>
      <c r="AE345" s="15"/>
      <c r="AF345" s="15"/>
      <c r="AG345" s="15"/>
      <c r="AH345" s="15"/>
      <c r="AI345" s="15"/>
      <c r="AJ345" s="15"/>
      <c r="AK345" s="15"/>
      <c r="AL345" s="15"/>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row>
    <row r="346" spans="1:8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4"/>
      <c r="Z346" s="15"/>
      <c r="AA346" s="15"/>
      <c r="AB346" s="15"/>
      <c r="AC346" s="15"/>
      <c r="AD346" s="15"/>
      <c r="AE346" s="15"/>
      <c r="AF346" s="15"/>
      <c r="AG346" s="15"/>
      <c r="AH346" s="15"/>
      <c r="AI346" s="15"/>
      <c r="AJ346" s="15"/>
      <c r="AK346" s="15"/>
      <c r="AL346" s="15"/>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row>
    <row r="347" spans="1:8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4"/>
      <c r="Z347" s="15"/>
      <c r="AA347" s="15"/>
      <c r="AB347" s="15"/>
      <c r="AC347" s="15"/>
      <c r="AD347" s="15"/>
      <c r="AE347" s="15"/>
      <c r="AF347" s="15"/>
      <c r="AG347" s="15"/>
      <c r="AH347" s="15"/>
      <c r="AI347" s="15"/>
      <c r="AJ347" s="15"/>
      <c r="AK347" s="15"/>
      <c r="AL347" s="15"/>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row>
    <row r="348" spans="1:8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4"/>
      <c r="Z348" s="15"/>
      <c r="AA348" s="15"/>
      <c r="AB348" s="15"/>
      <c r="AC348" s="15"/>
      <c r="AD348" s="15"/>
      <c r="AE348" s="15"/>
      <c r="AF348" s="15"/>
      <c r="AG348" s="15"/>
      <c r="AH348" s="15"/>
      <c r="AI348" s="15"/>
      <c r="AJ348" s="15"/>
      <c r="AK348" s="15"/>
      <c r="AL348" s="15"/>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row>
    <row r="349" spans="1:8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4"/>
      <c r="Z349" s="15"/>
      <c r="AA349" s="15"/>
      <c r="AB349" s="15"/>
      <c r="AC349" s="15"/>
      <c r="AD349" s="15"/>
      <c r="AE349" s="15"/>
      <c r="AF349" s="15"/>
      <c r="AG349" s="15"/>
      <c r="AH349" s="15"/>
      <c r="AI349" s="15"/>
      <c r="AJ349" s="15"/>
      <c r="AK349" s="15"/>
      <c r="AL349" s="15"/>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row>
    <row r="350" spans="1:8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4"/>
      <c r="Z350" s="15"/>
      <c r="AA350" s="15"/>
      <c r="AB350" s="15"/>
      <c r="AC350" s="15"/>
      <c r="AD350" s="15"/>
      <c r="AE350" s="15"/>
      <c r="AF350" s="15"/>
      <c r="AG350" s="15"/>
      <c r="AH350" s="15"/>
      <c r="AI350" s="15"/>
      <c r="AJ350" s="15"/>
      <c r="AK350" s="15"/>
      <c r="AL350" s="15"/>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row>
    <row r="351" spans="1:8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4"/>
      <c r="Z351" s="15"/>
      <c r="AA351" s="15"/>
      <c r="AB351" s="15"/>
      <c r="AC351" s="15"/>
      <c r="AD351" s="15"/>
      <c r="AE351" s="15"/>
      <c r="AF351" s="15"/>
      <c r="AG351" s="15"/>
      <c r="AH351" s="15"/>
      <c r="AI351" s="15"/>
      <c r="AJ351" s="15"/>
      <c r="AK351" s="15"/>
      <c r="AL351" s="15"/>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row>
    <row r="352" spans="1:8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4"/>
      <c r="Z352" s="15"/>
      <c r="AA352" s="15"/>
      <c r="AB352" s="15"/>
      <c r="AC352" s="15"/>
      <c r="AD352" s="15"/>
      <c r="AE352" s="15"/>
      <c r="AF352" s="15"/>
      <c r="AG352" s="15"/>
      <c r="AH352" s="15"/>
      <c r="AI352" s="15"/>
      <c r="AJ352" s="15"/>
      <c r="AK352" s="15"/>
      <c r="AL352" s="15"/>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row>
    <row r="353" spans="1:8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4"/>
      <c r="Z353" s="15"/>
      <c r="AA353" s="15"/>
      <c r="AB353" s="15"/>
      <c r="AC353" s="15"/>
      <c r="AD353" s="15"/>
      <c r="AE353" s="15"/>
      <c r="AF353" s="15"/>
      <c r="AG353" s="15"/>
      <c r="AH353" s="15"/>
      <c r="AI353" s="15"/>
      <c r="AJ353" s="15"/>
      <c r="AK353" s="15"/>
      <c r="AL353" s="15"/>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row>
    <row r="354" spans="1:8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4"/>
      <c r="Z354" s="15"/>
      <c r="AA354" s="15"/>
      <c r="AB354" s="15"/>
      <c r="AC354" s="15"/>
      <c r="AD354" s="15"/>
      <c r="AE354" s="15"/>
      <c r="AF354" s="15"/>
      <c r="AG354" s="15"/>
      <c r="AH354" s="15"/>
      <c r="AI354" s="15"/>
      <c r="AJ354" s="15"/>
      <c r="AK354" s="15"/>
      <c r="AL354" s="15"/>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row>
    <row r="355" spans="1:8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4"/>
      <c r="Z355" s="15"/>
      <c r="AA355" s="15"/>
      <c r="AB355" s="15"/>
      <c r="AC355" s="15"/>
      <c r="AD355" s="15"/>
      <c r="AE355" s="15"/>
      <c r="AF355" s="15"/>
      <c r="AG355" s="15"/>
      <c r="AH355" s="15"/>
      <c r="AI355" s="15"/>
      <c r="AJ355" s="15"/>
      <c r="AK355" s="15"/>
      <c r="AL355" s="15"/>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row>
    <row r="356" spans="1:8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4"/>
      <c r="Z356" s="15"/>
      <c r="AA356" s="15"/>
      <c r="AB356" s="15"/>
      <c r="AC356" s="15"/>
      <c r="AD356" s="15"/>
      <c r="AE356" s="15"/>
      <c r="AF356" s="15"/>
      <c r="AG356" s="15"/>
      <c r="AH356" s="15"/>
      <c r="AI356" s="15"/>
      <c r="AJ356" s="15"/>
      <c r="AK356" s="15"/>
      <c r="AL356" s="15"/>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row>
    <row r="357" spans="1:8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4"/>
      <c r="Z357" s="15"/>
      <c r="AA357" s="15"/>
      <c r="AB357" s="15"/>
      <c r="AC357" s="15"/>
      <c r="AD357" s="15"/>
      <c r="AE357" s="15"/>
      <c r="AF357" s="15"/>
      <c r="AG357" s="15"/>
      <c r="AH357" s="15"/>
      <c r="AI357" s="15"/>
      <c r="AJ357" s="15"/>
      <c r="AK357" s="15"/>
      <c r="AL357" s="15"/>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row>
    <row r="358" spans="1:8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4"/>
      <c r="Z358" s="15"/>
      <c r="AA358" s="15"/>
      <c r="AB358" s="15"/>
      <c r="AC358" s="15"/>
      <c r="AD358" s="15"/>
      <c r="AE358" s="15"/>
      <c r="AF358" s="15"/>
      <c r="AG358" s="15"/>
      <c r="AH358" s="15"/>
      <c r="AI358" s="15"/>
      <c r="AJ358" s="15"/>
      <c r="AK358" s="15"/>
      <c r="AL358" s="15"/>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row>
    <row r="359" spans="1:8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4"/>
      <c r="Z359" s="15"/>
      <c r="AA359" s="15"/>
      <c r="AB359" s="15"/>
      <c r="AC359" s="15"/>
      <c r="AD359" s="15"/>
      <c r="AE359" s="15"/>
      <c r="AF359" s="15"/>
      <c r="AG359" s="15"/>
      <c r="AH359" s="15"/>
      <c r="AI359" s="15"/>
      <c r="AJ359" s="15"/>
      <c r="AK359" s="15"/>
      <c r="AL359" s="15"/>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row>
    <row r="360" spans="1:8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4"/>
      <c r="Z360" s="15"/>
      <c r="AA360" s="15"/>
      <c r="AB360" s="15"/>
      <c r="AC360" s="15"/>
      <c r="AD360" s="15"/>
      <c r="AE360" s="15"/>
      <c r="AF360" s="15"/>
      <c r="AG360" s="15"/>
      <c r="AH360" s="15"/>
      <c r="AI360" s="15"/>
      <c r="AJ360" s="15"/>
      <c r="AK360" s="15"/>
      <c r="AL360" s="15"/>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row>
    <row r="361" spans="1:8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4"/>
      <c r="Z361" s="15"/>
      <c r="AA361" s="15"/>
      <c r="AB361" s="15"/>
      <c r="AC361" s="15"/>
      <c r="AD361" s="15"/>
      <c r="AE361" s="15"/>
      <c r="AF361" s="15"/>
      <c r="AG361" s="15"/>
      <c r="AH361" s="15"/>
      <c r="AI361" s="15"/>
      <c r="AJ361" s="15"/>
      <c r="AK361" s="15"/>
      <c r="AL361" s="15"/>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row>
    <row r="362" spans="1:8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4"/>
      <c r="Z362" s="15"/>
      <c r="AA362" s="15"/>
      <c r="AB362" s="15"/>
      <c r="AC362" s="15"/>
      <c r="AD362" s="15"/>
      <c r="AE362" s="15"/>
      <c r="AF362" s="15"/>
      <c r="AG362" s="15"/>
      <c r="AH362" s="15"/>
      <c r="AI362" s="15"/>
      <c r="AJ362" s="15"/>
      <c r="AK362" s="15"/>
      <c r="AL362" s="15"/>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row>
    <row r="363" spans="1:8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4"/>
      <c r="Z363" s="15"/>
      <c r="AA363" s="15"/>
      <c r="AB363" s="15"/>
      <c r="AC363" s="15"/>
      <c r="AD363" s="15"/>
      <c r="AE363" s="15"/>
      <c r="AF363" s="15"/>
      <c r="AG363" s="15"/>
      <c r="AH363" s="15"/>
      <c r="AI363" s="15"/>
      <c r="AJ363" s="15"/>
      <c r="AK363" s="15"/>
      <c r="AL363" s="15"/>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row>
    <row r="364" spans="1:8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4"/>
      <c r="Z364" s="15"/>
      <c r="AA364" s="15"/>
      <c r="AB364" s="15"/>
      <c r="AC364" s="15"/>
      <c r="AD364" s="15"/>
      <c r="AE364" s="15"/>
      <c r="AF364" s="15"/>
      <c r="AG364" s="15"/>
      <c r="AH364" s="15"/>
      <c r="AI364" s="15"/>
      <c r="AJ364" s="15"/>
      <c r="AK364" s="15"/>
      <c r="AL364" s="15"/>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row>
    <row r="365" spans="1:8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4"/>
      <c r="Z365" s="15"/>
      <c r="AA365" s="15"/>
      <c r="AB365" s="15"/>
      <c r="AC365" s="15"/>
      <c r="AD365" s="15"/>
      <c r="AE365" s="15"/>
      <c r="AF365" s="15"/>
      <c r="AG365" s="15"/>
      <c r="AH365" s="15"/>
      <c r="AI365" s="15"/>
      <c r="AJ365" s="15"/>
      <c r="AK365" s="15"/>
      <c r="AL365" s="15"/>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row>
    <row r="366" spans="1:8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4"/>
      <c r="Z366" s="15"/>
      <c r="AA366" s="15"/>
      <c r="AB366" s="15"/>
      <c r="AC366" s="15"/>
      <c r="AD366" s="15"/>
      <c r="AE366" s="15"/>
      <c r="AF366" s="15"/>
      <c r="AG366" s="15"/>
      <c r="AH366" s="15"/>
      <c r="AI366" s="15"/>
      <c r="AJ366" s="15"/>
      <c r="AK366" s="15"/>
      <c r="AL366" s="15"/>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row>
    <row r="367" spans="1:8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4"/>
      <c r="Z367" s="15"/>
      <c r="AA367" s="15"/>
      <c r="AB367" s="15"/>
      <c r="AC367" s="15"/>
      <c r="AD367" s="15"/>
      <c r="AE367" s="15"/>
      <c r="AF367" s="15"/>
      <c r="AG367" s="15"/>
      <c r="AH367" s="15"/>
      <c r="AI367" s="15"/>
      <c r="AJ367" s="15"/>
      <c r="AK367" s="15"/>
      <c r="AL367" s="15"/>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row>
    <row r="368" spans="1:8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4"/>
      <c r="Z368" s="15"/>
      <c r="AA368" s="15"/>
      <c r="AB368" s="15"/>
      <c r="AC368" s="15"/>
      <c r="AD368" s="15"/>
      <c r="AE368" s="15"/>
      <c r="AF368" s="15"/>
      <c r="AG368" s="15"/>
      <c r="AH368" s="15"/>
      <c r="AI368" s="15"/>
      <c r="AJ368" s="15"/>
      <c r="AK368" s="15"/>
      <c r="AL368" s="15"/>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row>
    <row r="369" spans="1:8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4"/>
      <c r="Z369" s="15"/>
      <c r="AA369" s="15"/>
      <c r="AB369" s="15"/>
      <c r="AC369" s="15"/>
      <c r="AD369" s="15"/>
      <c r="AE369" s="15"/>
      <c r="AF369" s="15"/>
      <c r="AG369" s="15"/>
      <c r="AH369" s="15"/>
      <c r="AI369" s="15"/>
      <c r="AJ369" s="15"/>
      <c r="AK369" s="15"/>
      <c r="AL369" s="15"/>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row>
    <row r="370" spans="1:8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4"/>
      <c r="Z370" s="15"/>
      <c r="AA370" s="15"/>
      <c r="AB370" s="15"/>
      <c r="AC370" s="15"/>
      <c r="AD370" s="15"/>
      <c r="AE370" s="15"/>
      <c r="AF370" s="15"/>
      <c r="AG370" s="15"/>
      <c r="AH370" s="15"/>
      <c r="AI370" s="15"/>
      <c r="AJ370" s="15"/>
      <c r="AK370" s="15"/>
      <c r="AL370" s="15"/>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row>
    <row r="371" spans="1:8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4"/>
      <c r="Z371" s="15"/>
      <c r="AA371" s="15"/>
      <c r="AB371" s="15"/>
      <c r="AC371" s="15"/>
      <c r="AD371" s="15"/>
      <c r="AE371" s="15"/>
      <c r="AF371" s="15"/>
      <c r="AG371" s="15"/>
      <c r="AH371" s="15"/>
      <c r="AI371" s="15"/>
      <c r="AJ371" s="15"/>
      <c r="AK371" s="15"/>
      <c r="AL371" s="15"/>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row>
    <row r="372" spans="1:8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4"/>
      <c r="Z372" s="15"/>
      <c r="AA372" s="15"/>
      <c r="AB372" s="15"/>
      <c r="AC372" s="15"/>
      <c r="AD372" s="15"/>
      <c r="AE372" s="15"/>
      <c r="AF372" s="15"/>
      <c r="AG372" s="15"/>
      <c r="AH372" s="15"/>
      <c r="AI372" s="15"/>
      <c r="AJ372" s="15"/>
      <c r="AK372" s="15"/>
      <c r="AL372" s="15"/>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row>
    <row r="373" spans="1:8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4"/>
      <c r="Z373" s="15"/>
      <c r="AA373" s="15"/>
      <c r="AB373" s="15"/>
      <c r="AC373" s="15"/>
      <c r="AD373" s="15"/>
      <c r="AE373" s="15"/>
      <c r="AF373" s="15"/>
      <c r="AG373" s="15"/>
      <c r="AH373" s="15"/>
      <c r="AI373" s="15"/>
      <c r="AJ373" s="15"/>
      <c r="AK373" s="15"/>
      <c r="AL373" s="15"/>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row>
    <row r="374" spans="1:8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4"/>
      <c r="Z374" s="15"/>
      <c r="AA374" s="15"/>
      <c r="AB374" s="15"/>
      <c r="AC374" s="15"/>
      <c r="AD374" s="15"/>
      <c r="AE374" s="15"/>
      <c r="AF374" s="15"/>
      <c r="AG374" s="15"/>
      <c r="AH374" s="15"/>
      <c r="AI374" s="15"/>
      <c r="AJ374" s="15"/>
      <c r="AK374" s="15"/>
      <c r="AL374" s="15"/>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row>
    <row r="375" spans="1:8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Z375" s="15"/>
      <c r="AA375" s="15"/>
      <c r="AB375" s="15"/>
      <c r="AC375" s="15"/>
      <c r="AD375" s="15"/>
      <c r="AE375" s="15"/>
      <c r="AF375" s="15"/>
      <c r="AG375" s="15"/>
      <c r="AH375" s="15"/>
      <c r="AI375" s="15"/>
      <c r="AJ375" s="15"/>
      <c r="AK375" s="15"/>
      <c r="AL375" s="15"/>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row>
    <row r="376" spans="1:8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Z376" s="15"/>
      <c r="AA376" s="15"/>
      <c r="AB376" s="15"/>
      <c r="AC376" s="15"/>
      <c r="AD376" s="15"/>
      <c r="AE376" s="15"/>
      <c r="AF376" s="15"/>
      <c r="AG376" s="15"/>
      <c r="AH376" s="15"/>
      <c r="AI376" s="15"/>
      <c r="AJ376" s="15"/>
      <c r="AK376" s="15"/>
      <c r="AL376" s="15"/>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row>
    <row r="377" spans="1:8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Z377" s="15"/>
      <c r="AA377" s="15"/>
      <c r="AB377" s="15"/>
      <c r="AC377" s="15"/>
      <c r="AD377" s="15"/>
      <c r="AE377" s="15"/>
      <c r="AF377" s="15"/>
      <c r="AG377" s="15"/>
      <c r="AH377" s="15"/>
      <c r="AI377" s="15"/>
      <c r="AJ377" s="15"/>
      <c r="AK377" s="15"/>
      <c r="AL377" s="15"/>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row>
    <row r="378" spans="1:8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Z378" s="15"/>
      <c r="AA378" s="15"/>
      <c r="AB378" s="15"/>
      <c r="AC378" s="15"/>
      <c r="AD378" s="15"/>
      <c r="AE378" s="15"/>
      <c r="AF378" s="15"/>
      <c r="AG378" s="15"/>
      <c r="AH378" s="15"/>
      <c r="AI378" s="15"/>
      <c r="AJ378" s="15"/>
      <c r="AK378" s="15"/>
      <c r="AL378" s="15"/>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row>
    <row r="379" spans="1:8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Z379" s="15"/>
      <c r="AA379" s="15"/>
      <c r="AB379" s="15"/>
      <c r="AC379" s="15"/>
      <c r="AD379" s="15"/>
      <c r="AE379" s="15"/>
      <c r="AF379" s="15"/>
      <c r="AG379" s="15"/>
      <c r="AH379" s="15"/>
      <c r="AI379" s="15"/>
      <c r="AJ379" s="15"/>
      <c r="AK379" s="15"/>
      <c r="AL379" s="15"/>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row>
    <row r="380" spans="1:8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Z380" s="15"/>
      <c r="AA380" s="15"/>
      <c r="AB380" s="15"/>
      <c r="AC380" s="15"/>
      <c r="AD380" s="15"/>
      <c r="AE380" s="15"/>
      <c r="AF380" s="15"/>
      <c r="AG380" s="15"/>
      <c r="AH380" s="15"/>
      <c r="AI380" s="15"/>
      <c r="AJ380" s="15"/>
      <c r="AK380" s="15"/>
      <c r="AL380" s="15"/>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row>
    <row r="381" spans="1:8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Z381" s="15"/>
      <c r="AA381" s="15"/>
      <c r="AB381" s="15"/>
      <c r="AC381" s="15"/>
      <c r="AD381" s="15"/>
      <c r="AE381" s="15"/>
      <c r="AF381" s="15"/>
      <c r="AG381" s="15"/>
      <c r="AH381" s="15"/>
      <c r="AI381" s="15"/>
      <c r="AJ381" s="15"/>
      <c r="AK381" s="15"/>
      <c r="AL381" s="15"/>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row>
    <row r="382" spans="1:8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Z382" s="15"/>
      <c r="AA382" s="15"/>
      <c r="AB382" s="15"/>
      <c r="AC382" s="15"/>
      <c r="AD382" s="15"/>
      <c r="AE382" s="15"/>
      <c r="AF382" s="15"/>
      <c r="AG382" s="15"/>
      <c r="AH382" s="15"/>
      <c r="AI382" s="15"/>
      <c r="AJ382" s="15"/>
      <c r="AK382" s="15"/>
      <c r="AL382" s="15"/>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row>
    <row r="383" spans="1:8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Z383" s="15"/>
      <c r="AA383" s="15"/>
      <c r="AB383" s="15"/>
      <c r="AC383" s="15"/>
      <c r="AD383" s="15"/>
      <c r="AE383" s="15"/>
      <c r="AF383" s="15"/>
      <c r="AG383" s="15"/>
      <c r="AH383" s="15"/>
      <c r="AI383" s="15"/>
      <c r="AJ383" s="15"/>
      <c r="AK383" s="15"/>
      <c r="AL383" s="15"/>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row>
    <row r="384" spans="1:8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Z384" s="15"/>
      <c r="AA384" s="15"/>
      <c r="AB384" s="15"/>
      <c r="AC384" s="15"/>
      <c r="AD384" s="15"/>
      <c r="AE384" s="15"/>
      <c r="AF384" s="15"/>
      <c r="AG384" s="15"/>
      <c r="AH384" s="15"/>
      <c r="AI384" s="15"/>
      <c r="AJ384" s="15"/>
      <c r="AK384" s="15"/>
      <c r="AL384" s="15"/>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row>
    <row r="385" spans="1:8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Z385" s="15"/>
      <c r="AA385" s="15"/>
      <c r="AB385" s="15"/>
      <c r="AC385" s="15"/>
      <c r="AD385" s="15"/>
      <c r="AE385" s="15"/>
      <c r="AF385" s="15"/>
      <c r="AG385" s="15"/>
      <c r="AH385" s="15"/>
      <c r="AI385" s="15"/>
      <c r="AJ385" s="15"/>
      <c r="AK385" s="15"/>
      <c r="AL385" s="15"/>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row>
    <row r="386" spans="1: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Z386" s="15"/>
      <c r="AA386" s="15"/>
      <c r="AB386" s="15"/>
      <c r="AC386" s="15"/>
      <c r="AD386" s="15"/>
      <c r="AE386" s="15"/>
      <c r="AF386" s="15"/>
      <c r="AG386" s="15"/>
      <c r="AH386" s="15"/>
      <c r="AI386" s="15"/>
      <c r="AJ386" s="15"/>
      <c r="AK386" s="15"/>
      <c r="AL386" s="15"/>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row>
    <row r="387" spans="1:8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Z387" s="15"/>
      <c r="AA387" s="15"/>
      <c r="AB387" s="15"/>
      <c r="AC387" s="15"/>
      <c r="AD387" s="15"/>
      <c r="AE387" s="15"/>
      <c r="AF387" s="15"/>
      <c r="AG387" s="15"/>
      <c r="AH387" s="15"/>
      <c r="AI387" s="15"/>
      <c r="AJ387" s="15"/>
      <c r="AK387" s="15"/>
      <c r="AL387" s="15"/>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row>
    <row r="388" spans="1:8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Z388" s="15"/>
      <c r="AA388" s="15"/>
      <c r="AB388" s="15"/>
      <c r="AC388" s="15"/>
      <c r="AD388" s="15"/>
      <c r="AE388" s="15"/>
      <c r="AF388" s="15"/>
      <c r="AG388" s="15"/>
      <c r="AH388" s="15"/>
      <c r="AI388" s="15"/>
      <c r="AJ388" s="15"/>
      <c r="AK388" s="15"/>
      <c r="AL388" s="15"/>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row>
    <row r="389" spans="1:8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Z389" s="15"/>
      <c r="AA389" s="15"/>
      <c r="AB389" s="15"/>
      <c r="AC389" s="15"/>
      <c r="AD389" s="15"/>
      <c r="AE389" s="15"/>
      <c r="AF389" s="15"/>
      <c r="AG389" s="15"/>
      <c r="AH389" s="15"/>
      <c r="AI389" s="15"/>
      <c r="AJ389" s="15"/>
      <c r="AK389" s="15"/>
      <c r="AL389" s="15"/>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row>
    <row r="390" spans="1:8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Z390" s="15"/>
      <c r="AA390" s="15"/>
      <c r="AB390" s="15"/>
      <c r="AC390" s="15"/>
      <c r="AD390" s="15"/>
      <c r="AE390" s="15"/>
      <c r="AF390" s="15"/>
      <c r="AG390" s="15"/>
      <c r="AH390" s="15"/>
      <c r="AI390" s="15"/>
      <c r="AJ390" s="15"/>
      <c r="AK390" s="15"/>
      <c r="AL390" s="15"/>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row>
    <row r="391" spans="1:8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Z391" s="15"/>
      <c r="AA391" s="15"/>
      <c r="AB391" s="15"/>
      <c r="AC391" s="15"/>
      <c r="AD391" s="15"/>
      <c r="AE391" s="15"/>
      <c r="AF391" s="15"/>
      <c r="AG391" s="15"/>
      <c r="AH391" s="15"/>
      <c r="AI391" s="15"/>
      <c r="AJ391" s="15"/>
      <c r="AK391" s="15"/>
      <c r="AL391" s="15"/>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row>
    <row r="392" spans="1:8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Z392" s="15"/>
      <c r="AA392" s="15"/>
      <c r="AB392" s="15"/>
      <c r="AC392" s="15"/>
      <c r="AD392" s="15"/>
      <c r="AE392" s="15"/>
      <c r="AF392" s="15"/>
      <c r="AG392" s="15"/>
      <c r="AH392" s="15"/>
      <c r="AI392" s="15"/>
      <c r="AJ392" s="15"/>
      <c r="AK392" s="15"/>
      <c r="AL392" s="15"/>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row>
    <row r="393" spans="1:8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Z393" s="15"/>
      <c r="AA393" s="15"/>
      <c r="AB393" s="15"/>
      <c r="AC393" s="15"/>
      <c r="AD393" s="15"/>
      <c r="AE393" s="15"/>
      <c r="AF393" s="15"/>
      <c r="AG393" s="15"/>
      <c r="AH393" s="15"/>
      <c r="AI393" s="15"/>
      <c r="AJ393" s="15"/>
      <c r="AK393" s="15"/>
      <c r="AL393" s="15"/>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row>
    <row r="394" spans="1:8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Z394" s="15"/>
      <c r="AA394" s="15"/>
      <c r="AB394" s="15"/>
      <c r="AC394" s="15"/>
      <c r="AD394" s="15"/>
      <c r="AE394" s="15"/>
      <c r="AF394" s="15"/>
      <c r="AG394" s="15"/>
      <c r="AH394" s="15"/>
      <c r="AI394" s="15"/>
      <c r="AJ394" s="15"/>
      <c r="AK394" s="15"/>
      <c r="AL394" s="15"/>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row>
    <row r="395" spans="1:8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Z395" s="15"/>
      <c r="AA395" s="15"/>
      <c r="AB395" s="15"/>
      <c r="AC395" s="15"/>
      <c r="AD395" s="15"/>
      <c r="AE395" s="15"/>
      <c r="AF395" s="15"/>
      <c r="AG395" s="15"/>
      <c r="AH395" s="15"/>
      <c r="AI395" s="15"/>
      <c r="AJ395" s="15"/>
      <c r="AK395" s="15"/>
      <c r="AL395" s="15"/>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row>
    <row r="396" spans="1:8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Z396" s="15"/>
      <c r="AA396" s="15"/>
      <c r="AB396" s="15"/>
      <c r="AC396" s="15"/>
      <c r="AD396" s="15"/>
      <c r="AE396" s="15"/>
      <c r="AF396" s="15"/>
      <c r="AG396" s="15"/>
      <c r="AH396" s="15"/>
      <c r="AI396" s="15"/>
      <c r="AJ396" s="15"/>
      <c r="AK396" s="15"/>
      <c r="AL396" s="15"/>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row>
    <row r="397" spans="1:8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Z397" s="15"/>
      <c r="AA397" s="15"/>
      <c r="AB397" s="15"/>
      <c r="AC397" s="15"/>
      <c r="AD397" s="15"/>
      <c r="AE397" s="15"/>
      <c r="AF397" s="15"/>
      <c r="AG397" s="15"/>
      <c r="AH397" s="15"/>
      <c r="AI397" s="15"/>
      <c r="AJ397" s="15"/>
      <c r="AK397" s="15"/>
      <c r="AL397" s="15"/>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row>
    <row r="398" spans="1:8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Z398" s="15"/>
      <c r="AA398" s="15"/>
      <c r="AB398" s="15"/>
      <c r="AC398" s="15"/>
      <c r="AD398" s="15"/>
      <c r="AE398" s="15"/>
      <c r="AF398" s="15"/>
      <c r="AG398" s="15"/>
      <c r="AH398" s="15"/>
      <c r="AI398" s="15"/>
      <c r="AJ398" s="15"/>
      <c r="AK398" s="15"/>
      <c r="AL398" s="15"/>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row>
    <row r="399" spans="1:8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Z399" s="15"/>
      <c r="AA399" s="15"/>
      <c r="AB399" s="15"/>
      <c r="AC399" s="15"/>
      <c r="AD399" s="15"/>
      <c r="AE399" s="15"/>
      <c r="AF399" s="15"/>
      <c r="AG399" s="15"/>
      <c r="AH399" s="15"/>
      <c r="AI399" s="15"/>
      <c r="AJ399" s="15"/>
      <c r="AK399" s="15"/>
      <c r="AL399" s="15"/>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row>
    <row r="400" spans="1:8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Z400" s="15"/>
      <c r="AA400" s="15"/>
      <c r="AB400" s="15"/>
      <c r="AC400" s="15"/>
      <c r="AD400" s="15"/>
      <c r="AE400" s="15"/>
      <c r="AF400" s="15"/>
      <c r="AG400" s="15"/>
      <c r="AH400" s="15"/>
      <c r="AI400" s="15"/>
      <c r="AJ400" s="15"/>
      <c r="AK400" s="15"/>
      <c r="AL400" s="15"/>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row>
    <row r="401" spans="1:8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Z401" s="15"/>
      <c r="AA401" s="15"/>
      <c r="AB401" s="15"/>
      <c r="AC401" s="15"/>
      <c r="AD401" s="15"/>
      <c r="AE401" s="15"/>
      <c r="AF401" s="15"/>
      <c r="AG401" s="15"/>
      <c r="AH401" s="15"/>
      <c r="AI401" s="15"/>
      <c r="AJ401" s="15"/>
      <c r="AK401" s="15"/>
      <c r="AL401" s="15"/>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row>
    <row r="402" spans="1:8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Z402" s="15"/>
      <c r="AA402" s="15"/>
      <c r="AB402" s="15"/>
      <c r="AC402" s="15"/>
      <c r="AD402" s="15"/>
      <c r="AE402" s="15"/>
      <c r="AF402" s="15"/>
      <c r="AG402" s="15"/>
      <c r="AH402" s="15"/>
      <c r="AI402" s="15"/>
      <c r="AJ402" s="15"/>
      <c r="AK402" s="15"/>
      <c r="AL402" s="15"/>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row>
    <row r="403" spans="1:8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Z403" s="15"/>
      <c r="AA403" s="15"/>
      <c r="AB403" s="15"/>
      <c r="AC403" s="15"/>
      <c r="AD403" s="15"/>
      <c r="AE403" s="15"/>
      <c r="AF403" s="15"/>
      <c r="AG403" s="15"/>
      <c r="AH403" s="15"/>
      <c r="AI403" s="15"/>
      <c r="AJ403" s="15"/>
      <c r="AK403" s="15"/>
      <c r="AL403" s="15"/>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row>
    <row r="404" spans="1:8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Z404" s="15"/>
      <c r="AA404" s="15"/>
      <c r="AB404" s="15"/>
      <c r="AC404" s="15"/>
      <c r="AD404" s="15"/>
      <c r="AE404" s="15"/>
      <c r="AF404" s="15"/>
      <c r="AG404" s="15"/>
      <c r="AH404" s="15"/>
      <c r="AI404" s="15"/>
      <c r="AJ404" s="15"/>
      <c r="AK404" s="15"/>
      <c r="AL404" s="15"/>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row>
    <row r="405" spans="1:8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Z405" s="15"/>
      <c r="AA405" s="15"/>
      <c r="AB405" s="15"/>
      <c r="AC405" s="15"/>
      <c r="AD405" s="15"/>
      <c r="AE405" s="15"/>
      <c r="AF405" s="15"/>
      <c r="AG405" s="15"/>
      <c r="AH405" s="15"/>
      <c r="AI405" s="15"/>
      <c r="AJ405" s="15"/>
      <c r="AK405" s="15"/>
      <c r="AL405" s="15"/>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row>
    <row r="406" spans="1:8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Z406" s="15"/>
      <c r="AA406" s="15"/>
      <c r="AB406" s="15"/>
      <c r="AC406" s="15"/>
      <c r="AD406" s="15"/>
      <c r="AE406" s="15"/>
      <c r="AF406" s="15"/>
      <c r="AG406" s="15"/>
      <c r="AH406" s="15"/>
      <c r="AI406" s="15"/>
      <c r="AJ406" s="15"/>
      <c r="AK406" s="15"/>
      <c r="AL406" s="15"/>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row>
    <row r="407" spans="1:8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Z407" s="15"/>
      <c r="AA407" s="15"/>
      <c r="AB407" s="15"/>
      <c r="AC407" s="15"/>
      <c r="AD407" s="15"/>
      <c r="AE407" s="15"/>
      <c r="AF407" s="15"/>
      <c r="AG407" s="15"/>
      <c r="AH407" s="15"/>
      <c r="AI407" s="15"/>
      <c r="AJ407" s="15"/>
      <c r="AK407" s="15"/>
      <c r="AL407" s="15"/>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row>
    <row r="408" spans="1:8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Z408" s="15"/>
      <c r="AA408" s="15"/>
      <c r="AB408" s="15"/>
      <c r="AC408" s="15"/>
      <c r="AD408" s="15"/>
      <c r="AE408" s="15"/>
      <c r="AF408" s="15"/>
      <c r="AG408" s="15"/>
      <c r="AH408" s="15"/>
      <c r="AI408" s="15"/>
      <c r="AJ408" s="15"/>
      <c r="AK408" s="15"/>
      <c r="AL408" s="15"/>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row>
    <row r="409" spans="1:8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Z409" s="15"/>
      <c r="AA409" s="15"/>
      <c r="AB409" s="15"/>
      <c r="AC409" s="15"/>
      <c r="AD409" s="15"/>
      <c r="AE409" s="15"/>
      <c r="AF409" s="15"/>
      <c r="AG409" s="15"/>
      <c r="AH409" s="15"/>
      <c r="AI409" s="15"/>
      <c r="AJ409" s="15"/>
      <c r="AK409" s="15"/>
      <c r="AL409" s="15"/>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row>
    <row r="410" spans="1:8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Z410" s="15"/>
      <c r="AA410" s="15"/>
      <c r="AB410" s="15"/>
      <c r="AC410" s="15"/>
      <c r="AD410" s="15"/>
      <c r="AE410" s="15"/>
      <c r="AF410" s="15"/>
      <c r="AG410" s="15"/>
      <c r="AH410" s="15"/>
      <c r="AI410" s="15"/>
      <c r="AJ410" s="15"/>
      <c r="AK410" s="15"/>
      <c r="AL410" s="15"/>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row>
    <row r="411" spans="1:8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Z411" s="15"/>
      <c r="AA411" s="15"/>
      <c r="AB411" s="15"/>
      <c r="AC411" s="15"/>
      <c r="AD411" s="15"/>
      <c r="AE411" s="15"/>
      <c r="AF411" s="15"/>
      <c r="AG411" s="15"/>
      <c r="AH411" s="15"/>
      <c r="AI411" s="15"/>
      <c r="AJ411" s="15"/>
      <c r="AK411" s="15"/>
      <c r="AL411" s="15"/>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row>
    <row r="412" spans="1:8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Z412" s="15"/>
      <c r="AA412" s="15"/>
      <c r="AB412" s="15"/>
      <c r="AC412" s="15"/>
      <c r="AD412" s="15"/>
      <c r="AE412" s="15"/>
      <c r="AF412" s="15"/>
      <c r="AG412" s="15"/>
      <c r="AH412" s="15"/>
      <c r="AI412" s="15"/>
      <c r="AJ412" s="15"/>
      <c r="AK412" s="15"/>
      <c r="AL412" s="15"/>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row>
    <row r="413" spans="1:8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Z413" s="15"/>
      <c r="AA413" s="15"/>
      <c r="AB413" s="15"/>
      <c r="AC413" s="15"/>
      <c r="AD413" s="15"/>
      <c r="AE413" s="15"/>
      <c r="AF413" s="15"/>
      <c r="AG413" s="15"/>
      <c r="AH413" s="15"/>
      <c r="AI413" s="15"/>
      <c r="AJ413" s="15"/>
      <c r="AK413" s="15"/>
      <c r="AL413" s="15"/>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row>
    <row r="414" spans="1:8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Z414" s="15"/>
      <c r="AA414" s="15"/>
      <c r="AB414" s="15"/>
      <c r="AC414" s="15"/>
      <c r="AD414" s="15"/>
      <c r="AE414" s="15"/>
      <c r="AF414" s="15"/>
      <c r="AG414" s="15"/>
      <c r="AH414" s="15"/>
      <c r="AI414" s="15"/>
      <c r="AJ414" s="15"/>
      <c r="AK414" s="15"/>
      <c r="AL414" s="15"/>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row>
    <row r="415" spans="1:8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Z415" s="15"/>
      <c r="AA415" s="15"/>
      <c r="AB415" s="15"/>
      <c r="AC415" s="15"/>
      <c r="AD415" s="15"/>
      <c r="AE415" s="15"/>
      <c r="AF415" s="15"/>
      <c r="AG415" s="15"/>
      <c r="AH415" s="15"/>
      <c r="AI415" s="15"/>
      <c r="AJ415" s="15"/>
      <c r="AK415" s="15"/>
      <c r="AL415" s="15"/>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row>
    <row r="416" spans="1:8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Z416" s="15"/>
      <c r="AA416" s="15"/>
      <c r="AB416" s="15"/>
      <c r="AC416" s="15"/>
      <c r="AD416" s="15"/>
      <c r="AE416" s="15"/>
      <c r="AF416" s="15"/>
      <c r="AG416" s="15"/>
      <c r="AH416" s="15"/>
      <c r="AI416" s="15"/>
      <c r="AJ416" s="15"/>
      <c r="AK416" s="15"/>
      <c r="AL416" s="15"/>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row>
    <row r="417" spans="1:8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Z417" s="15"/>
      <c r="AA417" s="15"/>
      <c r="AB417" s="15"/>
      <c r="AC417" s="15"/>
      <c r="AD417" s="15"/>
      <c r="AE417" s="15"/>
      <c r="AF417" s="15"/>
      <c r="AG417" s="15"/>
      <c r="AH417" s="15"/>
      <c r="AI417" s="15"/>
      <c r="AJ417" s="15"/>
      <c r="AK417" s="15"/>
      <c r="AL417" s="15"/>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row>
    <row r="418" spans="1:8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Z418" s="15"/>
      <c r="AA418" s="15"/>
      <c r="AB418" s="15"/>
      <c r="AC418" s="15"/>
      <c r="AD418" s="15"/>
      <c r="AE418" s="15"/>
      <c r="AF418" s="15"/>
      <c r="AG418" s="15"/>
      <c r="AH418" s="15"/>
      <c r="AI418" s="15"/>
      <c r="AJ418" s="15"/>
      <c r="AK418" s="15"/>
      <c r="AL418" s="15"/>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row>
    <row r="419" spans="1:8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Z419" s="15"/>
      <c r="AA419" s="15"/>
      <c r="AB419" s="15"/>
      <c r="AC419" s="15"/>
      <c r="AD419" s="15"/>
      <c r="AE419" s="15"/>
      <c r="AF419" s="15"/>
      <c r="AG419" s="15"/>
      <c r="AH419" s="15"/>
      <c r="AI419" s="15"/>
      <c r="AJ419" s="15"/>
      <c r="AK419" s="15"/>
      <c r="AL419" s="15"/>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row>
    <row r="420" spans="1:8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Z420" s="15"/>
      <c r="AA420" s="15"/>
      <c r="AB420" s="15"/>
      <c r="AC420" s="15"/>
      <c r="AD420" s="15"/>
      <c r="AE420" s="15"/>
      <c r="AF420" s="15"/>
      <c r="AG420" s="15"/>
      <c r="AH420" s="15"/>
      <c r="AI420" s="15"/>
      <c r="AJ420" s="15"/>
      <c r="AK420" s="15"/>
      <c r="AL420" s="15"/>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row>
    <row r="421" spans="1:8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Z421" s="15"/>
      <c r="AA421" s="15"/>
      <c r="AB421" s="15"/>
      <c r="AC421" s="15"/>
      <c r="AD421" s="15"/>
      <c r="AE421" s="15"/>
      <c r="AF421" s="15"/>
      <c r="AG421" s="15"/>
      <c r="AH421" s="15"/>
      <c r="AI421" s="15"/>
      <c r="AJ421" s="15"/>
      <c r="AK421" s="15"/>
      <c r="AL421" s="15"/>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row>
    <row r="422" spans="1:8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Z422" s="15"/>
      <c r="AA422" s="15"/>
      <c r="AB422" s="15"/>
      <c r="AC422" s="15"/>
      <c r="AD422" s="15"/>
      <c r="AE422" s="15"/>
      <c r="AF422" s="15"/>
      <c r="AG422" s="15"/>
      <c r="AH422" s="15"/>
      <c r="AI422" s="15"/>
      <c r="AJ422" s="15"/>
      <c r="AK422" s="15"/>
      <c r="AL422" s="15"/>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row>
    <row r="423" spans="1:8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Z423" s="15"/>
      <c r="AA423" s="15"/>
      <c r="AB423" s="15"/>
      <c r="AC423" s="15"/>
      <c r="AD423" s="15"/>
      <c r="AE423" s="15"/>
      <c r="AF423" s="15"/>
      <c r="AG423" s="15"/>
      <c r="AH423" s="15"/>
      <c r="AI423" s="15"/>
      <c r="AJ423" s="15"/>
      <c r="AK423" s="15"/>
      <c r="AL423" s="15"/>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row>
    <row r="424" spans="1:8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Z424" s="15"/>
      <c r="AA424" s="15"/>
      <c r="AB424" s="15"/>
      <c r="AC424" s="15"/>
      <c r="AD424" s="15"/>
      <c r="AE424" s="15"/>
      <c r="AF424" s="15"/>
      <c r="AG424" s="15"/>
      <c r="AH424" s="15"/>
      <c r="AI424" s="15"/>
      <c r="AJ424" s="15"/>
      <c r="AK424" s="15"/>
      <c r="AL424" s="15"/>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row>
    <row r="425" spans="1:8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Z425" s="15"/>
      <c r="AA425" s="15"/>
      <c r="AB425" s="15"/>
      <c r="AC425" s="15"/>
      <c r="AD425" s="15"/>
      <c r="AE425" s="15"/>
      <c r="AF425" s="15"/>
      <c r="AG425" s="15"/>
      <c r="AH425" s="15"/>
      <c r="AI425" s="15"/>
      <c r="AJ425" s="15"/>
      <c r="AK425" s="15"/>
      <c r="AL425" s="15"/>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row>
    <row r="426" spans="1:8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Z426" s="15"/>
      <c r="AA426" s="15"/>
      <c r="AB426" s="15"/>
      <c r="AC426" s="15"/>
      <c r="AD426" s="15"/>
      <c r="AE426" s="15"/>
      <c r="AF426" s="15"/>
      <c r="AG426" s="15"/>
      <c r="AH426" s="15"/>
      <c r="AI426" s="15"/>
      <c r="AJ426" s="15"/>
      <c r="AK426" s="15"/>
      <c r="AL426" s="15"/>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row>
    <row r="427" spans="1:8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Z427" s="15"/>
      <c r="AA427" s="15"/>
      <c r="AB427" s="15"/>
      <c r="AC427" s="15"/>
      <c r="AD427" s="15"/>
      <c r="AE427" s="15"/>
      <c r="AF427" s="15"/>
      <c r="AG427" s="15"/>
      <c r="AH427" s="15"/>
      <c r="AI427" s="15"/>
      <c r="AJ427" s="15"/>
      <c r="AK427" s="15"/>
      <c r="AL427" s="15"/>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row>
    <row r="428" spans="1:8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Z428" s="15"/>
      <c r="AA428" s="15"/>
      <c r="AB428" s="15"/>
      <c r="AC428" s="15"/>
      <c r="AD428" s="15"/>
      <c r="AE428" s="15"/>
      <c r="AF428" s="15"/>
      <c r="AG428" s="15"/>
      <c r="AH428" s="15"/>
      <c r="AI428" s="15"/>
      <c r="AJ428" s="15"/>
      <c r="AK428" s="15"/>
      <c r="AL428" s="15"/>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row>
    <row r="429" spans="1:8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Z429" s="15"/>
      <c r="AA429" s="15"/>
      <c r="AB429" s="15"/>
      <c r="AC429" s="15"/>
      <c r="AD429" s="15"/>
      <c r="AE429" s="15"/>
      <c r="AF429" s="15"/>
      <c r="AG429" s="15"/>
      <c r="AH429" s="15"/>
      <c r="AI429" s="15"/>
      <c r="AJ429" s="15"/>
      <c r="AK429" s="15"/>
      <c r="AL429" s="15"/>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row>
    <row r="430" spans="1:8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Z430" s="15"/>
      <c r="AA430" s="15"/>
      <c r="AB430" s="15"/>
      <c r="AC430" s="15"/>
      <c r="AD430" s="15"/>
      <c r="AE430" s="15"/>
      <c r="AF430" s="15"/>
      <c r="AG430" s="15"/>
      <c r="AH430" s="15"/>
      <c r="AI430" s="15"/>
      <c r="AJ430" s="15"/>
      <c r="AK430" s="15"/>
      <c r="AL430" s="15"/>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row>
    <row r="431" spans="1:8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Z431" s="15"/>
      <c r="AA431" s="15"/>
      <c r="AB431" s="15"/>
      <c r="AC431" s="15"/>
      <c r="AD431" s="15"/>
      <c r="AE431" s="15"/>
      <c r="AF431" s="15"/>
      <c r="AG431" s="15"/>
      <c r="AH431" s="15"/>
      <c r="AI431" s="15"/>
      <c r="AJ431" s="15"/>
      <c r="AK431" s="15"/>
      <c r="AL431" s="15"/>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row>
    <row r="432" spans="1:8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Z432" s="15"/>
      <c r="AA432" s="15"/>
      <c r="AB432" s="15"/>
      <c r="AC432" s="15"/>
      <c r="AD432" s="15"/>
      <c r="AE432" s="15"/>
      <c r="AF432" s="15"/>
      <c r="AG432" s="15"/>
      <c r="AH432" s="15"/>
      <c r="AI432" s="15"/>
      <c r="AJ432" s="15"/>
      <c r="AK432" s="15"/>
      <c r="AL432" s="15"/>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row>
    <row r="433" spans="1:8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Z433" s="15"/>
      <c r="AA433" s="15"/>
      <c r="AB433" s="15"/>
      <c r="AC433" s="15"/>
      <c r="AD433" s="15"/>
      <c r="AE433" s="15"/>
      <c r="AF433" s="15"/>
      <c r="AG433" s="15"/>
      <c r="AH433" s="15"/>
      <c r="AI433" s="15"/>
      <c r="AJ433" s="15"/>
      <c r="AK433" s="15"/>
      <c r="AL433" s="15"/>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row>
    <row r="434" spans="1:8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Z434" s="15"/>
      <c r="AA434" s="15"/>
      <c r="AB434" s="15"/>
      <c r="AC434" s="15"/>
      <c r="AD434" s="15"/>
      <c r="AE434" s="15"/>
      <c r="AF434" s="15"/>
      <c r="AG434" s="15"/>
      <c r="AH434" s="15"/>
      <c r="AI434" s="15"/>
      <c r="AJ434" s="15"/>
      <c r="AK434" s="15"/>
      <c r="AL434" s="15"/>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row>
    <row r="435" spans="1:8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Z435" s="15"/>
      <c r="AA435" s="15"/>
      <c r="AB435" s="15"/>
      <c r="AC435" s="15"/>
      <c r="AD435" s="15"/>
      <c r="AE435" s="15"/>
      <c r="AF435" s="15"/>
      <c r="AG435" s="15"/>
      <c r="AH435" s="15"/>
      <c r="AI435" s="15"/>
      <c r="AJ435" s="15"/>
      <c r="AK435" s="15"/>
      <c r="AL435" s="15"/>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row>
    <row r="436" spans="1:8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Z436" s="15"/>
      <c r="AA436" s="15"/>
      <c r="AB436" s="15"/>
      <c r="AC436" s="15"/>
      <c r="AD436" s="15"/>
      <c r="AE436" s="15"/>
      <c r="AF436" s="15"/>
      <c r="AG436" s="15"/>
      <c r="AH436" s="15"/>
      <c r="AI436" s="15"/>
      <c r="AJ436" s="15"/>
      <c r="AK436" s="15"/>
      <c r="AL436" s="15"/>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row>
    <row r="437" spans="1:8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Z437" s="15"/>
      <c r="AA437" s="15"/>
      <c r="AB437" s="15"/>
      <c r="AC437" s="15"/>
      <c r="AD437" s="15"/>
      <c r="AE437" s="15"/>
      <c r="AF437" s="15"/>
      <c r="AG437" s="15"/>
      <c r="AH437" s="15"/>
      <c r="AI437" s="15"/>
      <c r="AJ437" s="15"/>
      <c r="AK437" s="15"/>
      <c r="AL437" s="15"/>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row>
    <row r="438" spans="1:8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Z438" s="15"/>
      <c r="AA438" s="15"/>
      <c r="AB438" s="15"/>
      <c r="AC438" s="15"/>
      <c r="AD438" s="15"/>
      <c r="AE438" s="15"/>
      <c r="AF438" s="15"/>
      <c r="AG438" s="15"/>
      <c r="AH438" s="15"/>
      <c r="AI438" s="15"/>
      <c r="AJ438" s="15"/>
      <c r="AK438" s="15"/>
      <c r="AL438" s="15"/>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row>
    <row r="439" spans="1:8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Z439" s="15"/>
      <c r="AA439" s="15"/>
      <c r="AB439" s="15"/>
      <c r="AC439" s="15"/>
      <c r="AD439" s="15"/>
      <c r="AE439" s="15"/>
      <c r="AF439" s="15"/>
      <c r="AG439" s="15"/>
      <c r="AH439" s="15"/>
      <c r="AI439" s="15"/>
      <c r="AJ439" s="15"/>
      <c r="AK439" s="15"/>
      <c r="AL439" s="15"/>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row>
    <row r="440" spans="1:8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Z440" s="15"/>
      <c r="AA440" s="15"/>
      <c r="AB440" s="15"/>
      <c r="AC440" s="15"/>
      <c r="AD440" s="15"/>
      <c r="AE440" s="15"/>
      <c r="AF440" s="15"/>
      <c r="AG440" s="15"/>
      <c r="AH440" s="15"/>
      <c r="AI440" s="15"/>
      <c r="AJ440" s="15"/>
      <c r="AK440" s="15"/>
      <c r="AL440" s="15"/>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row>
    <row r="441" spans="1:8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Z441" s="15"/>
      <c r="AA441" s="15"/>
      <c r="AB441" s="15"/>
      <c r="AC441" s="15"/>
      <c r="AD441" s="15"/>
      <c r="AE441" s="15"/>
      <c r="AF441" s="15"/>
      <c r="AG441" s="15"/>
      <c r="AH441" s="15"/>
      <c r="AI441" s="15"/>
      <c r="AJ441" s="15"/>
      <c r="AK441" s="15"/>
      <c r="AL441" s="15"/>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row>
    <row r="442" spans="1:8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Z442" s="15"/>
      <c r="AA442" s="15"/>
      <c r="AB442" s="15"/>
      <c r="AC442" s="15"/>
      <c r="AD442" s="15"/>
      <c r="AE442" s="15"/>
      <c r="AF442" s="15"/>
      <c r="AG442" s="15"/>
      <c r="AH442" s="15"/>
      <c r="AI442" s="15"/>
      <c r="AJ442" s="15"/>
      <c r="AK442" s="15"/>
      <c r="AL442" s="15"/>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row>
    <row r="443" spans="1:8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Z443" s="15"/>
      <c r="AA443" s="15"/>
      <c r="AB443" s="15"/>
      <c r="AC443" s="15"/>
      <c r="AD443" s="15"/>
      <c r="AE443" s="15"/>
      <c r="AF443" s="15"/>
      <c r="AG443" s="15"/>
      <c r="AH443" s="15"/>
      <c r="AI443" s="15"/>
      <c r="AJ443" s="15"/>
      <c r="AK443" s="15"/>
      <c r="AL443" s="15"/>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row>
    <row r="444" spans="1:8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Z444" s="15"/>
      <c r="AA444" s="15"/>
      <c r="AB444" s="15"/>
      <c r="AC444" s="15"/>
      <c r="AD444" s="15"/>
      <c r="AE444" s="15"/>
      <c r="AF444" s="15"/>
      <c r="AG444" s="15"/>
      <c r="AH444" s="15"/>
      <c r="AI444" s="15"/>
      <c r="AJ444" s="15"/>
      <c r="AK444" s="15"/>
      <c r="AL444" s="15"/>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row>
    <row r="445" spans="1:8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Z445" s="15"/>
      <c r="AA445" s="15"/>
      <c r="AB445" s="15"/>
      <c r="AC445" s="15"/>
      <c r="AD445" s="15"/>
      <c r="AE445" s="15"/>
      <c r="AF445" s="15"/>
      <c r="AG445" s="15"/>
      <c r="AH445" s="15"/>
      <c r="AI445" s="15"/>
      <c r="AJ445" s="15"/>
      <c r="AK445" s="15"/>
      <c r="AL445" s="15"/>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row>
    <row r="446" spans="1:8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Z446" s="15"/>
      <c r="AA446" s="15"/>
      <c r="AB446" s="15"/>
      <c r="AC446" s="15"/>
      <c r="AD446" s="15"/>
      <c r="AE446" s="15"/>
      <c r="AF446" s="15"/>
      <c r="AG446" s="15"/>
      <c r="AH446" s="15"/>
      <c r="AI446" s="15"/>
      <c r="AJ446" s="15"/>
      <c r="AK446" s="15"/>
      <c r="AL446" s="15"/>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row>
    <row r="447" spans="1:8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Z447" s="15"/>
      <c r="AA447" s="15"/>
      <c r="AB447" s="15"/>
      <c r="AC447" s="15"/>
      <c r="AD447" s="15"/>
      <c r="AE447" s="15"/>
      <c r="AF447" s="15"/>
      <c r="AG447" s="15"/>
      <c r="AH447" s="15"/>
      <c r="AI447" s="15"/>
      <c r="AJ447" s="15"/>
      <c r="AK447" s="15"/>
      <c r="AL447" s="15"/>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row>
    <row r="448" spans="1:8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Z448" s="15"/>
      <c r="AA448" s="15"/>
      <c r="AB448" s="15"/>
      <c r="AC448" s="15"/>
      <c r="AD448" s="15"/>
      <c r="AE448" s="15"/>
      <c r="AF448" s="15"/>
      <c r="AG448" s="15"/>
      <c r="AH448" s="15"/>
      <c r="AI448" s="15"/>
      <c r="AJ448" s="15"/>
      <c r="AK448" s="15"/>
      <c r="AL448" s="15"/>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row>
    <row r="449" spans="1:8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Z449" s="15"/>
      <c r="AA449" s="15"/>
      <c r="AB449" s="15"/>
      <c r="AC449" s="15"/>
      <c r="AD449" s="15"/>
      <c r="AE449" s="15"/>
      <c r="AF449" s="15"/>
      <c r="AG449" s="15"/>
      <c r="AH449" s="15"/>
      <c r="AI449" s="15"/>
      <c r="AJ449" s="15"/>
      <c r="AK449" s="15"/>
      <c r="AL449" s="15"/>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row>
    <row r="450" spans="1:8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Z450" s="15"/>
      <c r="AA450" s="15"/>
      <c r="AB450" s="15"/>
      <c r="AC450" s="15"/>
      <c r="AD450" s="15"/>
      <c r="AE450" s="15"/>
      <c r="AF450" s="15"/>
      <c r="AG450" s="15"/>
      <c r="AH450" s="15"/>
      <c r="AI450" s="15"/>
      <c r="AJ450" s="15"/>
      <c r="AK450" s="15"/>
      <c r="AL450" s="15"/>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row>
    <row r="451" spans="1:8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Z451" s="15"/>
      <c r="AA451" s="15"/>
      <c r="AB451" s="15"/>
      <c r="AC451" s="15"/>
      <c r="AD451" s="15"/>
      <c r="AE451" s="15"/>
      <c r="AF451" s="15"/>
      <c r="AG451" s="15"/>
      <c r="AH451" s="15"/>
      <c r="AI451" s="15"/>
      <c r="AJ451" s="15"/>
      <c r="AK451" s="15"/>
      <c r="AL451" s="15"/>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row>
    <row r="452" spans="1:8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Z452" s="15"/>
      <c r="AA452" s="15"/>
      <c r="AB452" s="15"/>
      <c r="AC452" s="15"/>
      <c r="AD452" s="15"/>
      <c r="AE452" s="15"/>
      <c r="AF452" s="15"/>
      <c r="AG452" s="15"/>
      <c r="AH452" s="15"/>
      <c r="AI452" s="15"/>
      <c r="AJ452" s="15"/>
      <c r="AK452" s="15"/>
      <c r="AL452" s="15"/>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row>
    <row r="453" spans="1:8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Z453" s="15"/>
      <c r="AA453" s="15"/>
      <c r="AB453" s="15"/>
      <c r="AC453" s="15"/>
      <c r="AD453" s="15"/>
      <c r="AE453" s="15"/>
      <c r="AF453" s="15"/>
      <c r="AG453" s="15"/>
      <c r="AH453" s="15"/>
      <c r="AI453" s="15"/>
      <c r="AJ453" s="15"/>
      <c r="AK453" s="15"/>
      <c r="AL453" s="15"/>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row>
    <row r="454" spans="1:8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Z454" s="15"/>
      <c r="AA454" s="15"/>
      <c r="AB454" s="15"/>
      <c r="AC454" s="15"/>
      <c r="AD454" s="15"/>
      <c r="AE454" s="15"/>
      <c r="AF454" s="15"/>
      <c r="AG454" s="15"/>
      <c r="AH454" s="15"/>
      <c r="AI454" s="15"/>
      <c r="AJ454" s="15"/>
      <c r="AK454" s="15"/>
      <c r="AL454" s="15"/>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row>
    <row r="455" spans="1:8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Z455" s="15"/>
      <c r="AA455" s="15"/>
      <c r="AB455" s="15"/>
      <c r="AC455" s="15"/>
      <c r="AD455" s="15"/>
      <c r="AE455" s="15"/>
      <c r="AF455" s="15"/>
      <c r="AG455" s="15"/>
      <c r="AH455" s="15"/>
      <c r="AI455" s="15"/>
      <c r="AJ455" s="15"/>
      <c r="AK455" s="15"/>
      <c r="AL455" s="15"/>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row>
    <row r="456" spans="1:8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Z456" s="15"/>
      <c r="AA456" s="15"/>
      <c r="AB456" s="15"/>
      <c r="AC456" s="15"/>
      <c r="AD456" s="15"/>
      <c r="AE456" s="15"/>
      <c r="AF456" s="15"/>
      <c r="AG456" s="15"/>
      <c r="AH456" s="15"/>
      <c r="AI456" s="15"/>
      <c r="AJ456" s="15"/>
      <c r="AK456" s="15"/>
      <c r="AL456" s="15"/>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row>
    <row r="457" spans="1:8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Z457" s="15"/>
      <c r="AA457" s="15"/>
      <c r="AB457" s="15"/>
      <c r="AC457" s="15"/>
      <c r="AD457" s="15"/>
      <c r="AE457" s="15"/>
      <c r="AF457" s="15"/>
      <c r="AG457" s="15"/>
      <c r="AH457" s="15"/>
      <c r="AI457" s="15"/>
      <c r="AJ457" s="15"/>
      <c r="AK457" s="15"/>
      <c r="AL457" s="15"/>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row>
    <row r="458" spans="1:8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Z458" s="15"/>
      <c r="AA458" s="15"/>
      <c r="AB458" s="15"/>
      <c r="AC458" s="15"/>
      <c r="AD458" s="15"/>
      <c r="AE458" s="15"/>
      <c r="AF458" s="15"/>
      <c r="AG458" s="15"/>
      <c r="AH458" s="15"/>
      <c r="AI458" s="15"/>
      <c r="AJ458" s="15"/>
      <c r="AK458" s="15"/>
      <c r="AL458" s="15"/>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row>
    <row r="459" spans="1:8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Z459" s="15"/>
      <c r="AA459" s="15"/>
      <c r="AB459" s="15"/>
      <c r="AC459" s="15"/>
      <c r="AD459" s="15"/>
      <c r="AE459" s="15"/>
      <c r="AF459" s="15"/>
      <c r="AG459" s="15"/>
      <c r="AH459" s="15"/>
      <c r="AI459" s="15"/>
      <c r="AJ459" s="15"/>
      <c r="AK459" s="15"/>
      <c r="AL459" s="15"/>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row>
    <row r="460" spans="1:8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Z460" s="15"/>
      <c r="AA460" s="15"/>
      <c r="AB460" s="15"/>
      <c r="AC460" s="15"/>
      <c r="AD460" s="15"/>
      <c r="AE460" s="15"/>
      <c r="AF460" s="15"/>
      <c r="AG460" s="15"/>
      <c r="AH460" s="15"/>
      <c r="AI460" s="15"/>
      <c r="AJ460" s="15"/>
      <c r="AK460" s="15"/>
      <c r="AL460" s="15"/>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row>
    <row r="461" spans="1:8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Z461" s="15"/>
      <c r="AA461" s="15"/>
      <c r="AB461" s="15"/>
      <c r="AC461" s="15"/>
      <c r="AD461" s="15"/>
      <c r="AE461" s="15"/>
      <c r="AF461" s="15"/>
      <c r="AG461" s="15"/>
      <c r="AH461" s="15"/>
      <c r="AI461" s="15"/>
      <c r="AJ461" s="15"/>
      <c r="AK461" s="15"/>
      <c r="AL461" s="15"/>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row>
    <row r="462" spans="1:8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Z462" s="15"/>
      <c r="AA462" s="15"/>
      <c r="AB462" s="15"/>
      <c r="AC462" s="15"/>
      <c r="AD462" s="15"/>
      <c r="AE462" s="15"/>
      <c r="AF462" s="15"/>
      <c r="AG462" s="15"/>
      <c r="AH462" s="15"/>
      <c r="AI462" s="15"/>
      <c r="AJ462" s="15"/>
      <c r="AK462" s="15"/>
      <c r="AL462" s="15"/>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row>
    <row r="463" spans="1:8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Z463" s="15"/>
      <c r="AA463" s="15"/>
      <c r="AB463" s="15"/>
      <c r="AC463" s="15"/>
      <c r="AD463" s="15"/>
      <c r="AE463" s="15"/>
      <c r="AF463" s="15"/>
      <c r="AG463" s="15"/>
      <c r="AH463" s="15"/>
      <c r="AI463" s="15"/>
      <c r="AJ463" s="15"/>
      <c r="AK463" s="15"/>
      <c r="AL463" s="15"/>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row>
    <row r="464" spans="1:8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Z464" s="15"/>
      <c r="AA464" s="15"/>
      <c r="AB464" s="15"/>
      <c r="AC464" s="15"/>
      <c r="AD464" s="15"/>
      <c r="AE464" s="15"/>
      <c r="AF464" s="15"/>
      <c r="AG464" s="15"/>
      <c r="AH464" s="15"/>
      <c r="AI464" s="15"/>
      <c r="AJ464" s="15"/>
      <c r="AK464" s="15"/>
      <c r="AL464" s="15"/>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row>
    <row r="465" spans="1:8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Z465" s="15"/>
      <c r="AA465" s="15"/>
      <c r="AB465" s="15"/>
      <c r="AC465" s="15"/>
      <c r="AD465" s="15"/>
      <c r="AE465" s="15"/>
      <c r="AF465" s="15"/>
      <c r="AG465" s="15"/>
      <c r="AH465" s="15"/>
      <c r="AI465" s="15"/>
      <c r="AJ465" s="15"/>
      <c r="AK465" s="15"/>
      <c r="AL465" s="15"/>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row>
    <row r="466" spans="1:8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Z466" s="15"/>
      <c r="AA466" s="15"/>
      <c r="AB466" s="15"/>
      <c r="AC466" s="15"/>
      <c r="AD466" s="15"/>
      <c r="AE466" s="15"/>
      <c r="AF466" s="15"/>
      <c r="AG466" s="15"/>
      <c r="AH466" s="15"/>
      <c r="AI466" s="15"/>
      <c r="AJ466" s="15"/>
      <c r="AK466" s="15"/>
      <c r="AL466" s="15"/>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row>
    <row r="467" spans="1:8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Z467" s="15"/>
      <c r="AA467" s="15"/>
      <c r="AB467" s="15"/>
      <c r="AC467" s="15"/>
      <c r="AD467" s="15"/>
      <c r="AE467" s="15"/>
      <c r="AF467" s="15"/>
      <c r="AG467" s="15"/>
      <c r="AH467" s="15"/>
      <c r="AI467" s="15"/>
      <c r="AJ467" s="15"/>
      <c r="AK467" s="15"/>
      <c r="AL467" s="15"/>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row>
    <row r="468" spans="1:8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Z468" s="15"/>
      <c r="AA468" s="15"/>
      <c r="AB468" s="15"/>
      <c r="AC468" s="15"/>
      <c r="AD468" s="15"/>
      <c r="AE468" s="15"/>
      <c r="AF468" s="15"/>
      <c r="AG468" s="15"/>
      <c r="AH468" s="15"/>
      <c r="AI468" s="15"/>
      <c r="AJ468" s="15"/>
      <c r="AK468" s="15"/>
      <c r="AL468" s="15"/>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row>
    <row r="469" spans="1:8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Z469" s="15"/>
      <c r="AA469" s="15"/>
      <c r="AB469" s="15"/>
      <c r="AC469" s="15"/>
      <c r="AD469" s="15"/>
      <c r="AE469" s="15"/>
      <c r="AF469" s="15"/>
      <c r="AG469" s="15"/>
      <c r="AH469" s="15"/>
      <c r="AI469" s="15"/>
      <c r="AJ469" s="15"/>
      <c r="AK469" s="15"/>
      <c r="AL469" s="15"/>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row>
    <row r="470" spans="1:8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Z470" s="15"/>
      <c r="AA470" s="15"/>
      <c r="AB470" s="15"/>
      <c r="AC470" s="15"/>
      <c r="AD470" s="15"/>
      <c r="AE470" s="15"/>
      <c r="AF470" s="15"/>
      <c r="AG470" s="15"/>
      <c r="AH470" s="15"/>
      <c r="AI470" s="15"/>
      <c r="AJ470" s="15"/>
      <c r="AK470" s="15"/>
      <c r="AL470" s="15"/>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row>
    <row r="471" spans="1:8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Z471" s="15"/>
      <c r="AA471" s="15"/>
      <c r="AB471" s="15"/>
      <c r="AC471" s="15"/>
      <c r="AD471" s="15"/>
      <c r="AE471" s="15"/>
      <c r="AF471" s="15"/>
      <c r="AG471" s="15"/>
      <c r="AH471" s="15"/>
      <c r="AI471" s="15"/>
      <c r="AJ471" s="15"/>
      <c r="AK471" s="15"/>
      <c r="AL471" s="15"/>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row>
    <row r="472" spans="1:8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Z472" s="15"/>
      <c r="AA472" s="15"/>
      <c r="AB472" s="15"/>
      <c r="AC472" s="15"/>
      <c r="AD472" s="15"/>
      <c r="AE472" s="15"/>
      <c r="AF472" s="15"/>
      <c r="AG472" s="15"/>
      <c r="AH472" s="15"/>
      <c r="AI472" s="15"/>
      <c r="AJ472" s="15"/>
      <c r="AK472" s="15"/>
      <c r="AL472" s="15"/>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row>
    <row r="473" spans="1:8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Z473" s="15"/>
      <c r="AA473" s="15"/>
      <c r="AB473" s="15"/>
      <c r="AC473" s="15"/>
      <c r="AD473" s="15"/>
      <c r="AE473" s="15"/>
      <c r="AF473" s="15"/>
      <c r="AG473" s="15"/>
      <c r="AH473" s="15"/>
      <c r="AI473" s="15"/>
      <c r="AJ473" s="15"/>
      <c r="AK473" s="15"/>
      <c r="AL473" s="15"/>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row>
    <row r="474" spans="1:8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Z474" s="15"/>
      <c r="AA474" s="15"/>
      <c r="AB474" s="15"/>
      <c r="AC474" s="15"/>
      <c r="AD474" s="15"/>
      <c r="AE474" s="15"/>
      <c r="AF474" s="15"/>
      <c r="AG474" s="15"/>
      <c r="AH474" s="15"/>
      <c r="AI474" s="15"/>
      <c r="AJ474" s="15"/>
      <c r="AK474" s="15"/>
      <c r="AL474" s="15"/>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row>
    <row r="475" spans="1:8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Z475" s="15"/>
      <c r="AA475" s="15"/>
      <c r="AB475" s="15"/>
      <c r="AC475" s="15"/>
      <c r="AD475" s="15"/>
      <c r="AE475" s="15"/>
      <c r="AF475" s="15"/>
      <c r="AG475" s="15"/>
      <c r="AH475" s="15"/>
      <c r="AI475" s="15"/>
      <c r="AJ475" s="15"/>
      <c r="AK475" s="15"/>
      <c r="AL475" s="15"/>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row>
    <row r="476" spans="1:8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Z476" s="15"/>
      <c r="AA476" s="15"/>
      <c r="AB476" s="15"/>
      <c r="AC476" s="15"/>
      <c r="AD476" s="15"/>
      <c r="AE476" s="15"/>
      <c r="AF476" s="15"/>
      <c r="AG476" s="15"/>
      <c r="AH476" s="15"/>
      <c r="AI476" s="15"/>
      <c r="AJ476" s="15"/>
      <c r="AK476" s="15"/>
      <c r="AL476" s="15"/>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row>
    <row r="477" spans="1:8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Z477" s="15"/>
      <c r="AA477" s="15"/>
      <c r="AB477" s="15"/>
      <c r="AC477" s="15"/>
      <c r="AD477" s="15"/>
      <c r="AE477" s="15"/>
      <c r="AF477" s="15"/>
      <c r="AG477" s="15"/>
      <c r="AH477" s="15"/>
      <c r="AI477" s="15"/>
      <c r="AJ477" s="15"/>
      <c r="AK477" s="15"/>
      <c r="AL477" s="15"/>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row>
    <row r="478" spans="1:8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Z478" s="15"/>
      <c r="AA478" s="15"/>
      <c r="AB478" s="15"/>
      <c r="AC478" s="15"/>
      <c r="AD478" s="15"/>
      <c r="AE478" s="15"/>
      <c r="AF478" s="15"/>
      <c r="AG478" s="15"/>
      <c r="AH478" s="15"/>
      <c r="AI478" s="15"/>
      <c r="AJ478" s="15"/>
      <c r="AK478" s="15"/>
      <c r="AL478" s="15"/>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row>
    <row r="479" spans="1:8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Z479" s="15"/>
      <c r="AA479" s="15"/>
      <c r="AB479" s="15"/>
      <c r="AC479" s="15"/>
      <c r="AD479" s="15"/>
      <c r="AE479" s="15"/>
      <c r="AF479" s="15"/>
      <c r="AG479" s="15"/>
      <c r="AH479" s="15"/>
      <c r="AI479" s="15"/>
      <c r="AJ479" s="15"/>
      <c r="AK479" s="15"/>
      <c r="AL479" s="15"/>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row>
    <row r="480" spans="1:8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Z480" s="15"/>
      <c r="AA480" s="15"/>
      <c r="AB480" s="15"/>
      <c r="AC480" s="15"/>
      <c r="AD480" s="15"/>
      <c r="AE480" s="15"/>
      <c r="AF480" s="15"/>
      <c r="AG480" s="15"/>
      <c r="AH480" s="15"/>
      <c r="AI480" s="15"/>
      <c r="AJ480" s="15"/>
      <c r="AK480" s="15"/>
      <c r="AL480" s="15"/>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row>
    <row r="481" spans="1:8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Z481" s="15"/>
      <c r="AA481" s="15"/>
      <c r="AB481" s="15"/>
      <c r="AC481" s="15"/>
      <c r="AD481" s="15"/>
      <c r="AE481" s="15"/>
      <c r="AF481" s="15"/>
      <c r="AG481" s="15"/>
      <c r="AH481" s="15"/>
      <c r="AI481" s="15"/>
      <c r="AJ481" s="15"/>
      <c r="AK481" s="15"/>
      <c r="AL481" s="15"/>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row>
    <row r="482" spans="1:8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Z482" s="15"/>
      <c r="AA482" s="15"/>
      <c r="AB482" s="15"/>
      <c r="AC482" s="15"/>
      <c r="AD482" s="15"/>
      <c r="AE482" s="15"/>
      <c r="AF482" s="15"/>
      <c r="AG482" s="15"/>
      <c r="AH482" s="15"/>
      <c r="AI482" s="15"/>
      <c r="AJ482" s="15"/>
      <c r="AK482" s="15"/>
      <c r="AL482" s="15"/>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row>
    <row r="483" spans="1:8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Z483" s="15"/>
      <c r="AA483" s="15"/>
      <c r="AB483" s="15"/>
      <c r="AC483" s="15"/>
      <c r="AD483" s="15"/>
      <c r="AE483" s="15"/>
      <c r="AF483" s="15"/>
      <c r="AG483" s="15"/>
      <c r="AH483" s="15"/>
      <c r="AI483" s="15"/>
      <c r="AJ483" s="15"/>
      <c r="AK483" s="15"/>
      <c r="AL483" s="15"/>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row>
    <row r="484" spans="1:8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Z484" s="15"/>
      <c r="AA484" s="15"/>
      <c r="AB484" s="15"/>
      <c r="AC484" s="15"/>
      <c r="AD484" s="15"/>
      <c r="AE484" s="15"/>
      <c r="AF484" s="15"/>
      <c r="AG484" s="15"/>
      <c r="AH484" s="15"/>
      <c r="AI484" s="15"/>
      <c r="AJ484" s="15"/>
      <c r="AK484" s="15"/>
      <c r="AL484" s="15"/>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row>
    <row r="485" spans="1:8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Z485" s="15"/>
      <c r="AA485" s="15"/>
      <c r="AB485" s="15"/>
      <c r="AC485" s="15"/>
      <c r="AD485" s="15"/>
      <c r="AE485" s="15"/>
      <c r="AF485" s="15"/>
      <c r="AG485" s="15"/>
      <c r="AH485" s="15"/>
      <c r="AI485" s="15"/>
      <c r="AJ485" s="15"/>
      <c r="AK485" s="15"/>
      <c r="AL485" s="15"/>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row>
    <row r="486" spans="1: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Z486" s="15"/>
      <c r="AA486" s="15"/>
      <c r="AB486" s="15"/>
      <c r="AC486" s="15"/>
      <c r="AD486" s="15"/>
      <c r="AE486" s="15"/>
      <c r="AF486" s="15"/>
      <c r="AG486" s="15"/>
      <c r="AH486" s="15"/>
      <c r="AI486" s="15"/>
      <c r="AJ486" s="15"/>
      <c r="AK486" s="15"/>
      <c r="AL486" s="15"/>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row>
    <row r="487" spans="1:8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Z487" s="15"/>
      <c r="AA487" s="15"/>
      <c r="AB487" s="15"/>
      <c r="AC487" s="15"/>
      <c r="AD487" s="15"/>
      <c r="AE487" s="15"/>
      <c r="AF487" s="15"/>
      <c r="AG487" s="15"/>
      <c r="AH487" s="15"/>
      <c r="AI487" s="15"/>
      <c r="AJ487" s="15"/>
      <c r="AK487" s="15"/>
      <c r="AL487" s="15"/>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row>
    <row r="488" spans="1:8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Z488" s="15"/>
      <c r="AA488" s="15"/>
      <c r="AB488" s="15"/>
      <c r="AC488" s="15"/>
      <c r="AD488" s="15"/>
      <c r="AE488" s="15"/>
      <c r="AF488" s="15"/>
      <c r="AG488" s="15"/>
      <c r="AH488" s="15"/>
      <c r="AI488" s="15"/>
      <c r="AJ488" s="15"/>
      <c r="AK488" s="15"/>
      <c r="AL488" s="15"/>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row>
    <row r="489" spans="1:8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Z489" s="15"/>
      <c r="AA489" s="15"/>
      <c r="AB489" s="15"/>
      <c r="AC489" s="15"/>
      <c r="AD489" s="15"/>
      <c r="AE489" s="15"/>
      <c r="AF489" s="15"/>
      <c r="AG489" s="15"/>
      <c r="AH489" s="15"/>
      <c r="AI489" s="15"/>
      <c r="AJ489" s="15"/>
      <c r="AK489" s="15"/>
      <c r="AL489" s="15"/>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row>
    <row r="490" spans="1:8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Z490" s="15"/>
      <c r="AA490" s="15"/>
      <c r="AB490" s="15"/>
      <c r="AC490" s="15"/>
      <c r="AD490" s="15"/>
      <c r="AE490" s="15"/>
      <c r="AF490" s="15"/>
      <c r="AG490" s="15"/>
      <c r="AH490" s="15"/>
      <c r="AI490" s="15"/>
      <c r="AJ490" s="15"/>
      <c r="AK490" s="15"/>
      <c r="AL490" s="15"/>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row>
    <row r="491" spans="1:8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Z491" s="15"/>
      <c r="AA491" s="15"/>
      <c r="AB491" s="15"/>
      <c r="AC491" s="15"/>
      <c r="AD491" s="15"/>
      <c r="AE491" s="15"/>
      <c r="AF491" s="15"/>
      <c r="AG491" s="15"/>
      <c r="AH491" s="15"/>
      <c r="AI491" s="15"/>
      <c r="AJ491" s="15"/>
      <c r="AK491" s="15"/>
      <c r="AL491" s="15"/>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row>
    <row r="492" spans="1:8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Z492" s="15"/>
      <c r="AA492" s="15"/>
      <c r="AB492" s="15"/>
      <c r="AC492" s="15"/>
      <c r="AD492" s="15"/>
      <c r="AE492" s="15"/>
      <c r="AF492" s="15"/>
      <c r="AG492" s="15"/>
      <c r="AH492" s="15"/>
      <c r="AI492" s="15"/>
      <c r="AJ492" s="15"/>
      <c r="AK492" s="15"/>
      <c r="AL492" s="15"/>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row>
    <row r="493" spans="1:8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Z493" s="15"/>
      <c r="AA493" s="15"/>
      <c r="AB493" s="15"/>
      <c r="AC493" s="15"/>
      <c r="AD493" s="15"/>
      <c r="AE493" s="15"/>
      <c r="AF493" s="15"/>
      <c r="AG493" s="15"/>
      <c r="AH493" s="15"/>
      <c r="AI493" s="15"/>
      <c r="AJ493" s="15"/>
      <c r="AK493" s="15"/>
      <c r="AL493" s="15"/>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row>
    <row r="494" spans="1:8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Z494" s="15"/>
      <c r="AA494" s="15"/>
      <c r="AB494" s="15"/>
      <c r="AC494" s="15"/>
      <c r="AD494" s="15"/>
      <c r="AE494" s="15"/>
      <c r="AF494" s="15"/>
      <c r="AG494" s="15"/>
      <c r="AH494" s="15"/>
      <c r="AI494" s="15"/>
      <c r="AJ494" s="15"/>
      <c r="AK494" s="15"/>
      <c r="AL494" s="15"/>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row>
    <row r="495" spans="1:8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Z495" s="15"/>
      <c r="AA495" s="15"/>
      <c r="AB495" s="15"/>
      <c r="AC495" s="15"/>
      <c r="AD495" s="15"/>
      <c r="AE495" s="15"/>
      <c r="AF495" s="15"/>
      <c r="AG495" s="15"/>
      <c r="AH495" s="15"/>
      <c r="AI495" s="15"/>
      <c r="AJ495" s="15"/>
      <c r="AK495" s="15"/>
      <c r="AL495" s="15"/>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row>
    <row r="496" spans="1:8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Z496" s="15"/>
      <c r="AA496" s="15"/>
      <c r="AB496" s="15"/>
      <c r="AC496" s="15"/>
      <c r="AD496" s="15"/>
      <c r="AE496" s="15"/>
      <c r="AF496" s="15"/>
      <c r="AG496" s="15"/>
      <c r="AH496" s="15"/>
      <c r="AI496" s="15"/>
      <c r="AJ496" s="15"/>
      <c r="AK496" s="15"/>
      <c r="AL496" s="15"/>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row>
    <row r="497" spans="1:8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Z497" s="15"/>
      <c r="AA497" s="15"/>
      <c r="AB497" s="15"/>
      <c r="AC497" s="15"/>
      <c r="AD497" s="15"/>
      <c r="AE497" s="15"/>
      <c r="AF497" s="15"/>
      <c r="AG497" s="15"/>
      <c r="AH497" s="15"/>
      <c r="AI497" s="15"/>
      <c r="AJ497" s="15"/>
      <c r="AK497" s="15"/>
      <c r="AL497" s="15"/>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row>
    <row r="498" spans="1:8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Z498" s="15"/>
      <c r="AA498" s="15"/>
      <c r="AB498" s="15"/>
      <c r="AC498" s="15"/>
      <c r="AD498" s="15"/>
      <c r="AE498" s="15"/>
      <c r="AF498" s="15"/>
      <c r="AG498" s="15"/>
      <c r="AH498" s="15"/>
      <c r="AI498" s="15"/>
      <c r="AJ498" s="15"/>
      <c r="AK498" s="15"/>
      <c r="AL498" s="15"/>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row>
    <row r="499" spans="1:8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Z499" s="15"/>
      <c r="AA499" s="15"/>
      <c r="AB499" s="15"/>
      <c r="AC499" s="15"/>
      <c r="AD499" s="15"/>
      <c r="AE499" s="15"/>
      <c r="AF499" s="15"/>
      <c r="AG499" s="15"/>
      <c r="AH499" s="15"/>
      <c r="AI499" s="15"/>
      <c r="AJ499" s="15"/>
      <c r="AK499" s="15"/>
      <c r="AL499" s="15"/>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row>
    <row r="500" spans="1:8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Z500" s="15"/>
      <c r="AA500" s="15"/>
      <c r="AB500" s="15"/>
      <c r="AC500" s="15"/>
      <c r="AD500" s="15"/>
      <c r="AE500" s="15"/>
      <c r="AF500" s="15"/>
      <c r="AG500" s="15"/>
      <c r="AH500" s="15"/>
      <c r="AI500" s="15"/>
      <c r="AJ500" s="15"/>
      <c r="AK500" s="15"/>
      <c r="AL500" s="15"/>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row>
    <row r="501" spans="1:8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Z501" s="15"/>
      <c r="AA501" s="15"/>
      <c r="AB501" s="15"/>
      <c r="AC501" s="15"/>
      <c r="AD501" s="15"/>
      <c r="AE501" s="15"/>
      <c r="AF501" s="15"/>
      <c r="AG501" s="15"/>
      <c r="AH501" s="15"/>
      <c r="AI501" s="15"/>
      <c r="AJ501" s="15"/>
      <c r="AK501" s="15"/>
      <c r="AL501" s="15"/>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row>
    <row r="502" spans="1:8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Z502" s="15"/>
      <c r="AA502" s="15"/>
      <c r="AB502" s="15"/>
      <c r="AC502" s="15"/>
      <c r="AD502" s="15"/>
      <c r="AE502" s="15"/>
      <c r="AF502" s="15"/>
      <c r="AG502" s="15"/>
      <c r="AH502" s="15"/>
      <c r="AI502" s="15"/>
      <c r="AJ502" s="15"/>
      <c r="AK502" s="15"/>
      <c r="AL502" s="15"/>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row>
    <row r="503" spans="1:8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Z503" s="15"/>
      <c r="AA503" s="15"/>
      <c r="AB503" s="15"/>
      <c r="AC503" s="15"/>
      <c r="AD503" s="15"/>
      <c r="AE503" s="15"/>
      <c r="AF503" s="15"/>
      <c r="AG503" s="15"/>
      <c r="AH503" s="15"/>
      <c r="AI503" s="15"/>
      <c r="AJ503" s="15"/>
      <c r="AK503" s="15"/>
      <c r="AL503" s="15"/>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row>
    <row r="504" spans="1:8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Z504" s="15"/>
      <c r="AA504" s="15"/>
      <c r="AB504" s="15"/>
      <c r="AC504" s="15"/>
      <c r="AD504" s="15"/>
      <c r="AE504" s="15"/>
      <c r="AF504" s="15"/>
      <c r="AG504" s="15"/>
      <c r="AH504" s="15"/>
      <c r="AI504" s="15"/>
      <c r="AJ504" s="15"/>
      <c r="AK504" s="15"/>
      <c r="AL504" s="15"/>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row>
    <row r="505" spans="1:8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Z505" s="15"/>
      <c r="AA505" s="15"/>
      <c r="AB505" s="15"/>
      <c r="AC505" s="15"/>
      <c r="AD505" s="15"/>
      <c r="AE505" s="15"/>
      <c r="AF505" s="15"/>
      <c r="AG505" s="15"/>
      <c r="AH505" s="15"/>
      <c r="AI505" s="15"/>
      <c r="AJ505" s="15"/>
      <c r="AK505" s="15"/>
      <c r="AL505" s="15"/>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row>
    <row r="506" spans="1:8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Z506" s="15"/>
      <c r="AA506" s="15"/>
      <c r="AB506" s="15"/>
      <c r="AC506" s="15"/>
      <c r="AD506" s="15"/>
      <c r="AE506" s="15"/>
      <c r="AF506" s="15"/>
      <c r="AG506" s="15"/>
      <c r="AH506" s="15"/>
      <c r="AI506" s="15"/>
      <c r="AJ506" s="15"/>
      <c r="AK506" s="15"/>
      <c r="AL506" s="15"/>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row>
    <row r="507" spans="1:8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Z507" s="15"/>
      <c r="AA507" s="15"/>
      <c r="AB507" s="15"/>
      <c r="AC507" s="15"/>
      <c r="AD507" s="15"/>
      <c r="AE507" s="15"/>
      <c r="AF507" s="15"/>
      <c r="AG507" s="15"/>
      <c r="AH507" s="15"/>
      <c r="AI507" s="15"/>
      <c r="AJ507" s="15"/>
      <c r="AK507" s="15"/>
      <c r="AL507" s="15"/>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row>
    <row r="508" spans="1:8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Z508" s="15"/>
      <c r="AA508" s="15"/>
      <c r="AB508" s="15"/>
      <c r="AC508" s="15"/>
      <c r="AD508" s="15"/>
      <c r="AE508" s="15"/>
      <c r="AF508" s="15"/>
      <c r="AG508" s="15"/>
      <c r="AH508" s="15"/>
      <c r="AI508" s="15"/>
      <c r="AJ508" s="15"/>
      <c r="AK508" s="15"/>
      <c r="AL508" s="15"/>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row>
    <row r="509" spans="1:8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Z509" s="15"/>
      <c r="AA509" s="15"/>
      <c r="AB509" s="15"/>
      <c r="AC509" s="15"/>
      <c r="AD509" s="15"/>
      <c r="AE509" s="15"/>
      <c r="AF509" s="15"/>
      <c r="AG509" s="15"/>
      <c r="AH509" s="15"/>
      <c r="AI509" s="15"/>
      <c r="AJ509" s="15"/>
      <c r="AK509" s="15"/>
      <c r="AL509" s="15"/>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row>
    <row r="510" spans="1:8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Z510" s="15"/>
      <c r="AA510" s="15"/>
      <c r="AB510" s="15"/>
      <c r="AC510" s="15"/>
      <c r="AD510" s="15"/>
      <c r="AE510" s="15"/>
      <c r="AF510" s="15"/>
      <c r="AG510" s="15"/>
      <c r="AH510" s="15"/>
      <c r="AI510" s="15"/>
      <c r="AJ510" s="15"/>
      <c r="AK510" s="15"/>
      <c r="AL510" s="15"/>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row>
    <row r="511" spans="1:8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Z511" s="15"/>
      <c r="AA511" s="15"/>
      <c r="AB511" s="15"/>
      <c r="AC511" s="15"/>
      <c r="AD511" s="15"/>
      <c r="AE511" s="15"/>
      <c r="AF511" s="15"/>
      <c r="AG511" s="15"/>
      <c r="AH511" s="15"/>
      <c r="AI511" s="15"/>
      <c r="AJ511" s="15"/>
      <c r="AK511" s="15"/>
      <c r="AL511" s="15"/>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row>
    <row r="512" spans="1:8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Z512" s="15"/>
      <c r="AA512" s="15"/>
      <c r="AB512" s="15"/>
      <c r="AC512" s="15"/>
      <c r="AD512" s="15"/>
      <c r="AE512" s="15"/>
      <c r="AF512" s="15"/>
      <c r="AG512" s="15"/>
      <c r="AH512" s="15"/>
      <c r="AI512" s="15"/>
      <c r="AJ512" s="15"/>
      <c r="AK512" s="15"/>
      <c r="AL512" s="15"/>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row>
    <row r="513" spans="1:8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Z513" s="15"/>
      <c r="AA513" s="15"/>
      <c r="AB513" s="15"/>
      <c r="AC513" s="15"/>
      <c r="AD513" s="15"/>
      <c r="AE513" s="15"/>
      <c r="AF513" s="15"/>
      <c r="AG513" s="15"/>
      <c r="AH513" s="15"/>
      <c r="AI513" s="15"/>
      <c r="AJ513" s="15"/>
      <c r="AK513" s="15"/>
      <c r="AL513" s="15"/>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row>
    <row r="514" spans="1:8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Z514" s="15"/>
      <c r="AA514" s="15"/>
      <c r="AB514" s="15"/>
      <c r="AC514" s="15"/>
      <c r="AD514" s="15"/>
      <c r="AE514" s="15"/>
      <c r="AF514" s="15"/>
      <c r="AG514" s="15"/>
      <c r="AH514" s="15"/>
      <c r="AI514" s="15"/>
      <c r="AJ514" s="15"/>
      <c r="AK514" s="15"/>
      <c r="AL514" s="15"/>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row>
    <row r="515" spans="1:8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Z515" s="15"/>
      <c r="AA515" s="15"/>
      <c r="AB515" s="15"/>
      <c r="AC515" s="15"/>
      <c r="AD515" s="15"/>
      <c r="AE515" s="15"/>
      <c r="AF515" s="15"/>
      <c r="AG515" s="15"/>
      <c r="AH515" s="15"/>
      <c r="AI515" s="15"/>
      <c r="AJ515" s="15"/>
      <c r="AK515" s="15"/>
      <c r="AL515" s="15"/>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row>
    <row r="516" spans="1:8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Z516" s="15"/>
      <c r="AA516" s="15"/>
      <c r="AB516" s="15"/>
      <c r="AC516" s="15"/>
      <c r="AD516" s="15"/>
      <c r="AE516" s="15"/>
      <c r="AF516" s="15"/>
      <c r="AG516" s="15"/>
      <c r="AH516" s="15"/>
      <c r="AI516" s="15"/>
      <c r="AJ516" s="15"/>
      <c r="AK516" s="15"/>
      <c r="AL516" s="15"/>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row>
    <row r="517" spans="1:8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Z517" s="15"/>
      <c r="AA517" s="15"/>
      <c r="AB517" s="15"/>
      <c r="AC517" s="15"/>
      <c r="AD517" s="15"/>
      <c r="AE517" s="15"/>
      <c r="AF517" s="15"/>
      <c r="AG517" s="15"/>
      <c r="AH517" s="15"/>
      <c r="AI517" s="15"/>
      <c r="AJ517" s="15"/>
      <c r="AK517" s="15"/>
      <c r="AL517" s="15"/>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row>
    <row r="518" spans="1:8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Z518" s="15"/>
      <c r="AA518" s="15"/>
      <c r="AB518" s="15"/>
      <c r="AC518" s="15"/>
      <c r="AD518" s="15"/>
      <c r="AE518" s="15"/>
      <c r="AF518" s="15"/>
      <c r="AG518" s="15"/>
      <c r="AH518" s="15"/>
      <c r="AI518" s="15"/>
      <c r="AJ518" s="15"/>
      <c r="AK518" s="15"/>
      <c r="AL518" s="15"/>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row>
    <row r="519" spans="1:8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Z519" s="15"/>
      <c r="AA519" s="15"/>
      <c r="AB519" s="15"/>
      <c r="AC519" s="15"/>
      <c r="AD519" s="15"/>
      <c r="AE519" s="15"/>
      <c r="AF519" s="15"/>
      <c r="AG519" s="15"/>
      <c r="AH519" s="15"/>
      <c r="AI519" s="15"/>
      <c r="AJ519" s="15"/>
      <c r="AK519" s="15"/>
      <c r="AL519" s="15"/>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row>
    <row r="520" spans="1:8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Z520" s="15"/>
      <c r="AA520" s="15"/>
      <c r="AB520" s="15"/>
      <c r="AC520" s="15"/>
      <c r="AD520" s="15"/>
      <c r="AE520" s="15"/>
      <c r="AF520" s="15"/>
      <c r="AG520" s="15"/>
      <c r="AH520" s="15"/>
      <c r="AI520" s="15"/>
      <c r="AJ520" s="15"/>
      <c r="AK520" s="15"/>
      <c r="AL520" s="15"/>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row>
    <row r="521" spans="1:8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Z521" s="15"/>
      <c r="AA521" s="15"/>
      <c r="AB521" s="15"/>
      <c r="AC521" s="15"/>
      <c r="AD521" s="15"/>
      <c r="AE521" s="15"/>
      <c r="AF521" s="15"/>
      <c r="AG521" s="15"/>
      <c r="AH521" s="15"/>
      <c r="AI521" s="15"/>
      <c r="AJ521" s="15"/>
      <c r="AK521" s="15"/>
      <c r="AL521" s="15"/>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row>
    <row r="522" spans="1:8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Z522" s="15"/>
      <c r="AA522" s="15"/>
      <c r="AB522" s="15"/>
      <c r="AC522" s="15"/>
      <c r="AD522" s="15"/>
      <c r="AE522" s="15"/>
      <c r="AF522" s="15"/>
      <c r="AG522" s="15"/>
      <c r="AH522" s="15"/>
      <c r="AI522" s="15"/>
      <c r="AJ522" s="15"/>
      <c r="AK522" s="15"/>
      <c r="AL522" s="15"/>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row>
    <row r="523" spans="1:8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Z523" s="15"/>
      <c r="AA523" s="15"/>
      <c r="AB523" s="15"/>
      <c r="AC523" s="15"/>
      <c r="AD523" s="15"/>
      <c r="AE523" s="15"/>
      <c r="AF523" s="15"/>
      <c r="AG523" s="15"/>
      <c r="AH523" s="15"/>
      <c r="AI523" s="15"/>
      <c r="AJ523" s="15"/>
      <c r="AK523" s="15"/>
      <c r="AL523" s="15"/>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row>
    <row r="524" spans="1:8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Z524" s="15"/>
      <c r="AA524" s="15"/>
      <c r="AB524" s="15"/>
      <c r="AC524" s="15"/>
      <c r="AD524" s="15"/>
      <c r="AE524" s="15"/>
      <c r="AF524" s="15"/>
      <c r="AG524" s="15"/>
      <c r="AH524" s="15"/>
      <c r="AI524" s="15"/>
      <c r="AJ524" s="15"/>
      <c r="AK524" s="15"/>
      <c r="AL524" s="15"/>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row>
    <row r="525" spans="1:8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Z525" s="15"/>
      <c r="AA525" s="15"/>
      <c r="AB525" s="15"/>
      <c r="AC525" s="15"/>
      <c r="AD525" s="15"/>
      <c r="AE525" s="15"/>
      <c r="AF525" s="15"/>
      <c r="AG525" s="15"/>
      <c r="AH525" s="15"/>
      <c r="AI525" s="15"/>
      <c r="AJ525" s="15"/>
      <c r="AK525" s="15"/>
      <c r="AL525" s="15"/>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row>
    <row r="526" spans="1:8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Z526" s="15"/>
      <c r="AA526" s="15"/>
      <c r="AB526" s="15"/>
      <c r="AC526" s="15"/>
      <c r="AD526" s="15"/>
      <c r="AE526" s="15"/>
      <c r="AF526" s="15"/>
      <c r="AG526" s="15"/>
      <c r="AH526" s="15"/>
      <c r="AI526" s="15"/>
      <c r="AJ526" s="15"/>
      <c r="AK526" s="15"/>
      <c r="AL526" s="15"/>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row>
    <row r="527" spans="1:8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Z527" s="15"/>
      <c r="AA527" s="15"/>
      <c r="AB527" s="15"/>
      <c r="AC527" s="15"/>
      <c r="AD527" s="15"/>
      <c r="AE527" s="15"/>
      <c r="AF527" s="15"/>
      <c r="AG527" s="15"/>
      <c r="AH527" s="15"/>
      <c r="AI527" s="15"/>
      <c r="AJ527" s="15"/>
      <c r="AK527" s="15"/>
      <c r="AL527" s="15"/>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row>
    <row r="528" spans="1:8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Z528" s="15"/>
      <c r="AA528" s="15"/>
      <c r="AB528" s="15"/>
      <c r="AC528" s="15"/>
      <c r="AD528" s="15"/>
      <c r="AE528" s="15"/>
      <c r="AF528" s="15"/>
      <c r="AG528" s="15"/>
      <c r="AH528" s="15"/>
      <c r="AI528" s="15"/>
      <c r="AJ528" s="15"/>
      <c r="AK528" s="15"/>
      <c r="AL528" s="15"/>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row>
    <row r="529" spans="1:8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Z529" s="15"/>
      <c r="AA529" s="15"/>
      <c r="AB529" s="15"/>
      <c r="AC529" s="15"/>
      <c r="AD529" s="15"/>
      <c r="AE529" s="15"/>
      <c r="AF529" s="15"/>
      <c r="AG529" s="15"/>
      <c r="AH529" s="15"/>
      <c r="AI529" s="15"/>
      <c r="AJ529" s="15"/>
      <c r="AK529" s="15"/>
      <c r="AL529" s="15"/>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row>
    <row r="530" spans="1:8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Z530" s="15"/>
      <c r="AA530" s="15"/>
      <c r="AB530" s="15"/>
      <c r="AC530" s="15"/>
      <c r="AD530" s="15"/>
      <c r="AE530" s="15"/>
      <c r="AF530" s="15"/>
      <c r="AG530" s="15"/>
      <c r="AH530" s="15"/>
      <c r="AI530" s="15"/>
      <c r="AJ530" s="15"/>
      <c r="AK530" s="15"/>
      <c r="AL530" s="15"/>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row>
    <row r="531" spans="1:8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Z531" s="15"/>
      <c r="AA531" s="15"/>
      <c r="AB531" s="15"/>
      <c r="AC531" s="15"/>
      <c r="AD531" s="15"/>
      <c r="AE531" s="15"/>
      <c r="AF531" s="15"/>
      <c r="AG531" s="15"/>
      <c r="AH531" s="15"/>
      <c r="AI531" s="15"/>
      <c r="AJ531" s="15"/>
      <c r="AK531" s="15"/>
      <c r="AL531" s="15"/>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row>
    <row r="532" spans="1:8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Z532" s="15"/>
      <c r="AA532" s="15"/>
      <c r="AB532" s="15"/>
      <c r="AC532" s="15"/>
      <c r="AD532" s="15"/>
      <c r="AE532" s="15"/>
      <c r="AF532" s="15"/>
      <c r="AG532" s="15"/>
      <c r="AH532" s="15"/>
      <c r="AI532" s="15"/>
      <c r="AJ532" s="15"/>
      <c r="AK532" s="15"/>
      <c r="AL532" s="15"/>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row>
    <row r="533" spans="1:8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Z533" s="15"/>
      <c r="AA533" s="15"/>
      <c r="AB533" s="15"/>
      <c r="AC533" s="15"/>
      <c r="AD533" s="15"/>
      <c r="AE533" s="15"/>
      <c r="AF533" s="15"/>
      <c r="AG533" s="15"/>
      <c r="AH533" s="15"/>
      <c r="AI533" s="15"/>
      <c r="AJ533" s="15"/>
      <c r="AK533" s="15"/>
      <c r="AL533" s="15"/>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row>
    <row r="534" spans="1:8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Z534" s="15"/>
      <c r="AA534" s="15"/>
      <c r="AB534" s="15"/>
      <c r="AC534" s="15"/>
      <c r="AD534" s="15"/>
      <c r="AE534" s="15"/>
      <c r="AF534" s="15"/>
      <c r="AG534" s="15"/>
      <c r="AH534" s="15"/>
      <c r="AI534" s="15"/>
      <c r="AJ534" s="15"/>
      <c r="AK534" s="15"/>
      <c r="AL534" s="15"/>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row>
    <row r="535" spans="1:8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Z535" s="15"/>
      <c r="AA535" s="15"/>
      <c r="AB535" s="15"/>
      <c r="AC535" s="15"/>
      <c r="AD535" s="15"/>
      <c r="AE535" s="15"/>
      <c r="AF535" s="15"/>
      <c r="AG535" s="15"/>
      <c r="AH535" s="15"/>
      <c r="AI535" s="15"/>
      <c r="AJ535" s="15"/>
      <c r="AK535" s="15"/>
      <c r="AL535" s="15"/>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row>
    <row r="536" spans="1:8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Z536" s="15"/>
      <c r="AA536" s="15"/>
      <c r="AB536" s="15"/>
      <c r="AC536" s="15"/>
      <c r="AD536" s="15"/>
      <c r="AE536" s="15"/>
      <c r="AF536" s="15"/>
      <c r="AG536" s="15"/>
      <c r="AH536" s="15"/>
      <c r="AI536" s="15"/>
      <c r="AJ536" s="15"/>
      <c r="AK536" s="15"/>
      <c r="AL536" s="15"/>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row>
    <row r="537" spans="1:8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Z537" s="15"/>
      <c r="AA537" s="15"/>
      <c r="AB537" s="15"/>
      <c r="AC537" s="15"/>
      <c r="AD537" s="15"/>
      <c r="AE537" s="15"/>
      <c r="AF537" s="15"/>
      <c r="AG537" s="15"/>
      <c r="AH537" s="15"/>
      <c r="AI537" s="15"/>
      <c r="AJ537" s="15"/>
      <c r="AK537" s="15"/>
      <c r="AL537" s="15"/>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row>
    <row r="538" spans="1:8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Z538" s="15"/>
      <c r="AA538" s="15"/>
      <c r="AB538" s="15"/>
      <c r="AC538" s="15"/>
      <c r="AD538" s="15"/>
      <c r="AE538" s="15"/>
      <c r="AF538" s="15"/>
      <c r="AG538" s="15"/>
      <c r="AH538" s="15"/>
      <c r="AI538" s="15"/>
      <c r="AJ538" s="15"/>
      <c r="AK538" s="15"/>
      <c r="AL538" s="15"/>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row>
    <row r="539" spans="1:8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Z539" s="15"/>
      <c r="AA539" s="15"/>
      <c r="AB539" s="15"/>
      <c r="AC539" s="15"/>
      <c r="AD539" s="15"/>
      <c r="AE539" s="15"/>
      <c r="AF539" s="15"/>
      <c r="AG539" s="15"/>
      <c r="AH539" s="15"/>
      <c r="AI539" s="15"/>
      <c r="AJ539" s="15"/>
      <c r="AK539" s="15"/>
      <c r="AL539" s="15"/>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row>
    <row r="540" spans="1:8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Z540" s="15"/>
      <c r="AA540" s="15"/>
      <c r="AB540" s="15"/>
      <c r="AC540" s="15"/>
      <c r="AD540" s="15"/>
      <c r="AE540" s="15"/>
      <c r="AF540" s="15"/>
      <c r="AG540" s="15"/>
      <c r="AH540" s="15"/>
      <c r="AI540" s="15"/>
      <c r="AJ540" s="15"/>
      <c r="AK540" s="15"/>
      <c r="AL540" s="15"/>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row>
    <row r="541" spans="1:8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Z541" s="15"/>
      <c r="AA541" s="15"/>
      <c r="AB541" s="15"/>
      <c r="AC541" s="15"/>
      <c r="AD541" s="15"/>
      <c r="AE541" s="15"/>
      <c r="AF541" s="15"/>
      <c r="AG541" s="15"/>
      <c r="AH541" s="15"/>
      <c r="AI541" s="15"/>
      <c r="AJ541" s="15"/>
      <c r="AK541" s="15"/>
      <c r="AL541" s="15"/>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row>
    <row r="542" spans="1:8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Z542" s="15"/>
      <c r="AA542" s="15"/>
      <c r="AB542" s="15"/>
      <c r="AC542" s="15"/>
      <c r="AD542" s="15"/>
      <c r="AE542" s="15"/>
      <c r="AF542" s="15"/>
      <c r="AG542" s="15"/>
      <c r="AH542" s="15"/>
      <c r="AI542" s="15"/>
      <c r="AJ542" s="15"/>
      <c r="AK542" s="15"/>
      <c r="AL542" s="15"/>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row>
    <row r="543" spans="1:8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Z543" s="15"/>
      <c r="AA543" s="15"/>
      <c r="AB543" s="15"/>
      <c r="AC543" s="15"/>
      <c r="AD543" s="15"/>
      <c r="AE543" s="15"/>
      <c r="AF543" s="15"/>
      <c r="AG543" s="15"/>
      <c r="AH543" s="15"/>
      <c r="AI543" s="15"/>
      <c r="AJ543" s="15"/>
      <c r="AK543" s="15"/>
      <c r="AL543" s="15"/>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row>
    <row r="544" spans="1:8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Z544" s="15"/>
      <c r="AA544" s="15"/>
      <c r="AB544" s="15"/>
      <c r="AC544" s="15"/>
      <c r="AD544" s="15"/>
      <c r="AE544" s="15"/>
      <c r="AF544" s="15"/>
      <c r="AG544" s="15"/>
      <c r="AH544" s="15"/>
      <c r="AI544" s="15"/>
      <c r="AJ544" s="15"/>
      <c r="AK544" s="15"/>
      <c r="AL544" s="15"/>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row>
    <row r="545" spans="1:8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Z545" s="15"/>
      <c r="AA545" s="15"/>
      <c r="AB545" s="15"/>
      <c r="AC545" s="15"/>
      <c r="AD545" s="15"/>
      <c r="AE545" s="15"/>
      <c r="AF545" s="15"/>
      <c r="AG545" s="15"/>
      <c r="AH545" s="15"/>
      <c r="AI545" s="15"/>
      <c r="AJ545" s="15"/>
      <c r="AK545" s="15"/>
      <c r="AL545" s="15"/>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row>
    <row r="546" spans="1:8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Z546" s="15"/>
      <c r="AA546" s="15"/>
      <c r="AB546" s="15"/>
      <c r="AC546" s="15"/>
      <c r="AD546" s="15"/>
      <c r="AE546" s="15"/>
      <c r="AF546" s="15"/>
      <c r="AG546" s="15"/>
      <c r="AH546" s="15"/>
      <c r="AI546" s="15"/>
      <c r="AJ546" s="15"/>
      <c r="AK546" s="15"/>
      <c r="AL546" s="15"/>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row>
    <row r="547" spans="1:8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Z547" s="15"/>
      <c r="AA547" s="15"/>
      <c r="AB547" s="15"/>
      <c r="AC547" s="15"/>
      <c r="AD547" s="15"/>
      <c r="AE547" s="15"/>
      <c r="AF547" s="15"/>
      <c r="AG547" s="15"/>
      <c r="AH547" s="15"/>
      <c r="AI547" s="15"/>
      <c r="AJ547" s="15"/>
      <c r="AK547" s="15"/>
      <c r="AL547" s="15"/>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row>
    <row r="548" spans="1:8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Z548" s="15"/>
      <c r="AA548" s="15"/>
      <c r="AB548" s="15"/>
      <c r="AC548" s="15"/>
      <c r="AD548" s="15"/>
      <c r="AE548" s="15"/>
      <c r="AF548" s="15"/>
      <c r="AG548" s="15"/>
      <c r="AH548" s="15"/>
      <c r="AI548" s="15"/>
      <c r="AJ548" s="15"/>
      <c r="AK548" s="15"/>
      <c r="AL548" s="15"/>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row>
    <row r="549" spans="1:8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Z549" s="15"/>
      <c r="AA549" s="15"/>
      <c r="AB549" s="15"/>
      <c r="AC549" s="15"/>
      <c r="AD549" s="15"/>
      <c r="AE549" s="15"/>
      <c r="AF549" s="15"/>
      <c r="AG549" s="15"/>
      <c r="AH549" s="15"/>
      <c r="AI549" s="15"/>
      <c r="AJ549" s="15"/>
      <c r="AK549" s="15"/>
      <c r="AL549" s="15"/>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row>
    <row r="550" spans="1:8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Z550" s="15"/>
      <c r="AA550" s="15"/>
      <c r="AB550" s="15"/>
      <c r="AC550" s="15"/>
      <c r="AD550" s="15"/>
      <c r="AE550" s="15"/>
      <c r="AF550" s="15"/>
      <c r="AG550" s="15"/>
      <c r="AH550" s="15"/>
      <c r="AI550" s="15"/>
      <c r="AJ550" s="15"/>
      <c r="AK550" s="15"/>
      <c r="AL550" s="15"/>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row>
    <row r="551" spans="1:8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Z551" s="15"/>
      <c r="AA551" s="15"/>
      <c r="AB551" s="15"/>
      <c r="AC551" s="15"/>
      <c r="AD551" s="15"/>
      <c r="AE551" s="15"/>
      <c r="AF551" s="15"/>
      <c r="AG551" s="15"/>
      <c r="AH551" s="15"/>
      <c r="AI551" s="15"/>
      <c r="AJ551" s="15"/>
      <c r="AK551" s="15"/>
      <c r="AL551" s="15"/>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row>
    <row r="552" spans="1:8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Z552" s="15"/>
      <c r="AA552" s="15"/>
      <c r="AB552" s="15"/>
      <c r="AC552" s="15"/>
      <c r="AD552" s="15"/>
      <c r="AE552" s="15"/>
      <c r="AF552" s="15"/>
      <c r="AG552" s="15"/>
      <c r="AH552" s="15"/>
      <c r="AI552" s="15"/>
      <c r="AJ552" s="15"/>
      <c r="AK552" s="15"/>
      <c r="AL552" s="15"/>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row>
    <row r="553" spans="1:8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Z553" s="15"/>
      <c r="AA553" s="15"/>
      <c r="AB553" s="15"/>
      <c r="AC553" s="15"/>
      <c r="AD553" s="15"/>
      <c r="AE553" s="15"/>
      <c r="AF553" s="15"/>
      <c r="AG553" s="15"/>
      <c r="AH553" s="15"/>
      <c r="AI553" s="15"/>
      <c r="AJ553" s="15"/>
      <c r="AK553" s="15"/>
      <c r="AL553" s="15"/>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row>
    <row r="554" spans="1:8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Z554" s="15"/>
      <c r="AA554" s="15"/>
      <c r="AB554" s="15"/>
      <c r="AC554" s="15"/>
      <c r="AD554" s="15"/>
      <c r="AE554" s="15"/>
      <c r="AF554" s="15"/>
      <c r="AG554" s="15"/>
      <c r="AH554" s="15"/>
      <c r="AI554" s="15"/>
      <c r="AJ554" s="15"/>
      <c r="AK554" s="15"/>
      <c r="AL554" s="15"/>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row>
    <row r="555" spans="1:8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Z555" s="15"/>
      <c r="AA555" s="15"/>
      <c r="AB555" s="15"/>
      <c r="AC555" s="15"/>
      <c r="AD555" s="15"/>
      <c r="AE555" s="15"/>
      <c r="AF555" s="15"/>
      <c r="AG555" s="15"/>
      <c r="AH555" s="15"/>
      <c r="AI555" s="15"/>
      <c r="AJ555" s="15"/>
      <c r="AK555" s="15"/>
      <c r="AL555" s="15"/>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row>
    <row r="556" spans="1:8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Z556" s="15"/>
      <c r="AA556" s="15"/>
      <c r="AB556" s="15"/>
      <c r="AC556" s="15"/>
      <c r="AD556" s="15"/>
      <c r="AE556" s="15"/>
      <c r="AF556" s="15"/>
      <c r="AG556" s="15"/>
      <c r="AH556" s="15"/>
      <c r="AI556" s="15"/>
      <c r="AJ556" s="15"/>
      <c r="AK556" s="15"/>
      <c r="AL556" s="15"/>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row>
    <row r="557" spans="1:8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Z557" s="15"/>
      <c r="AA557" s="15"/>
      <c r="AB557" s="15"/>
      <c r="AC557" s="15"/>
      <c r="AD557" s="15"/>
      <c r="AE557" s="15"/>
      <c r="AF557" s="15"/>
      <c r="AG557" s="15"/>
      <c r="AH557" s="15"/>
      <c r="AI557" s="15"/>
      <c r="AJ557" s="15"/>
      <c r="AK557" s="15"/>
      <c r="AL557" s="15"/>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row>
    <row r="558" spans="1:8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Z558" s="15"/>
      <c r="AA558" s="15"/>
      <c r="AB558" s="15"/>
      <c r="AC558" s="15"/>
      <c r="AD558" s="15"/>
      <c r="AE558" s="15"/>
      <c r="AF558" s="15"/>
      <c r="AG558" s="15"/>
      <c r="AH558" s="15"/>
      <c r="AI558" s="15"/>
      <c r="AJ558" s="15"/>
      <c r="AK558" s="15"/>
      <c r="AL558" s="15"/>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row>
    <row r="559" spans="1:8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Z559" s="15"/>
      <c r="AA559" s="15"/>
      <c r="AB559" s="15"/>
      <c r="AC559" s="15"/>
      <c r="AD559" s="15"/>
      <c r="AE559" s="15"/>
      <c r="AF559" s="15"/>
      <c r="AG559" s="15"/>
      <c r="AH559" s="15"/>
      <c r="AI559" s="15"/>
      <c r="AJ559" s="15"/>
      <c r="AK559" s="15"/>
      <c r="AL559" s="15"/>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row>
    <row r="560" spans="1:8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Z560" s="15"/>
      <c r="AA560" s="15"/>
      <c r="AB560" s="15"/>
      <c r="AC560" s="15"/>
      <c r="AD560" s="15"/>
      <c r="AE560" s="15"/>
      <c r="AF560" s="15"/>
      <c r="AG560" s="15"/>
      <c r="AH560" s="15"/>
      <c r="AI560" s="15"/>
      <c r="AJ560" s="15"/>
      <c r="AK560" s="15"/>
      <c r="AL560" s="15"/>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row>
    <row r="561" spans="1:8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Z561" s="15"/>
      <c r="AA561" s="15"/>
      <c r="AB561" s="15"/>
      <c r="AC561" s="15"/>
      <c r="AD561" s="15"/>
      <c r="AE561" s="15"/>
      <c r="AF561" s="15"/>
      <c r="AG561" s="15"/>
      <c r="AH561" s="15"/>
      <c r="AI561" s="15"/>
      <c r="AJ561" s="15"/>
      <c r="AK561" s="15"/>
      <c r="AL561" s="15"/>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row>
    <row r="562" spans="1:8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Z562" s="15"/>
      <c r="AA562" s="15"/>
      <c r="AB562" s="15"/>
      <c r="AC562" s="15"/>
      <c r="AD562" s="15"/>
      <c r="AE562" s="15"/>
      <c r="AF562" s="15"/>
      <c r="AG562" s="15"/>
      <c r="AH562" s="15"/>
      <c r="AI562" s="15"/>
      <c r="AJ562" s="15"/>
      <c r="AK562" s="15"/>
      <c r="AL562" s="15"/>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row>
    <row r="563" spans="1:8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Z563" s="15"/>
      <c r="AA563" s="15"/>
      <c r="AB563" s="15"/>
      <c r="AC563" s="15"/>
      <c r="AD563" s="15"/>
      <c r="AE563" s="15"/>
      <c r="AF563" s="15"/>
      <c r="AG563" s="15"/>
      <c r="AH563" s="15"/>
      <c r="AI563" s="15"/>
      <c r="AJ563" s="15"/>
      <c r="AK563" s="15"/>
      <c r="AL563" s="15"/>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row>
    <row r="564" spans="1:8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Z564" s="15"/>
      <c r="AA564" s="15"/>
      <c r="AB564" s="15"/>
      <c r="AC564" s="15"/>
      <c r="AD564" s="15"/>
      <c r="AE564" s="15"/>
      <c r="AF564" s="15"/>
      <c r="AG564" s="15"/>
      <c r="AH564" s="15"/>
      <c r="AI564" s="15"/>
      <c r="AJ564" s="15"/>
      <c r="AK564" s="15"/>
      <c r="AL564" s="15"/>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row>
    <row r="565" spans="1:8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Z565" s="15"/>
      <c r="AA565" s="15"/>
      <c r="AB565" s="15"/>
      <c r="AC565" s="15"/>
      <c r="AD565" s="15"/>
      <c r="AE565" s="15"/>
      <c r="AF565" s="15"/>
      <c r="AG565" s="15"/>
      <c r="AH565" s="15"/>
      <c r="AI565" s="15"/>
      <c r="AJ565" s="15"/>
      <c r="AK565" s="15"/>
      <c r="AL565" s="15"/>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row>
    <row r="566" spans="1:8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Z566" s="15"/>
      <c r="AA566" s="15"/>
      <c r="AB566" s="15"/>
      <c r="AC566" s="15"/>
      <c r="AD566" s="15"/>
      <c r="AE566" s="15"/>
      <c r="AF566" s="15"/>
      <c r="AG566" s="15"/>
      <c r="AH566" s="15"/>
      <c r="AI566" s="15"/>
      <c r="AJ566" s="15"/>
      <c r="AK566" s="15"/>
      <c r="AL566" s="15"/>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row>
    <row r="567" spans="1:8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Z567" s="15"/>
      <c r="AA567" s="15"/>
      <c r="AB567" s="15"/>
      <c r="AC567" s="15"/>
      <c r="AD567" s="15"/>
      <c r="AE567" s="15"/>
      <c r="AF567" s="15"/>
      <c r="AG567" s="15"/>
      <c r="AH567" s="15"/>
      <c r="AI567" s="15"/>
      <c r="AJ567" s="15"/>
      <c r="AK567" s="15"/>
      <c r="AL567" s="15"/>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row>
    <row r="568" spans="1:8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Z568" s="15"/>
      <c r="AA568" s="15"/>
      <c r="AB568" s="15"/>
      <c r="AC568" s="15"/>
      <c r="AD568" s="15"/>
      <c r="AE568" s="15"/>
      <c r="AF568" s="15"/>
      <c r="AG568" s="15"/>
      <c r="AH568" s="15"/>
      <c r="AI568" s="15"/>
      <c r="AJ568" s="15"/>
      <c r="AK568" s="15"/>
      <c r="AL568" s="15"/>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row>
    <row r="569" spans="1:8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Z569" s="15"/>
      <c r="AA569" s="15"/>
      <c r="AB569" s="15"/>
      <c r="AC569" s="15"/>
      <c r="AD569" s="15"/>
      <c r="AE569" s="15"/>
      <c r="AF569" s="15"/>
      <c r="AG569" s="15"/>
      <c r="AH569" s="15"/>
      <c r="AI569" s="15"/>
      <c r="AJ569" s="15"/>
      <c r="AK569" s="15"/>
      <c r="AL569" s="15"/>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row>
    <row r="570" spans="1:8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Z570" s="15"/>
      <c r="AA570" s="15"/>
      <c r="AB570" s="15"/>
      <c r="AC570" s="15"/>
      <c r="AD570" s="15"/>
      <c r="AE570" s="15"/>
      <c r="AF570" s="15"/>
      <c r="AG570" s="15"/>
      <c r="AH570" s="15"/>
      <c r="AI570" s="15"/>
      <c r="AJ570" s="15"/>
      <c r="AK570" s="15"/>
      <c r="AL570" s="15"/>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row>
    <row r="571" spans="1:8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Z571" s="15"/>
      <c r="AA571" s="15"/>
      <c r="AB571" s="15"/>
      <c r="AC571" s="15"/>
      <c r="AD571" s="15"/>
      <c r="AE571" s="15"/>
      <c r="AF571" s="15"/>
      <c r="AG571" s="15"/>
      <c r="AH571" s="15"/>
      <c r="AI571" s="15"/>
      <c r="AJ571" s="15"/>
      <c r="AK571" s="15"/>
      <c r="AL571" s="15"/>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row>
    <row r="572" spans="1:8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Z572" s="15"/>
      <c r="AA572" s="15"/>
      <c r="AB572" s="15"/>
      <c r="AC572" s="15"/>
      <c r="AD572" s="15"/>
      <c r="AE572" s="15"/>
      <c r="AF572" s="15"/>
      <c r="AG572" s="15"/>
      <c r="AH572" s="15"/>
      <c r="AI572" s="15"/>
      <c r="AJ572" s="15"/>
      <c r="AK572" s="15"/>
      <c r="AL572" s="15"/>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row>
    <row r="573" spans="1:8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Z573" s="15"/>
      <c r="AA573" s="15"/>
      <c r="AB573" s="15"/>
      <c r="AC573" s="15"/>
      <c r="AD573" s="15"/>
      <c r="AE573" s="15"/>
      <c r="AF573" s="15"/>
      <c r="AG573" s="15"/>
      <c r="AH573" s="15"/>
      <c r="AI573" s="15"/>
      <c r="AJ573" s="15"/>
      <c r="AK573" s="15"/>
      <c r="AL573" s="15"/>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row>
    <row r="574" spans="1:8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Z574" s="15"/>
      <c r="AA574" s="15"/>
      <c r="AB574" s="15"/>
      <c r="AC574" s="15"/>
      <c r="AD574" s="15"/>
      <c r="AE574" s="15"/>
      <c r="AF574" s="15"/>
      <c r="AG574" s="15"/>
      <c r="AH574" s="15"/>
      <c r="AI574" s="15"/>
      <c r="AJ574" s="15"/>
      <c r="AK574" s="15"/>
      <c r="AL574" s="15"/>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row>
    <row r="575" spans="1:8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Z575" s="15"/>
      <c r="AA575" s="15"/>
      <c r="AB575" s="15"/>
      <c r="AC575" s="15"/>
      <c r="AD575" s="15"/>
      <c r="AE575" s="15"/>
      <c r="AF575" s="15"/>
      <c r="AG575" s="15"/>
      <c r="AH575" s="15"/>
      <c r="AI575" s="15"/>
      <c r="AJ575" s="15"/>
      <c r="AK575" s="15"/>
      <c r="AL575" s="15"/>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row>
    <row r="576" spans="1:8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Z576" s="15"/>
      <c r="AA576" s="15"/>
      <c r="AB576" s="15"/>
      <c r="AC576" s="15"/>
      <c r="AD576" s="15"/>
      <c r="AE576" s="15"/>
      <c r="AF576" s="15"/>
      <c r="AG576" s="15"/>
      <c r="AH576" s="15"/>
      <c r="AI576" s="15"/>
      <c r="AJ576" s="15"/>
      <c r="AK576" s="15"/>
      <c r="AL576" s="15"/>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row>
    <row r="577" spans="1:8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Z577" s="15"/>
      <c r="AA577" s="15"/>
      <c r="AB577" s="15"/>
      <c r="AC577" s="15"/>
      <c r="AD577" s="15"/>
      <c r="AE577" s="15"/>
      <c r="AF577" s="15"/>
      <c r="AG577" s="15"/>
      <c r="AH577" s="15"/>
      <c r="AI577" s="15"/>
      <c r="AJ577" s="15"/>
      <c r="AK577" s="15"/>
      <c r="AL577" s="15"/>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row>
    <row r="578" spans="1:8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Z578" s="15"/>
      <c r="AA578" s="15"/>
      <c r="AB578" s="15"/>
      <c r="AC578" s="15"/>
      <c r="AD578" s="15"/>
      <c r="AE578" s="15"/>
      <c r="AF578" s="15"/>
      <c r="AG578" s="15"/>
      <c r="AH578" s="15"/>
      <c r="AI578" s="15"/>
      <c r="AJ578" s="15"/>
      <c r="AK578" s="15"/>
      <c r="AL578" s="15"/>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row>
    <row r="579" spans="1:8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Z579" s="15"/>
      <c r="AA579" s="15"/>
      <c r="AB579" s="15"/>
      <c r="AC579" s="15"/>
      <c r="AD579" s="15"/>
      <c r="AE579" s="15"/>
      <c r="AF579" s="15"/>
      <c r="AG579" s="15"/>
      <c r="AH579" s="15"/>
      <c r="AI579" s="15"/>
      <c r="AJ579" s="15"/>
      <c r="AK579" s="15"/>
      <c r="AL579" s="15"/>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row>
    <row r="580" spans="1:8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Z580" s="15"/>
      <c r="AA580" s="15"/>
      <c r="AB580" s="15"/>
      <c r="AC580" s="15"/>
      <c r="AD580" s="15"/>
      <c r="AE580" s="15"/>
      <c r="AF580" s="15"/>
      <c r="AG580" s="15"/>
      <c r="AH580" s="15"/>
      <c r="AI580" s="15"/>
      <c r="AJ580" s="15"/>
      <c r="AK580" s="15"/>
      <c r="AL580" s="15"/>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row>
    <row r="581" spans="1:8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Z581" s="15"/>
      <c r="AA581" s="15"/>
      <c r="AB581" s="15"/>
      <c r="AC581" s="15"/>
      <c r="AD581" s="15"/>
      <c r="AE581" s="15"/>
      <c r="AF581" s="15"/>
      <c r="AG581" s="15"/>
      <c r="AH581" s="15"/>
      <c r="AI581" s="15"/>
      <c r="AJ581" s="15"/>
      <c r="AK581" s="15"/>
      <c r="AL581" s="15"/>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row>
    <row r="582" spans="1:8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Z582" s="15"/>
      <c r="AA582" s="15"/>
      <c r="AB582" s="15"/>
      <c r="AC582" s="15"/>
      <c r="AD582" s="15"/>
      <c r="AE582" s="15"/>
      <c r="AF582" s="15"/>
      <c r="AG582" s="15"/>
      <c r="AH582" s="15"/>
      <c r="AI582" s="15"/>
      <c r="AJ582" s="15"/>
      <c r="AK582" s="15"/>
      <c r="AL582" s="15"/>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row>
    <row r="583" spans="1:8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Z583" s="15"/>
      <c r="AA583" s="15"/>
      <c r="AB583" s="15"/>
      <c r="AC583" s="15"/>
      <c r="AD583" s="15"/>
      <c r="AE583" s="15"/>
      <c r="AF583" s="15"/>
      <c r="AG583" s="15"/>
      <c r="AH583" s="15"/>
      <c r="AI583" s="15"/>
      <c r="AJ583" s="15"/>
      <c r="AK583" s="15"/>
      <c r="AL583" s="15"/>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row>
    <row r="584" spans="1:8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Z584" s="15"/>
      <c r="AA584" s="15"/>
      <c r="AB584" s="15"/>
      <c r="AC584" s="15"/>
      <c r="AD584" s="15"/>
      <c r="AE584" s="15"/>
      <c r="AF584" s="15"/>
      <c r="AG584" s="15"/>
      <c r="AH584" s="15"/>
      <c r="AI584" s="15"/>
      <c r="AJ584" s="15"/>
      <c r="AK584" s="15"/>
      <c r="AL584" s="15"/>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row>
    <row r="585" spans="1:8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Z585" s="15"/>
      <c r="AA585" s="15"/>
      <c r="AB585" s="15"/>
      <c r="AC585" s="15"/>
      <c r="AD585" s="15"/>
      <c r="AE585" s="15"/>
      <c r="AF585" s="15"/>
      <c r="AG585" s="15"/>
      <c r="AH585" s="15"/>
      <c r="AI585" s="15"/>
      <c r="AJ585" s="15"/>
      <c r="AK585" s="15"/>
      <c r="AL585" s="15"/>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row>
    <row r="586" spans="1: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Z586" s="15"/>
      <c r="AA586" s="15"/>
      <c r="AB586" s="15"/>
      <c r="AC586" s="15"/>
      <c r="AD586" s="15"/>
      <c r="AE586" s="15"/>
      <c r="AF586" s="15"/>
      <c r="AG586" s="15"/>
      <c r="AH586" s="15"/>
      <c r="AI586" s="15"/>
      <c r="AJ586" s="15"/>
      <c r="AK586" s="15"/>
      <c r="AL586" s="15"/>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row>
    <row r="587" spans="1:8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Z587" s="15"/>
      <c r="AA587" s="15"/>
      <c r="AB587" s="15"/>
      <c r="AC587" s="15"/>
      <c r="AD587" s="15"/>
      <c r="AE587" s="15"/>
      <c r="AF587" s="15"/>
      <c r="AG587" s="15"/>
      <c r="AH587" s="15"/>
      <c r="AI587" s="15"/>
      <c r="AJ587" s="15"/>
      <c r="AK587" s="15"/>
      <c r="AL587" s="15"/>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row>
    <row r="588" spans="1:8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Z588" s="15"/>
      <c r="AA588" s="15"/>
      <c r="AB588" s="15"/>
      <c r="AC588" s="15"/>
      <c r="AD588" s="15"/>
      <c r="AE588" s="15"/>
      <c r="AF588" s="15"/>
      <c r="AG588" s="15"/>
      <c r="AH588" s="15"/>
      <c r="AI588" s="15"/>
      <c r="AJ588" s="15"/>
      <c r="AK588" s="15"/>
      <c r="AL588" s="15"/>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row>
    <row r="589" spans="1:8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Z589" s="15"/>
      <c r="AA589" s="15"/>
      <c r="AB589" s="15"/>
      <c r="AC589" s="15"/>
      <c r="AD589" s="15"/>
      <c r="AE589" s="15"/>
      <c r="AF589" s="15"/>
      <c r="AG589" s="15"/>
      <c r="AH589" s="15"/>
      <c r="AI589" s="15"/>
      <c r="AJ589" s="15"/>
      <c r="AK589" s="15"/>
      <c r="AL589" s="15"/>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row>
    <row r="590" spans="1:8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Z590" s="15"/>
      <c r="AA590" s="15"/>
      <c r="AB590" s="15"/>
      <c r="AC590" s="15"/>
      <c r="AD590" s="15"/>
      <c r="AE590" s="15"/>
      <c r="AF590" s="15"/>
      <c r="AG590" s="15"/>
      <c r="AH590" s="15"/>
      <c r="AI590" s="15"/>
      <c r="AJ590" s="15"/>
      <c r="AK590" s="15"/>
      <c r="AL590" s="15"/>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row>
    <row r="591" spans="1:8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Z591" s="15"/>
      <c r="AA591" s="15"/>
      <c r="AB591" s="15"/>
      <c r="AC591" s="15"/>
      <c r="AD591" s="15"/>
      <c r="AE591" s="15"/>
      <c r="AF591" s="15"/>
      <c r="AG591" s="15"/>
      <c r="AH591" s="15"/>
      <c r="AI591" s="15"/>
      <c r="AJ591" s="15"/>
      <c r="AK591" s="15"/>
      <c r="AL591" s="15"/>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row>
    <row r="592" spans="1:8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Z592" s="15"/>
      <c r="AA592" s="15"/>
      <c r="AB592" s="15"/>
      <c r="AC592" s="15"/>
      <c r="AD592" s="15"/>
      <c r="AE592" s="15"/>
      <c r="AF592" s="15"/>
      <c r="AG592" s="15"/>
      <c r="AH592" s="15"/>
      <c r="AI592" s="15"/>
      <c r="AJ592" s="15"/>
      <c r="AK592" s="15"/>
      <c r="AL592" s="15"/>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row>
    <row r="593" spans="1:8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Z593" s="15"/>
      <c r="AA593" s="15"/>
      <c r="AB593" s="15"/>
      <c r="AC593" s="15"/>
      <c r="AD593" s="15"/>
      <c r="AE593" s="15"/>
      <c r="AF593" s="15"/>
      <c r="AG593" s="15"/>
      <c r="AH593" s="15"/>
      <c r="AI593" s="15"/>
      <c r="AJ593" s="15"/>
      <c r="AK593" s="15"/>
      <c r="AL593" s="15"/>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row>
    <row r="594" spans="1:8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Z594" s="15"/>
      <c r="AA594" s="15"/>
      <c r="AB594" s="15"/>
      <c r="AC594" s="15"/>
      <c r="AD594" s="15"/>
      <c r="AE594" s="15"/>
      <c r="AF594" s="15"/>
      <c r="AG594" s="15"/>
      <c r="AH594" s="15"/>
      <c r="AI594" s="15"/>
      <c r="AJ594" s="15"/>
      <c r="AK594" s="15"/>
      <c r="AL594" s="15"/>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row>
    <row r="595" spans="1:8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Z595" s="15"/>
      <c r="AA595" s="15"/>
      <c r="AB595" s="15"/>
      <c r="AC595" s="15"/>
      <c r="AD595" s="15"/>
      <c r="AE595" s="15"/>
      <c r="AF595" s="15"/>
      <c r="AG595" s="15"/>
      <c r="AH595" s="15"/>
      <c r="AI595" s="15"/>
      <c r="AJ595" s="15"/>
      <c r="AK595" s="15"/>
      <c r="AL595" s="15"/>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row>
    <row r="596" spans="1:8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Z596" s="15"/>
      <c r="AA596" s="15"/>
      <c r="AB596" s="15"/>
      <c r="AC596" s="15"/>
      <c r="AD596" s="15"/>
      <c r="AE596" s="15"/>
      <c r="AF596" s="15"/>
      <c r="AG596" s="15"/>
      <c r="AH596" s="15"/>
      <c r="AI596" s="15"/>
      <c r="AJ596" s="15"/>
      <c r="AK596" s="15"/>
      <c r="AL596" s="15"/>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row>
    <row r="597" spans="1:8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Z597" s="15"/>
      <c r="AA597" s="15"/>
      <c r="AB597" s="15"/>
      <c r="AC597" s="15"/>
      <c r="AD597" s="15"/>
      <c r="AE597" s="15"/>
      <c r="AF597" s="15"/>
      <c r="AG597" s="15"/>
      <c r="AH597" s="15"/>
      <c r="AI597" s="15"/>
      <c r="AJ597" s="15"/>
      <c r="AK597" s="15"/>
      <c r="AL597" s="15"/>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row>
    <row r="598" spans="1:8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Z598" s="15"/>
      <c r="AA598" s="15"/>
      <c r="AB598" s="15"/>
      <c r="AC598" s="15"/>
      <c r="AD598" s="15"/>
      <c r="AE598" s="15"/>
      <c r="AF598" s="15"/>
      <c r="AG598" s="15"/>
      <c r="AH598" s="15"/>
      <c r="AI598" s="15"/>
      <c r="AJ598" s="15"/>
      <c r="AK598" s="15"/>
      <c r="AL598" s="15"/>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row>
    <row r="599" spans="1:8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Z599" s="15"/>
      <c r="AA599" s="15"/>
      <c r="AB599" s="15"/>
      <c r="AC599" s="15"/>
      <c r="AD599" s="15"/>
      <c r="AE599" s="15"/>
      <c r="AF599" s="15"/>
      <c r="AG599" s="15"/>
      <c r="AH599" s="15"/>
      <c r="AI599" s="15"/>
      <c r="AJ599" s="15"/>
      <c r="AK599" s="15"/>
      <c r="AL599" s="15"/>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row>
    <row r="600" spans="1:8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Z600" s="15"/>
      <c r="AA600" s="15"/>
      <c r="AB600" s="15"/>
      <c r="AC600" s="15"/>
      <c r="AD600" s="15"/>
      <c r="AE600" s="15"/>
      <c r="AF600" s="15"/>
      <c r="AG600" s="15"/>
      <c r="AH600" s="15"/>
      <c r="AI600" s="15"/>
      <c r="AJ600" s="15"/>
      <c r="AK600" s="15"/>
      <c r="AL600" s="15"/>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row>
    <row r="601" spans="1:8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Z601" s="15"/>
      <c r="AA601" s="15"/>
      <c r="AB601" s="15"/>
      <c r="AC601" s="15"/>
      <c r="AD601" s="15"/>
      <c r="AE601" s="15"/>
      <c r="AF601" s="15"/>
      <c r="AG601" s="15"/>
      <c r="AH601" s="15"/>
      <c r="AI601" s="15"/>
      <c r="AJ601" s="15"/>
      <c r="AK601" s="15"/>
      <c r="AL601" s="15"/>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row>
    <row r="602" spans="1:8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Z602" s="15"/>
      <c r="AA602" s="15"/>
      <c r="AB602" s="15"/>
      <c r="AC602" s="15"/>
      <c r="AD602" s="15"/>
      <c r="AE602" s="15"/>
      <c r="AF602" s="15"/>
      <c r="AG602" s="15"/>
      <c r="AH602" s="15"/>
      <c r="AI602" s="15"/>
      <c r="AJ602" s="15"/>
      <c r="AK602" s="15"/>
      <c r="AL602" s="15"/>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row>
    <row r="603" spans="1:8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Z603" s="15"/>
      <c r="AA603" s="15"/>
      <c r="AB603" s="15"/>
      <c r="AC603" s="15"/>
      <c r="AD603" s="15"/>
      <c r="AE603" s="15"/>
      <c r="AF603" s="15"/>
      <c r="AG603" s="15"/>
      <c r="AH603" s="15"/>
      <c r="AI603" s="15"/>
      <c r="AJ603" s="15"/>
      <c r="AK603" s="15"/>
      <c r="AL603" s="15"/>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row>
    <row r="604" spans="1:8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Z604" s="15"/>
      <c r="AA604" s="15"/>
      <c r="AB604" s="15"/>
      <c r="AC604" s="15"/>
      <c r="AD604" s="15"/>
      <c r="AE604" s="15"/>
      <c r="AF604" s="15"/>
      <c r="AG604" s="15"/>
      <c r="AH604" s="15"/>
      <c r="AI604" s="15"/>
      <c r="AJ604" s="15"/>
      <c r="AK604" s="15"/>
      <c r="AL604" s="15"/>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row>
    <row r="605" spans="1:8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Z605" s="15"/>
      <c r="AA605" s="15"/>
      <c r="AB605" s="15"/>
      <c r="AC605" s="15"/>
      <c r="AD605" s="15"/>
      <c r="AE605" s="15"/>
      <c r="AF605" s="15"/>
      <c r="AG605" s="15"/>
      <c r="AH605" s="15"/>
      <c r="AI605" s="15"/>
      <c r="AJ605" s="15"/>
      <c r="AK605" s="15"/>
      <c r="AL605" s="15"/>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row>
    <row r="606" spans="1:8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Z606" s="15"/>
      <c r="AA606" s="15"/>
      <c r="AB606" s="15"/>
      <c r="AC606" s="15"/>
      <c r="AD606" s="15"/>
      <c r="AE606" s="15"/>
      <c r="AF606" s="15"/>
      <c r="AG606" s="15"/>
      <c r="AH606" s="15"/>
      <c r="AI606" s="15"/>
      <c r="AJ606" s="15"/>
      <c r="AK606" s="15"/>
      <c r="AL606" s="15"/>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row>
    <row r="607" spans="1:8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Z607" s="15"/>
      <c r="AA607" s="15"/>
      <c r="AB607" s="15"/>
      <c r="AC607" s="15"/>
      <c r="AD607" s="15"/>
      <c r="AE607" s="15"/>
      <c r="AF607" s="15"/>
      <c r="AG607" s="15"/>
      <c r="AH607" s="15"/>
      <c r="AI607" s="15"/>
      <c r="AJ607" s="15"/>
      <c r="AK607" s="15"/>
      <c r="AL607" s="15"/>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row>
    <row r="608" spans="1:8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Z608" s="15"/>
      <c r="AA608" s="15"/>
      <c r="AB608" s="15"/>
      <c r="AC608" s="15"/>
      <c r="AD608" s="15"/>
      <c r="AE608" s="15"/>
      <c r="AF608" s="15"/>
      <c r="AG608" s="15"/>
      <c r="AH608" s="15"/>
      <c r="AI608" s="15"/>
      <c r="AJ608" s="15"/>
      <c r="AK608" s="15"/>
      <c r="AL608" s="15"/>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row>
    <row r="609" spans="1:8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Z609" s="15"/>
      <c r="AA609" s="15"/>
      <c r="AB609" s="15"/>
      <c r="AC609" s="15"/>
      <c r="AD609" s="15"/>
      <c r="AE609" s="15"/>
      <c r="AF609" s="15"/>
      <c r="AG609" s="15"/>
      <c r="AH609" s="15"/>
      <c r="AI609" s="15"/>
      <c r="AJ609" s="15"/>
      <c r="AK609" s="15"/>
      <c r="AL609" s="15"/>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row>
    <row r="610" spans="1:8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Z610" s="15"/>
      <c r="AA610" s="15"/>
      <c r="AB610" s="15"/>
      <c r="AC610" s="15"/>
      <c r="AD610" s="15"/>
      <c r="AE610" s="15"/>
      <c r="AF610" s="15"/>
      <c r="AG610" s="15"/>
      <c r="AH610" s="15"/>
      <c r="AI610" s="15"/>
      <c r="AJ610" s="15"/>
      <c r="AK610" s="15"/>
      <c r="AL610" s="15"/>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row>
    <row r="611" spans="1:8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Z611" s="15"/>
      <c r="AA611" s="15"/>
      <c r="AB611" s="15"/>
      <c r="AC611" s="15"/>
      <c r="AD611" s="15"/>
      <c r="AE611" s="15"/>
      <c r="AF611" s="15"/>
      <c r="AG611" s="15"/>
      <c r="AH611" s="15"/>
      <c r="AI611" s="15"/>
      <c r="AJ611" s="15"/>
      <c r="AK611" s="15"/>
      <c r="AL611" s="15"/>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row>
    <row r="612" spans="1:8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Z612" s="15"/>
      <c r="AA612" s="15"/>
      <c r="AB612" s="15"/>
      <c r="AC612" s="15"/>
      <c r="AD612" s="15"/>
      <c r="AE612" s="15"/>
      <c r="AF612" s="15"/>
      <c r="AG612" s="15"/>
      <c r="AH612" s="15"/>
      <c r="AI612" s="15"/>
      <c r="AJ612" s="15"/>
      <c r="AK612" s="15"/>
      <c r="AL612" s="15"/>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row>
    <row r="613" spans="1:8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Z613" s="15"/>
      <c r="AA613" s="15"/>
      <c r="AB613" s="15"/>
      <c r="AC613" s="15"/>
      <c r="AD613" s="15"/>
      <c r="AE613" s="15"/>
      <c r="AF613" s="15"/>
      <c r="AG613" s="15"/>
      <c r="AH613" s="15"/>
      <c r="AI613" s="15"/>
      <c r="AJ613" s="15"/>
      <c r="AK613" s="15"/>
      <c r="AL613" s="15"/>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row>
    <row r="614" spans="1:8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Z614" s="15"/>
      <c r="AA614" s="15"/>
      <c r="AB614" s="15"/>
      <c r="AC614" s="15"/>
      <c r="AD614" s="15"/>
      <c r="AE614" s="15"/>
      <c r="AF614" s="15"/>
      <c r="AG614" s="15"/>
      <c r="AH614" s="15"/>
      <c r="AI614" s="15"/>
      <c r="AJ614" s="15"/>
      <c r="AK614" s="15"/>
      <c r="AL614" s="15"/>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row>
    <row r="615" spans="1:8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Z615" s="15"/>
      <c r="AA615" s="15"/>
      <c r="AB615" s="15"/>
      <c r="AC615" s="15"/>
      <c r="AD615" s="15"/>
      <c r="AE615" s="15"/>
      <c r="AF615" s="15"/>
      <c r="AG615" s="15"/>
      <c r="AH615" s="15"/>
      <c r="AI615" s="15"/>
      <c r="AJ615" s="15"/>
      <c r="AK615" s="15"/>
      <c r="AL615" s="15"/>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row>
    <row r="616" spans="1:8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Z616" s="15"/>
      <c r="AA616" s="15"/>
      <c r="AB616" s="15"/>
      <c r="AC616" s="15"/>
      <c r="AD616" s="15"/>
      <c r="AE616" s="15"/>
      <c r="AF616" s="15"/>
      <c r="AG616" s="15"/>
      <c r="AH616" s="15"/>
      <c r="AI616" s="15"/>
      <c r="AJ616" s="15"/>
      <c r="AK616" s="15"/>
      <c r="AL616" s="15"/>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row>
    <row r="617" spans="1:8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Z617" s="15"/>
      <c r="AA617" s="15"/>
      <c r="AB617" s="15"/>
      <c r="AC617" s="15"/>
      <c r="AD617" s="15"/>
      <c r="AE617" s="15"/>
      <c r="AF617" s="15"/>
      <c r="AG617" s="15"/>
      <c r="AH617" s="15"/>
      <c r="AI617" s="15"/>
      <c r="AJ617" s="15"/>
      <c r="AK617" s="15"/>
      <c r="AL617" s="15"/>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row>
    <row r="618" spans="1:8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Z618" s="15"/>
      <c r="AA618" s="15"/>
      <c r="AB618" s="15"/>
      <c r="AC618" s="15"/>
      <c r="AD618" s="15"/>
      <c r="AE618" s="15"/>
      <c r="AF618" s="15"/>
      <c r="AG618" s="15"/>
      <c r="AH618" s="15"/>
      <c r="AI618" s="15"/>
      <c r="AJ618" s="15"/>
      <c r="AK618" s="15"/>
      <c r="AL618" s="15"/>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row>
    <row r="619" spans="1:8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Z619" s="15"/>
      <c r="AA619" s="15"/>
      <c r="AB619" s="15"/>
      <c r="AC619" s="15"/>
      <c r="AD619" s="15"/>
      <c r="AE619" s="15"/>
      <c r="AF619" s="15"/>
      <c r="AG619" s="15"/>
      <c r="AH619" s="15"/>
      <c r="AI619" s="15"/>
      <c r="AJ619" s="15"/>
      <c r="AK619" s="15"/>
      <c r="AL619" s="15"/>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row>
    <row r="620" spans="1:8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Z620" s="15"/>
      <c r="AA620" s="15"/>
      <c r="AB620" s="15"/>
      <c r="AC620" s="15"/>
      <c r="AD620" s="15"/>
      <c r="AE620" s="15"/>
      <c r="AF620" s="15"/>
      <c r="AG620" s="15"/>
      <c r="AH620" s="15"/>
      <c r="AI620" s="15"/>
      <c r="AJ620" s="15"/>
      <c r="AK620" s="15"/>
      <c r="AL620" s="15"/>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row>
    <row r="621" spans="1:8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Z621" s="15"/>
      <c r="AA621" s="15"/>
      <c r="AB621" s="15"/>
      <c r="AC621" s="15"/>
      <c r="AD621" s="15"/>
      <c r="AE621" s="15"/>
      <c r="AF621" s="15"/>
      <c r="AG621" s="15"/>
      <c r="AH621" s="15"/>
      <c r="AI621" s="15"/>
      <c r="AJ621" s="15"/>
      <c r="AK621" s="15"/>
      <c r="AL621" s="15"/>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row>
    <row r="622" spans="1:8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Z622" s="15"/>
      <c r="AA622" s="15"/>
      <c r="AB622" s="15"/>
      <c r="AC622" s="15"/>
      <c r="AD622" s="15"/>
      <c r="AE622" s="15"/>
      <c r="AF622" s="15"/>
      <c r="AG622" s="15"/>
      <c r="AH622" s="15"/>
      <c r="AI622" s="15"/>
      <c r="AJ622" s="15"/>
      <c r="AK622" s="15"/>
      <c r="AL622" s="15"/>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row>
    <row r="623" spans="1:8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Z623" s="15"/>
      <c r="AA623" s="15"/>
      <c r="AB623" s="15"/>
      <c r="AC623" s="15"/>
      <c r="AD623" s="15"/>
      <c r="AE623" s="15"/>
      <c r="AF623" s="15"/>
      <c r="AG623" s="15"/>
      <c r="AH623" s="15"/>
      <c r="AI623" s="15"/>
      <c r="AJ623" s="15"/>
      <c r="AK623" s="15"/>
      <c r="AL623" s="15"/>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row>
    <row r="624" spans="1:8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Z624" s="15"/>
      <c r="AA624" s="15"/>
      <c r="AB624" s="15"/>
      <c r="AC624" s="15"/>
      <c r="AD624" s="15"/>
      <c r="AE624" s="15"/>
      <c r="AF624" s="15"/>
      <c r="AG624" s="15"/>
      <c r="AH624" s="15"/>
      <c r="AI624" s="15"/>
      <c r="AJ624" s="15"/>
      <c r="AK624" s="15"/>
      <c r="AL624" s="15"/>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row>
    <row r="625" spans="1:8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Z625" s="15"/>
      <c r="AA625" s="15"/>
      <c r="AB625" s="15"/>
      <c r="AC625" s="15"/>
      <c r="AD625" s="15"/>
      <c r="AE625" s="15"/>
      <c r="AF625" s="15"/>
      <c r="AG625" s="15"/>
      <c r="AH625" s="15"/>
      <c r="AI625" s="15"/>
      <c r="AJ625" s="15"/>
      <c r="AK625" s="15"/>
      <c r="AL625" s="15"/>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row>
    <row r="626" spans="1:8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Z626" s="15"/>
      <c r="AA626" s="15"/>
      <c r="AB626" s="15"/>
      <c r="AC626" s="15"/>
      <c r="AD626" s="15"/>
      <c r="AE626" s="15"/>
      <c r="AF626" s="15"/>
      <c r="AG626" s="15"/>
      <c r="AH626" s="15"/>
      <c r="AI626" s="15"/>
      <c r="AJ626" s="15"/>
      <c r="AK626" s="15"/>
      <c r="AL626" s="15"/>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row>
    <row r="627" spans="1:8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Z627" s="15"/>
      <c r="AA627" s="15"/>
      <c r="AB627" s="15"/>
      <c r="AC627" s="15"/>
      <c r="AD627" s="15"/>
      <c r="AE627" s="15"/>
      <c r="AF627" s="15"/>
      <c r="AG627" s="15"/>
      <c r="AH627" s="15"/>
      <c r="AI627" s="15"/>
      <c r="AJ627" s="15"/>
      <c r="AK627" s="15"/>
      <c r="AL627" s="15"/>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row>
    <row r="628" spans="1:8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Z628" s="15"/>
      <c r="AA628" s="15"/>
      <c r="AB628" s="15"/>
      <c r="AC628" s="15"/>
      <c r="AD628" s="15"/>
      <c r="AE628" s="15"/>
      <c r="AF628" s="15"/>
      <c r="AG628" s="15"/>
      <c r="AH628" s="15"/>
      <c r="AI628" s="15"/>
      <c r="AJ628" s="15"/>
      <c r="AK628" s="15"/>
      <c r="AL628" s="15"/>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row>
    <row r="629" spans="1:8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Z629" s="15"/>
      <c r="AA629" s="15"/>
      <c r="AB629" s="15"/>
      <c r="AC629" s="15"/>
      <c r="AD629" s="15"/>
      <c r="AE629" s="15"/>
      <c r="AF629" s="15"/>
      <c r="AG629" s="15"/>
      <c r="AH629" s="15"/>
      <c r="AI629" s="15"/>
      <c r="AJ629" s="15"/>
      <c r="AK629" s="15"/>
      <c r="AL629" s="15"/>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row>
    <row r="630" spans="1:8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Z630" s="15"/>
      <c r="AA630" s="15"/>
      <c r="AB630" s="15"/>
      <c r="AC630" s="15"/>
      <c r="AD630" s="15"/>
      <c r="AE630" s="15"/>
      <c r="AF630" s="15"/>
      <c r="AG630" s="15"/>
      <c r="AH630" s="15"/>
      <c r="AI630" s="15"/>
      <c r="AJ630" s="15"/>
      <c r="AK630" s="15"/>
      <c r="AL630" s="15"/>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row>
    <row r="631" spans="1:8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Z631" s="15"/>
      <c r="AA631" s="15"/>
      <c r="AB631" s="15"/>
      <c r="AC631" s="15"/>
      <c r="AD631" s="15"/>
      <c r="AE631" s="15"/>
      <c r="AF631" s="15"/>
      <c r="AG631" s="15"/>
      <c r="AH631" s="15"/>
      <c r="AI631" s="15"/>
      <c r="AJ631" s="15"/>
      <c r="AK631" s="15"/>
      <c r="AL631" s="15"/>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row>
    <row r="632" spans="1:8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Z632" s="15"/>
      <c r="AA632" s="15"/>
      <c r="AB632" s="15"/>
      <c r="AC632" s="15"/>
      <c r="AD632" s="15"/>
      <c r="AE632" s="15"/>
      <c r="AF632" s="15"/>
      <c r="AG632" s="15"/>
      <c r="AH632" s="15"/>
      <c r="AI632" s="15"/>
      <c r="AJ632" s="15"/>
      <c r="AK632" s="15"/>
      <c r="AL632" s="15"/>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row>
    <row r="633" spans="1:8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Z633" s="15"/>
      <c r="AA633" s="15"/>
      <c r="AB633" s="15"/>
      <c r="AC633" s="15"/>
      <c r="AD633" s="15"/>
      <c r="AE633" s="15"/>
      <c r="AF633" s="15"/>
      <c r="AG633" s="15"/>
      <c r="AH633" s="15"/>
      <c r="AI633" s="15"/>
      <c r="AJ633" s="15"/>
      <c r="AK633" s="15"/>
      <c r="AL633" s="15"/>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row>
    <row r="634" spans="1:8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Z634" s="15"/>
      <c r="AA634" s="15"/>
      <c r="AB634" s="15"/>
      <c r="AC634" s="15"/>
      <c r="AD634" s="15"/>
      <c r="AE634" s="15"/>
      <c r="AF634" s="15"/>
      <c r="AG634" s="15"/>
      <c r="AH634" s="15"/>
      <c r="AI634" s="15"/>
      <c r="AJ634" s="15"/>
      <c r="AK634" s="15"/>
      <c r="AL634" s="15"/>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row>
    <row r="635" spans="1:8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Z635" s="15"/>
      <c r="AA635" s="15"/>
      <c r="AB635" s="15"/>
      <c r="AC635" s="15"/>
      <c r="AD635" s="15"/>
      <c r="AE635" s="15"/>
      <c r="AF635" s="15"/>
      <c r="AG635" s="15"/>
      <c r="AH635" s="15"/>
      <c r="AI635" s="15"/>
      <c r="AJ635" s="15"/>
      <c r="AK635" s="15"/>
      <c r="AL635" s="15"/>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row>
    <row r="636" spans="1:8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Z636" s="15"/>
      <c r="AA636" s="15"/>
      <c r="AB636" s="15"/>
      <c r="AC636" s="15"/>
      <c r="AD636" s="15"/>
      <c r="AE636" s="15"/>
      <c r="AF636" s="15"/>
      <c r="AG636" s="15"/>
      <c r="AH636" s="15"/>
      <c r="AI636" s="15"/>
      <c r="AJ636" s="15"/>
      <c r="AK636" s="15"/>
      <c r="AL636" s="15"/>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row>
    <row r="637" spans="1:8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Z637" s="15"/>
      <c r="AA637" s="15"/>
      <c r="AB637" s="15"/>
      <c r="AC637" s="15"/>
      <c r="AD637" s="15"/>
      <c r="AE637" s="15"/>
      <c r="AF637" s="15"/>
      <c r="AG637" s="15"/>
      <c r="AH637" s="15"/>
      <c r="AI637" s="15"/>
      <c r="AJ637" s="15"/>
      <c r="AK637" s="15"/>
      <c r="AL637" s="15"/>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row>
    <row r="638" spans="1:8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Z638" s="15"/>
      <c r="AA638" s="15"/>
      <c r="AB638" s="15"/>
      <c r="AC638" s="15"/>
      <c r="AD638" s="15"/>
      <c r="AE638" s="15"/>
      <c r="AF638" s="15"/>
      <c r="AG638" s="15"/>
      <c r="AH638" s="15"/>
      <c r="AI638" s="15"/>
      <c r="AJ638" s="15"/>
      <c r="AK638" s="15"/>
      <c r="AL638" s="15"/>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row>
    <row r="639" spans="1:8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Z639" s="15"/>
      <c r="AA639" s="15"/>
      <c r="AB639" s="15"/>
      <c r="AC639" s="15"/>
      <c r="AD639" s="15"/>
      <c r="AE639" s="15"/>
      <c r="AF639" s="15"/>
      <c r="AG639" s="15"/>
      <c r="AH639" s="15"/>
      <c r="AI639" s="15"/>
      <c r="AJ639" s="15"/>
      <c r="AK639" s="15"/>
      <c r="AL639" s="15"/>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row>
    <row r="640" spans="1:8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Z640" s="15"/>
      <c r="AA640" s="15"/>
      <c r="AB640" s="15"/>
      <c r="AC640" s="15"/>
      <c r="AD640" s="15"/>
      <c r="AE640" s="15"/>
      <c r="AF640" s="15"/>
      <c r="AG640" s="15"/>
      <c r="AH640" s="15"/>
      <c r="AI640" s="15"/>
      <c r="AJ640" s="15"/>
      <c r="AK640" s="15"/>
      <c r="AL640" s="15"/>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row>
    <row r="641" spans="1:8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Z641" s="15"/>
      <c r="AA641" s="15"/>
      <c r="AB641" s="15"/>
      <c r="AC641" s="15"/>
      <c r="AD641" s="15"/>
      <c r="AE641" s="15"/>
      <c r="AF641" s="15"/>
      <c r="AG641" s="15"/>
      <c r="AH641" s="15"/>
      <c r="AI641" s="15"/>
      <c r="AJ641" s="15"/>
      <c r="AK641" s="15"/>
      <c r="AL641" s="15"/>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row>
    <row r="642" spans="1:8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Z642" s="15"/>
      <c r="AA642" s="15"/>
      <c r="AB642" s="15"/>
      <c r="AC642" s="15"/>
      <c r="AD642" s="15"/>
      <c r="AE642" s="15"/>
      <c r="AF642" s="15"/>
      <c r="AG642" s="15"/>
      <c r="AH642" s="15"/>
      <c r="AI642" s="15"/>
      <c r="AJ642" s="15"/>
      <c r="AK642" s="15"/>
      <c r="AL642" s="15"/>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row>
    <row r="643" spans="1:8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Z643" s="15"/>
      <c r="AA643" s="15"/>
      <c r="AB643" s="15"/>
      <c r="AC643" s="15"/>
      <c r="AD643" s="15"/>
      <c r="AE643" s="15"/>
      <c r="AF643" s="15"/>
      <c r="AG643" s="15"/>
      <c r="AH643" s="15"/>
      <c r="AI643" s="15"/>
      <c r="AJ643" s="15"/>
      <c r="AK643" s="15"/>
      <c r="AL643" s="15"/>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row>
    <row r="644" spans="1:8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Z644" s="15"/>
      <c r="AA644" s="15"/>
      <c r="AB644" s="15"/>
      <c r="AC644" s="15"/>
      <c r="AD644" s="15"/>
      <c r="AE644" s="15"/>
      <c r="AF644" s="15"/>
      <c r="AG644" s="15"/>
      <c r="AH644" s="15"/>
      <c r="AI644" s="15"/>
      <c r="AJ644" s="15"/>
      <c r="AK644" s="15"/>
      <c r="AL644" s="15"/>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row>
    <row r="645" spans="1:8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Z645" s="15"/>
      <c r="AA645" s="15"/>
      <c r="AB645" s="15"/>
      <c r="AC645" s="15"/>
      <c r="AD645" s="15"/>
      <c r="AE645" s="15"/>
      <c r="AF645" s="15"/>
      <c r="AG645" s="15"/>
      <c r="AH645" s="15"/>
      <c r="AI645" s="15"/>
      <c r="AJ645" s="15"/>
      <c r="AK645" s="15"/>
      <c r="AL645" s="15"/>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row>
    <row r="646" spans="1:8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Z646" s="15"/>
      <c r="AA646" s="15"/>
      <c r="AB646" s="15"/>
      <c r="AC646" s="15"/>
      <c r="AD646" s="15"/>
      <c r="AE646" s="15"/>
      <c r="AF646" s="15"/>
      <c r="AG646" s="15"/>
      <c r="AH646" s="15"/>
      <c r="AI646" s="15"/>
      <c r="AJ646" s="15"/>
      <c r="AK646" s="15"/>
      <c r="AL646" s="15"/>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row>
    <row r="647" spans="1:8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Z647" s="15"/>
      <c r="AA647" s="15"/>
      <c r="AB647" s="15"/>
      <c r="AC647" s="15"/>
      <c r="AD647" s="15"/>
      <c r="AE647" s="15"/>
      <c r="AF647" s="15"/>
      <c r="AG647" s="15"/>
      <c r="AH647" s="15"/>
      <c r="AI647" s="15"/>
      <c r="AJ647" s="15"/>
      <c r="AK647" s="15"/>
      <c r="AL647" s="15"/>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row>
    <row r="648" spans="1:8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Z648" s="15"/>
      <c r="AA648" s="15"/>
      <c r="AB648" s="15"/>
      <c r="AC648" s="15"/>
      <c r="AD648" s="15"/>
      <c r="AE648" s="15"/>
      <c r="AF648" s="15"/>
      <c r="AG648" s="15"/>
      <c r="AH648" s="15"/>
      <c r="AI648" s="15"/>
      <c r="AJ648" s="15"/>
      <c r="AK648" s="15"/>
      <c r="AL648" s="15"/>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row>
    <row r="649" spans="1:8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Z649" s="15"/>
      <c r="AA649" s="15"/>
      <c r="AB649" s="15"/>
      <c r="AC649" s="15"/>
      <c r="AD649" s="15"/>
      <c r="AE649" s="15"/>
      <c r="AF649" s="15"/>
      <c r="AG649" s="15"/>
      <c r="AH649" s="15"/>
      <c r="AI649" s="15"/>
      <c r="AJ649" s="15"/>
      <c r="AK649" s="15"/>
      <c r="AL649" s="15"/>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row>
    <row r="650" spans="1:8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Z650" s="15"/>
      <c r="AA650" s="15"/>
      <c r="AB650" s="15"/>
      <c r="AC650" s="15"/>
      <c r="AD650" s="15"/>
      <c r="AE650" s="15"/>
      <c r="AF650" s="15"/>
      <c r="AG650" s="15"/>
      <c r="AH650" s="15"/>
      <c r="AI650" s="15"/>
      <c r="AJ650" s="15"/>
      <c r="AK650" s="15"/>
      <c r="AL650" s="15"/>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row>
    <row r="651" spans="1:8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Z651" s="15"/>
      <c r="AA651" s="15"/>
      <c r="AB651" s="15"/>
      <c r="AC651" s="15"/>
      <c r="AD651" s="15"/>
      <c r="AE651" s="15"/>
      <c r="AF651" s="15"/>
      <c r="AG651" s="15"/>
      <c r="AH651" s="15"/>
      <c r="AI651" s="15"/>
      <c r="AJ651" s="15"/>
      <c r="AK651" s="15"/>
      <c r="AL651" s="15"/>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row>
    <row r="652" spans="1:8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Z652" s="15"/>
      <c r="AA652" s="15"/>
      <c r="AB652" s="15"/>
      <c r="AC652" s="15"/>
      <c r="AD652" s="15"/>
      <c r="AE652" s="15"/>
      <c r="AF652" s="15"/>
      <c r="AG652" s="15"/>
      <c r="AH652" s="15"/>
      <c r="AI652" s="15"/>
      <c r="AJ652" s="15"/>
      <c r="AK652" s="15"/>
      <c r="AL652" s="15"/>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row>
    <row r="653" spans="1:8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Z653" s="15"/>
      <c r="AA653" s="15"/>
      <c r="AB653" s="15"/>
      <c r="AC653" s="15"/>
      <c r="AD653" s="15"/>
      <c r="AE653" s="15"/>
      <c r="AF653" s="15"/>
      <c r="AG653" s="15"/>
      <c r="AH653" s="15"/>
      <c r="AI653" s="15"/>
      <c r="AJ653" s="15"/>
      <c r="AK653" s="15"/>
      <c r="AL653" s="15"/>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row>
    <row r="654" spans="1:8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Z654" s="15"/>
      <c r="AA654" s="15"/>
      <c r="AB654" s="15"/>
      <c r="AC654" s="15"/>
      <c r="AD654" s="15"/>
      <c r="AE654" s="15"/>
      <c r="AF654" s="15"/>
      <c r="AG654" s="15"/>
      <c r="AH654" s="15"/>
      <c r="AI654" s="15"/>
      <c r="AJ654" s="15"/>
      <c r="AK654" s="15"/>
      <c r="AL654" s="15"/>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row>
    <row r="655" spans="1:8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Z655" s="15"/>
      <c r="AA655" s="15"/>
      <c r="AB655" s="15"/>
      <c r="AC655" s="15"/>
      <c r="AD655" s="15"/>
      <c r="AE655" s="15"/>
      <c r="AF655" s="15"/>
      <c r="AG655" s="15"/>
      <c r="AH655" s="15"/>
      <c r="AI655" s="15"/>
      <c r="AJ655" s="15"/>
      <c r="AK655" s="15"/>
      <c r="AL655" s="15"/>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row>
    <row r="656" spans="1:8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Z656" s="15"/>
      <c r="AA656" s="15"/>
      <c r="AB656" s="15"/>
      <c r="AC656" s="15"/>
      <c r="AD656" s="15"/>
      <c r="AE656" s="15"/>
      <c r="AF656" s="15"/>
      <c r="AG656" s="15"/>
      <c r="AH656" s="15"/>
      <c r="AI656" s="15"/>
      <c r="AJ656" s="15"/>
      <c r="AK656" s="15"/>
      <c r="AL656" s="15"/>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row>
    <row r="657" spans="1:8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Z657" s="15"/>
      <c r="AA657" s="15"/>
      <c r="AB657" s="15"/>
      <c r="AC657" s="15"/>
      <c r="AD657" s="15"/>
      <c r="AE657" s="15"/>
      <c r="AF657" s="15"/>
      <c r="AG657" s="15"/>
      <c r="AH657" s="15"/>
      <c r="AI657" s="15"/>
      <c r="AJ657" s="15"/>
      <c r="AK657" s="15"/>
      <c r="AL657" s="15"/>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row>
    <row r="658" spans="1:8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Z658" s="15"/>
      <c r="AA658" s="15"/>
      <c r="AB658" s="15"/>
      <c r="AC658" s="15"/>
      <c r="AD658" s="15"/>
      <c r="AE658" s="15"/>
      <c r="AF658" s="15"/>
      <c r="AG658" s="15"/>
      <c r="AH658" s="15"/>
      <c r="AI658" s="15"/>
      <c r="AJ658" s="15"/>
      <c r="AK658" s="15"/>
      <c r="AL658" s="15"/>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row>
    <row r="659" spans="1:8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Z659" s="15"/>
      <c r="AA659" s="15"/>
      <c r="AB659" s="15"/>
      <c r="AC659" s="15"/>
      <c r="AD659" s="15"/>
      <c r="AE659" s="15"/>
      <c r="AF659" s="15"/>
      <c r="AG659" s="15"/>
      <c r="AH659" s="15"/>
      <c r="AI659" s="15"/>
      <c r="AJ659" s="15"/>
      <c r="AK659" s="15"/>
      <c r="AL659" s="15"/>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row>
    <row r="660" spans="1:8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Z660" s="15"/>
      <c r="AA660" s="15"/>
      <c r="AB660" s="15"/>
      <c r="AC660" s="15"/>
      <c r="AD660" s="15"/>
      <c r="AE660" s="15"/>
      <c r="AF660" s="15"/>
      <c r="AG660" s="15"/>
      <c r="AH660" s="15"/>
      <c r="AI660" s="15"/>
      <c r="AJ660" s="15"/>
      <c r="AK660" s="15"/>
      <c r="AL660" s="15"/>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row>
    <row r="661" spans="1:8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Z661" s="15"/>
      <c r="AA661" s="15"/>
      <c r="AB661" s="15"/>
      <c r="AC661" s="15"/>
      <c r="AD661" s="15"/>
      <c r="AE661" s="15"/>
      <c r="AF661" s="15"/>
      <c r="AG661" s="15"/>
      <c r="AH661" s="15"/>
      <c r="AI661" s="15"/>
      <c r="AJ661" s="15"/>
      <c r="AK661" s="15"/>
      <c r="AL661" s="15"/>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row>
    <row r="662" spans="1:8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Z662" s="15"/>
      <c r="AA662" s="15"/>
      <c r="AB662" s="15"/>
      <c r="AC662" s="15"/>
      <c r="AD662" s="15"/>
      <c r="AE662" s="15"/>
      <c r="AF662" s="15"/>
      <c r="AG662" s="15"/>
      <c r="AH662" s="15"/>
      <c r="AI662" s="15"/>
      <c r="AJ662" s="15"/>
      <c r="AK662" s="15"/>
      <c r="AL662" s="15"/>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row>
    <row r="663" spans="1:8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Z663" s="15"/>
      <c r="AA663" s="15"/>
      <c r="AB663" s="15"/>
      <c r="AC663" s="15"/>
      <c r="AD663" s="15"/>
      <c r="AE663" s="15"/>
      <c r="AF663" s="15"/>
      <c r="AG663" s="15"/>
      <c r="AH663" s="15"/>
      <c r="AI663" s="15"/>
      <c r="AJ663" s="15"/>
      <c r="AK663" s="15"/>
      <c r="AL663" s="15"/>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row>
    <row r="664" spans="1:8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Z664" s="15"/>
      <c r="AA664" s="15"/>
      <c r="AB664" s="15"/>
      <c r="AC664" s="15"/>
      <c r="AD664" s="15"/>
      <c r="AE664" s="15"/>
      <c r="AF664" s="15"/>
      <c r="AG664" s="15"/>
      <c r="AH664" s="15"/>
      <c r="AI664" s="15"/>
      <c r="AJ664" s="15"/>
      <c r="AK664" s="15"/>
      <c r="AL664" s="15"/>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row>
    <row r="665" spans="1:8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Z665" s="15"/>
      <c r="AA665" s="15"/>
      <c r="AB665" s="15"/>
      <c r="AC665" s="15"/>
      <c r="AD665" s="15"/>
      <c r="AE665" s="15"/>
      <c r="AF665" s="15"/>
      <c r="AG665" s="15"/>
      <c r="AH665" s="15"/>
      <c r="AI665" s="15"/>
      <c r="AJ665" s="15"/>
      <c r="AK665" s="15"/>
      <c r="AL665" s="15"/>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row>
    <row r="666" spans="1:8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Z666" s="15"/>
      <c r="AA666" s="15"/>
      <c r="AB666" s="15"/>
      <c r="AC666" s="15"/>
      <c r="AD666" s="15"/>
      <c r="AE666" s="15"/>
      <c r="AF666" s="15"/>
      <c r="AG666" s="15"/>
      <c r="AH666" s="15"/>
      <c r="AI666" s="15"/>
      <c r="AJ666" s="15"/>
      <c r="AK666" s="15"/>
      <c r="AL666" s="15"/>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row>
    <row r="667" spans="1:8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Z667" s="15"/>
      <c r="AA667" s="15"/>
      <c r="AB667" s="15"/>
      <c r="AC667" s="15"/>
      <c r="AD667" s="15"/>
      <c r="AE667" s="15"/>
      <c r="AF667" s="15"/>
      <c r="AG667" s="15"/>
      <c r="AH667" s="15"/>
      <c r="AI667" s="15"/>
      <c r="AJ667" s="15"/>
      <c r="AK667" s="15"/>
      <c r="AL667" s="15"/>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row>
    <row r="668" spans="1:8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Z668" s="15"/>
      <c r="AA668" s="15"/>
      <c r="AB668" s="15"/>
      <c r="AC668" s="15"/>
      <c r="AD668" s="15"/>
      <c r="AE668" s="15"/>
      <c r="AF668" s="15"/>
      <c r="AG668" s="15"/>
      <c r="AH668" s="15"/>
      <c r="AI668" s="15"/>
      <c r="AJ668" s="15"/>
      <c r="AK668" s="15"/>
      <c r="AL668" s="15"/>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row>
    <row r="669" spans="1:8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Z669" s="15"/>
      <c r="AA669" s="15"/>
      <c r="AB669" s="15"/>
      <c r="AC669" s="15"/>
      <c r="AD669" s="15"/>
      <c r="AE669" s="15"/>
      <c r="AF669" s="15"/>
      <c r="AG669" s="15"/>
      <c r="AH669" s="15"/>
      <c r="AI669" s="15"/>
      <c r="AJ669" s="15"/>
      <c r="AK669" s="15"/>
      <c r="AL669" s="15"/>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row>
    <row r="670" spans="1:8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Z670" s="15"/>
      <c r="AA670" s="15"/>
      <c r="AB670" s="15"/>
      <c r="AC670" s="15"/>
      <c r="AD670" s="15"/>
      <c r="AE670" s="15"/>
      <c r="AF670" s="15"/>
      <c r="AG670" s="15"/>
      <c r="AH670" s="15"/>
      <c r="AI670" s="15"/>
      <c r="AJ670" s="15"/>
      <c r="AK670" s="15"/>
      <c r="AL670" s="15"/>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row>
    <row r="671" spans="1:8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Z671" s="15"/>
      <c r="AA671" s="15"/>
      <c r="AB671" s="15"/>
      <c r="AC671" s="15"/>
      <c r="AD671" s="15"/>
      <c r="AE671" s="15"/>
      <c r="AF671" s="15"/>
      <c r="AG671" s="15"/>
      <c r="AH671" s="15"/>
      <c r="AI671" s="15"/>
      <c r="AJ671" s="15"/>
      <c r="AK671" s="15"/>
      <c r="AL671" s="15"/>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row>
    <row r="672" spans="1:8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Z672" s="15"/>
      <c r="AA672" s="15"/>
      <c r="AB672" s="15"/>
      <c r="AC672" s="15"/>
      <c r="AD672" s="15"/>
      <c r="AE672" s="15"/>
      <c r="AF672" s="15"/>
      <c r="AG672" s="15"/>
      <c r="AH672" s="15"/>
      <c r="AI672" s="15"/>
      <c r="AJ672" s="15"/>
      <c r="AK672" s="15"/>
      <c r="AL672" s="15"/>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row>
    <row r="673" spans="1:8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Z673" s="15"/>
      <c r="AA673" s="15"/>
      <c r="AB673" s="15"/>
      <c r="AC673" s="15"/>
      <c r="AD673" s="15"/>
      <c r="AE673" s="15"/>
      <c r="AF673" s="15"/>
      <c r="AG673" s="15"/>
      <c r="AH673" s="15"/>
      <c r="AI673" s="15"/>
      <c r="AJ673" s="15"/>
      <c r="AK673" s="15"/>
      <c r="AL673" s="15"/>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row>
    <row r="674" spans="1:8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Z674" s="15"/>
      <c r="AA674" s="15"/>
      <c r="AB674" s="15"/>
      <c r="AC674" s="15"/>
      <c r="AD674" s="15"/>
      <c r="AE674" s="15"/>
      <c r="AF674" s="15"/>
      <c r="AG674" s="15"/>
      <c r="AH674" s="15"/>
      <c r="AI674" s="15"/>
      <c r="AJ674" s="15"/>
      <c r="AK674" s="15"/>
      <c r="AL674" s="15"/>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row>
    <row r="675" spans="1:8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Z675" s="15"/>
      <c r="AA675" s="15"/>
      <c r="AB675" s="15"/>
      <c r="AC675" s="15"/>
      <c r="AD675" s="15"/>
      <c r="AE675" s="15"/>
      <c r="AF675" s="15"/>
      <c r="AG675" s="15"/>
      <c r="AH675" s="15"/>
      <c r="AI675" s="15"/>
      <c r="AJ675" s="15"/>
      <c r="AK675" s="15"/>
      <c r="AL675" s="15"/>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row>
    <row r="676" spans="1:8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Z676" s="15"/>
      <c r="AA676" s="15"/>
      <c r="AB676" s="15"/>
      <c r="AC676" s="15"/>
      <c r="AD676" s="15"/>
      <c r="AE676" s="15"/>
      <c r="AF676" s="15"/>
      <c r="AG676" s="15"/>
      <c r="AH676" s="15"/>
      <c r="AI676" s="15"/>
      <c r="AJ676" s="15"/>
      <c r="AK676" s="15"/>
      <c r="AL676" s="15"/>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row>
    <row r="677" spans="1:8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Z677" s="15"/>
      <c r="AA677" s="15"/>
      <c r="AB677" s="15"/>
      <c r="AC677" s="15"/>
      <c r="AD677" s="15"/>
      <c r="AE677" s="15"/>
      <c r="AF677" s="15"/>
      <c r="AG677" s="15"/>
      <c r="AH677" s="15"/>
      <c r="AI677" s="15"/>
      <c r="AJ677" s="15"/>
      <c r="AK677" s="15"/>
      <c r="AL677" s="15"/>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row>
    <row r="678" spans="1:8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Z678" s="15"/>
      <c r="AA678" s="15"/>
      <c r="AB678" s="15"/>
      <c r="AC678" s="15"/>
      <c r="AD678" s="15"/>
      <c r="AE678" s="15"/>
      <c r="AF678" s="15"/>
      <c r="AG678" s="15"/>
      <c r="AH678" s="15"/>
      <c r="AI678" s="15"/>
      <c r="AJ678" s="15"/>
      <c r="AK678" s="15"/>
      <c r="AL678" s="15"/>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row>
    <row r="679" spans="1:8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Z679" s="15"/>
      <c r="AA679" s="15"/>
      <c r="AB679" s="15"/>
      <c r="AC679" s="15"/>
      <c r="AD679" s="15"/>
      <c r="AE679" s="15"/>
      <c r="AF679" s="15"/>
      <c r="AG679" s="15"/>
      <c r="AH679" s="15"/>
      <c r="AI679" s="15"/>
      <c r="AJ679" s="15"/>
      <c r="AK679" s="15"/>
      <c r="AL679" s="15"/>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row>
    <row r="680" spans="1:8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Z680" s="15"/>
      <c r="AA680" s="15"/>
      <c r="AB680" s="15"/>
      <c r="AC680" s="15"/>
      <c r="AD680" s="15"/>
      <c r="AE680" s="15"/>
      <c r="AF680" s="15"/>
      <c r="AG680" s="15"/>
      <c r="AH680" s="15"/>
      <c r="AI680" s="15"/>
      <c r="AJ680" s="15"/>
      <c r="AK680" s="15"/>
      <c r="AL680" s="15"/>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row>
    <row r="681" spans="1:8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Z681" s="15"/>
      <c r="AA681" s="15"/>
      <c r="AB681" s="15"/>
      <c r="AC681" s="15"/>
      <c r="AD681" s="15"/>
      <c r="AE681" s="15"/>
      <c r="AF681" s="15"/>
      <c r="AG681" s="15"/>
      <c r="AH681" s="15"/>
      <c r="AI681" s="15"/>
      <c r="AJ681" s="15"/>
      <c r="AK681" s="15"/>
      <c r="AL681" s="15"/>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row>
    <row r="682" spans="1:8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Z682" s="15"/>
      <c r="AA682" s="15"/>
      <c r="AB682" s="15"/>
      <c r="AC682" s="15"/>
      <c r="AD682" s="15"/>
      <c r="AE682" s="15"/>
      <c r="AF682" s="15"/>
      <c r="AG682" s="15"/>
      <c r="AH682" s="15"/>
      <c r="AI682" s="15"/>
      <c r="AJ682" s="15"/>
      <c r="AK682" s="15"/>
      <c r="AL682" s="15"/>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row>
    <row r="683" spans="1:8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Z683" s="15"/>
      <c r="AA683" s="15"/>
      <c r="AB683" s="15"/>
      <c r="AC683" s="15"/>
      <c r="AD683" s="15"/>
      <c r="AE683" s="15"/>
      <c r="AF683" s="15"/>
      <c r="AG683" s="15"/>
      <c r="AH683" s="15"/>
      <c r="AI683" s="15"/>
      <c r="AJ683" s="15"/>
      <c r="AK683" s="15"/>
      <c r="AL683" s="15"/>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row>
    <row r="684" spans="1:8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Z684" s="15"/>
      <c r="AA684" s="15"/>
      <c r="AB684" s="15"/>
      <c r="AC684" s="15"/>
      <c r="AD684" s="15"/>
      <c r="AE684" s="15"/>
      <c r="AF684" s="15"/>
      <c r="AG684" s="15"/>
      <c r="AH684" s="15"/>
      <c r="AI684" s="15"/>
      <c r="AJ684" s="15"/>
      <c r="AK684" s="15"/>
      <c r="AL684" s="15"/>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row>
    <row r="685" spans="1:8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Z685" s="15"/>
      <c r="AA685" s="15"/>
      <c r="AB685" s="15"/>
      <c r="AC685" s="15"/>
      <c r="AD685" s="15"/>
      <c r="AE685" s="15"/>
      <c r="AF685" s="15"/>
      <c r="AG685" s="15"/>
      <c r="AH685" s="15"/>
      <c r="AI685" s="15"/>
      <c r="AJ685" s="15"/>
      <c r="AK685" s="15"/>
      <c r="AL685" s="15"/>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row>
    <row r="686" spans="1: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Z686" s="15"/>
      <c r="AA686" s="15"/>
      <c r="AB686" s="15"/>
      <c r="AC686" s="15"/>
      <c r="AD686" s="15"/>
      <c r="AE686" s="15"/>
      <c r="AF686" s="15"/>
      <c r="AG686" s="15"/>
      <c r="AH686" s="15"/>
      <c r="AI686" s="15"/>
      <c r="AJ686" s="15"/>
      <c r="AK686" s="15"/>
      <c r="AL686" s="15"/>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row>
    <row r="687" spans="1:8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Z687" s="15"/>
      <c r="AA687" s="15"/>
      <c r="AB687" s="15"/>
      <c r="AC687" s="15"/>
      <c r="AD687" s="15"/>
      <c r="AE687" s="15"/>
      <c r="AF687" s="15"/>
      <c r="AG687" s="15"/>
      <c r="AH687" s="15"/>
      <c r="AI687" s="15"/>
      <c r="AJ687" s="15"/>
      <c r="AK687" s="15"/>
      <c r="AL687" s="15"/>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row>
    <row r="688" spans="1:8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Z688" s="15"/>
      <c r="AA688" s="15"/>
      <c r="AB688" s="15"/>
      <c r="AC688" s="15"/>
      <c r="AD688" s="15"/>
      <c r="AE688" s="15"/>
      <c r="AF688" s="15"/>
      <c r="AG688" s="15"/>
      <c r="AH688" s="15"/>
      <c r="AI688" s="15"/>
      <c r="AJ688" s="15"/>
      <c r="AK688" s="15"/>
      <c r="AL688" s="15"/>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row>
    <row r="689" spans="1:8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Z689" s="15"/>
      <c r="AA689" s="15"/>
      <c r="AB689" s="15"/>
      <c r="AC689" s="15"/>
      <c r="AD689" s="15"/>
      <c r="AE689" s="15"/>
      <c r="AF689" s="15"/>
      <c r="AG689" s="15"/>
      <c r="AH689" s="15"/>
      <c r="AI689" s="15"/>
      <c r="AJ689" s="15"/>
      <c r="AK689" s="15"/>
      <c r="AL689" s="15"/>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row>
    <row r="690" spans="1:8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Z690" s="15"/>
      <c r="AA690" s="15"/>
      <c r="AB690" s="15"/>
      <c r="AC690" s="15"/>
      <c r="AD690" s="15"/>
      <c r="AE690" s="15"/>
      <c r="AF690" s="15"/>
      <c r="AG690" s="15"/>
      <c r="AH690" s="15"/>
      <c r="AI690" s="15"/>
      <c r="AJ690" s="15"/>
      <c r="AK690" s="15"/>
      <c r="AL690" s="15"/>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row>
    <row r="691" spans="1:8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Z691" s="15"/>
      <c r="AA691" s="15"/>
      <c r="AB691" s="15"/>
      <c r="AC691" s="15"/>
      <c r="AD691" s="15"/>
      <c r="AE691" s="15"/>
      <c r="AF691" s="15"/>
      <c r="AG691" s="15"/>
      <c r="AH691" s="15"/>
      <c r="AI691" s="15"/>
      <c r="AJ691" s="15"/>
      <c r="AK691" s="15"/>
      <c r="AL691" s="15"/>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row>
    <row r="692" spans="1:8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Z692" s="15"/>
      <c r="AA692" s="15"/>
      <c r="AB692" s="15"/>
      <c r="AC692" s="15"/>
      <c r="AD692" s="15"/>
      <c r="AE692" s="15"/>
      <c r="AF692" s="15"/>
      <c r="AG692" s="15"/>
      <c r="AH692" s="15"/>
      <c r="AI692" s="15"/>
      <c r="AJ692" s="15"/>
      <c r="AK692" s="15"/>
      <c r="AL692" s="15"/>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row>
    <row r="693" spans="1:8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Z693" s="15"/>
      <c r="AA693" s="15"/>
      <c r="AB693" s="15"/>
      <c r="AC693" s="15"/>
      <c r="AD693" s="15"/>
      <c r="AE693" s="15"/>
      <c r="AF693" s="15"/>
      <c r="AG693" s="15"/>
      <c r="AH693" s="15"/>
      <c r="AI693" s="15"/>
      <c r="AJ693" s="15"/>
      <c r="AK693" s="15"/>
      <c r="AL693" s="15"/>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row>
    <row r="694" spans="1:8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Z694" s="15"/>
      <c r="AA694" s="15"/>
      <c r="AB694" s="15"/>
      <c r="AC694" s="15"/>
      <c r="AD694" s="15"/>
      <c r="AE694" s="15"/>
      <c r="AF694" s="15"/>
      <c r="AG694" s="15"/>
      <c r="AH694" s="15"/>
      <c r="AI694" s="15"/>
      <c r="AJ694" s="15"/>
      <c r="AK694" s="15"/>
      <c r="AL694" s="15"/>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row>
    <row r="695" spans="1:8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Z695" s="15"/>
      <c r="AA695" s="15"/>
      <c r="AB695" s="15"/>
      <c r="AC695" s="15"/>
      <c r="AD695" s="15"/>
      <c r="AE695" s="15"/>
      <c r="AF695" s="15"/>
      <c r="AG695" s="15"/>
      <c r="AH695" s="15"/>
      <c r="AI695" s="15"/>
      <c r="AJ695" s="15"/>
      <c r="AK695" s="15"/>
      <c r="AL695" s="15"/>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row>
    <row r="696" spans="1:8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Z696" s="15"/>
      <c r="AA696" s="15"/>
      <c r="AB696" s="15"/>
      <c r="AC696" s="15"/>
      <c r="AD696" s="15"/>
      <c r="AE696" s="15"/>
      <c r="AF696" s="15"/>
      <c r="AG696" s="15"/>
      <c r="AH696" s="15"/>
      <c r="AI696" s="15"/>
      <c r="AJ696" s="15"/>
      <c r="AK696" s="15"/>
      <c r="AL696" s="15"/>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row>
    <row r="697" spans="1:8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Z697" s="15"/>
      <c r="AA697" s="15"/>
      <c r="AB697" s="15"/>
      <c r="AC697" s="15"/>
      <c r="AD697" s="15"/>
      <c r="AE697" s="15"/>
      <c r="AF697" s="15"/>
      <c r="AG697" s="15"/>
      <c r="AH697" s="15"/>
      <c r="AI697" s="15"/>
      <c r="AJ697" s="15"/>
      <c r="AK697" s="15"/>
      <c r="AL697" s="15"/>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row>
    <row r="698" spans="1:8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Z698" s="15"/>
      <c r="AA698" s="15"/>
      <c r="AB698" s="15"/>
      <c r="AC698" s="15"/>
      <c r="AD698" s="15"/>
      <c r="AE698" s="15"/>
      <c r="AF698" s="15"/>
      <c r="AG698" s="15"/>
      <c r="AH698" s="15"/>
      <c r="AI698" s="15"/>
      <c r="AJ698" s="15"/>
      <c r="AK698" s="15"/>
      <c r="AL698" s="15"/>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row>
    <row r="699" spans="1:8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Z699" s="15"/>
      <c r="AA699" s="15"/>
      <c r="AB699" s="15"/>
      <c r="AC699" s="15"/>
      <c r="AD699" s="15"/>
      <c r="AE699" s="15"/>
      <c r="AF699" s="15"/>
      <c r="AG699" s="15"/>
      <c r="AH699" s="15"/>
      <c r="AI699" s="15"/>
      <c r="AJ699" s="15"/>
      <c r="AK699" s="15"/>
      <c r="AL699" s="15"/>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row>
    <row r="700" spans="1:8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Z700" s="15"/>
      <c r="AA700" s="15"/>
      <c r="AB700" s="15"/>
      <c r="AC700" s="15"/>
      <c r="AD700" s="15"/>
      <c r="AE700" s="15"/>
      <c r="AF700" s="15"/>
      <c r="AG700" s="15"/>
      <c r="AH700" s="15"/>
      <c r="AI700" s="15"/>
      <c r="AJ700" s="15"/>
      <c r="AK700" s="15"/>
      <c r="AL700" s="15"/>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row>
    <row r="701" spans="1:8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Z701" s="15"/>
      <c r="AA701" s="15"/>
      <c r="AB701" s="15"/>
      <c r="AC701" s="15"/>
      <c r="AD701" s="15"/>
      <c r="AE701" s="15"/>
      <c r="AF701" s="15"/>
      <c r="AG701" s="15"/>
      <c r="AH701" s="15"/>
      <c r="AI701" s="15"/>
      <c r="AJ701" s="15"/>
      <c r="AK701" s="15"/>
      <c r="AL701" s="15"/>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row>
    <row r="702" spans="1:8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Z702" s="15"/>
      <c r="AA702" s="15"/>
      <c r="AB702" s="15"/>
      <c r="AC702" s="15"/>
      <c r="AD702" s="15"/>
      <c r="AE702" s="15"/>
      <c r="AF702" s="15"/>
      <c r="AG702" s="15"/>
      <c r="AH702" s="15"/>
      <c r="AI702" s="15"/>
      <c r="AJ702" s="15"/>
      <c r="AK702" s="15"/>
      <c r="AL702" s="15"/>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row>
    <row r="703" spans="1:8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Z703" s="15"/>
      <c r="AA703" s="15"/>
      <c r="AB703" s="15"/>
      <c r="AC703" s="15"/>
      <c r="AD703" s="15"/>
      <c r="AE703" s="15"/>
      <c r="AF703" s="15"/>
      <c r="AG703" s="15"/>
      <c r="AH703" s="15"/>
      <c r="AI703" s="15"/>
      <c r="AJ703" s="15"/>
      <c r="AK703" s="15"/>
      <c r="AL703" s="15"/>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row>
    <row r="704" spans="1:8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Z704" s="15"/>
      <c r="AA704" s="15"/>
      <c r="AB704" s="15"/>
      <c r="AC704" s="15"/>
      <c r="AD704" s="15"/>
      <c r="AE704" s="15"/>
      <c r="AF704" s="15"/>
      <c r="AG704" s="15"/>
      <c r="AH704" s="15"/>
      <c r="AI704" s="15"/>
      <c r="AJ704" s="15"/>
      <c r="AK704" s="15"/>
      <c r="AL704" s="15"/>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row>
    <row r="705" spans="1:8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Z705" s="15"/>
      <c r="AA705" s="15"/>
      <c r="AB705" s="15"/>
      <c r="AC705" s="15"/>
      <c r="AD705" s="15"/>
      <c r="AE705" s="15"/>
      <c r="AF705" s="15"/>
      <c r="AG705" s="15"/>
      <c r="AH705" s="15"/>
      <c r="AI705" s="15"/>
      <c r="AJ705" s="15"/>
      <c r="AK705" s="15"/>
      <c r="AL705" s="15"/>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row>
    <row r="706" spans="1:8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Z706" s="15"/>
      <c r="AA706" s="15"/>
      <c r="AB706" s="15"/>
      <c r="AC706" s="15"/>
      <c r="AD706" s="15"/>
      <c r="AE706" s="15"/>
      <c r="AF706" s="15"/>
      <c r="AG706" s="15"/>
      <c r="AH706" s="15"/>
      <c r="AI706" s="15"/>
      <c r="AJ706" s="15"/>
      <c r="AK706" s="15"/>
      <c r="AL706" s="15"/>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row>
    <row r="707" spans="1:8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Z707" s="15"/>
      <c r="AA707" s="15"/>
      <c r="AB707" s="15"/>
      <c r="AC707" s="15"/>
      <c r="AD707" s="15"/>
      <c r="AE707" s="15"/>
      <c r="AF707" s="15"/>
      <c r="AG707" s="15"/>
      <c r="AH707" s="15"/>
      <c r="AI707" s="15"/>
      <c r="AJ707" s="15"/>
      <c r="AK707" s="15"/>
      <c r="AL707" s="15"/>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row>
    <row r="708" spans="1:8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Z708" s="15"/>
      <c r="AA708" s="15"/>
      <c r="AB708" s="15"/>
      <c r="AC708" s="15"/>
      <c r="AD708" s="15"/>
      <c r="AE708" s="15"/>
      <c r="AF708" s="15"/>
      <c r="AG708" s="15"/>
      <c r="AH708" s="15"/>
      <c r="AI708" s="15"/>
      <c r="AJ708" s="15"/>
      <c r="AK708" s="15"/>
      <c r="AL708" s="15"/>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row>
    <row r="709" spans="1:8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Z709" s="15"/>
      <c r="AA709" s="15"/>
      <c r="AB709" s="15"/>
      <c r="AC709" s="15"/>
      <c r="AD709" s="15"/>
      <c r="AE709" s="15"/>
      <c r="AF709" s="15"/>
      <c r="AG709" s="15"/>
      <c r="AH709" s="15"/>
      <c r="AI709" s="15"/>
      <c r="AJ709" s="15"/>
      <c r="AK709" s="15"/>
      <c r="AL709" s="15"/>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row>
    <row r="710" spans="1:8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Z710" s="15"/>
      <c r="AA710" s="15"/>
      <c r="AB710" s="15"/>
      <c r="AC710" s="15"/>
      <c r="AD710" s="15"/>
      <c r="AE710" s="15"/>
      <c r="AF710" s="15"/>
      <c r="AG710" s="15"/>
      <c r="AH710" s="15"/>
      <c r="AI710" s="15"/>
      <c r="AJ710" s="15"/>
      <c r="AK710" s="15"/>
      <c r="AL710" s="15"/>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row>
    <row r="711" spans="1:8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Z711" s="15"/>
      <c r="AA711" s="15"/>
      <c r="AB711" s="15"/>
      <c r="AC711" s="15"/>
      <c r="AD711" s="15"/>
      <c r="AE711" s="15"/>
      <c r="AF711" s="15"/>
      <c r="AG711" s="15"/>
      <c r="AH711" s="15"/>
      <c r="AI711" s="15"/>
      <c r="AJ711" s="15"/>
      <c r="AK711" s="15"/>
      <c r="AL711" s="15"/>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row>
    <row r="712" spans="1:8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Z712" s="15"/>
      <c r="AA712" s="15"/>
      <c r="AB712" s="15"/>
      <c r="AC712" s="15"/>
      <c r="AD712" s="15"/>
      <c r="AE712" s="15"/>
      <c r="AF712" s="15"/>
      <c r="AG712" s="15"/>
      <c r="AH712" s="15"/>
      <c r="AI712" s="15"/>
      <c r="AJ712" s="15"/>
      <c r="AK712" s="15"/>
      <c r="AL712" s="15"/>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row>
    <row r="713" spans="1:8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Z713" s="15"/>
      <c r="AA713" s="15"/>
      <c r="AB713" s="15"/>
      <c r="AC713" s="15"/>
      <c r="AD713" s="15"/>
      <c r="AE713" s="15"/>
      <c r="AF713" s="15"/>
      <c r="AG713" s="15"/>
      <c r="AH713" s="15"/>
      <c r="AI713" s="15"/>
      <c r="AJ713" s="15"/>
      <c r="AK713" s="15"/>
      <c r="AL713" s="15"/>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row>
    <row r="714" spans="1:8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Z714" s="15"/>
      <c r="AA714" s="15"/>
      <c r="AB714" s="15"/>
      <c r="AC714" s="15"/>
      <c r="AD714" s="15"/>
      <c r="AE714" s="15"/>
      <c r="AF714" s="15"/>
      <c r="AG714" s="15"/>
      <c r="AH714" s="15"/>
      <c r="AI714" s="15"/>
      <c r="AJ714" s="15"/>
      <c r="AK714" s="15"/>
      <c r="AL714" s="15"/>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row>
    <row r="715" spans="1:8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Z715" s="15"/>
      <c r="AA715" s="15"/>
      <c r="AB715" s="15"/>
      <c r="AC715" s="15"/>
      <c r="AD715" s="15"/>
      <c r="AE715" s="15"/>
      <c r="AF715" s="15"/>
      <c r="AG715" s="15"/>
      <c r="AH715" s="15"/>
      <c r="AI715" s="15"/>
      <c r="AJ715" s="15"/>
      <c r="AK715" s="15"/>
      <c r="AL715" s="15"/>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row>
    <row r="716" spans="1:8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Z716" s="15"/>
      <c r="AA716" s="15"/>
      <c r="AB716" s="15"/>
      <c r="AC716" s="15"/>
      <c r="AD716" s="15"/>
      <c r="AE716" s="15"/>
      <c r="AF716" s="15"/>
      <c r="AG716" s="15"/>
      <c r="AH716" s="15"/>
      <c r="AI716" s="15"/>
      <c r="AJ716" s="15"/>
      <c r="AK716" s="15"/>
      <c r="AL716" s="15"/>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row>
    <row r="717" spans="1:8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Z717" s="15"/>
      <c r="AA717" s="15"/>
      <c r="AB717" s="15"/>
      <c r="AC717" s="15"/>
      <c r="AD717" s="15"/>
      <c r="AE717" s="15"/>
      <c r="AF717" s="15"/>
      <c r="AG717" s="15"/>
      <c r="AH717" s="15"/>
      <c r="AI717" s="15"/>
      <c r="AJ717" s="15"/>
      <c r="AK717" s="15"/>
      <c r="AL717" s="15"/>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row>
    <row r="718" spans="1:8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Z718" s="15"/>
      <c r="AA718" s="15"/>
      <c r="AB718" s="15"/>
      <c r="AC718" s="15"/>
      <c r="AD718" s="15"/>
      <c r="AE718" s="15"/>
      <c r="AF718" s="15"/>
      <c r="AG718" s="15"/>
      <c r="AH718" s="15"/>
      <c r="AI718" s="15"/>
      <c r="AJ718" s="15"/>
      <c r="AK718" s="15"/>
      <c r="AL718" s="15"/>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row>
    <row r="719" spans="1:8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Z719" s="15"/>
      <c r="AA719" s="15"/>
      <c r="AB719" s="15"/>
      <c r="AC719" s="15"/>
      <c r="AD719" s="15"/>
      <c r="AE719" s="15"/>
      <c r="AF719" s="15"/>
      <c r="AG719" s="15"/>
      <c r="AH719" s="15"/>
      <c r="AI719" s="15"/>
      <c r="AJ719" s="15"/>
      <c r="AK719" s="15"/>
      <c r="AL719" s="15"/>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row>
    <row r="720" spans="1:8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Z720" s="15"/>
      <c r="AA720" s="15"/>
      <c r="AB720" s="15"/>
      <c r="AC720" s="15"/>
      <c r="AD720" s="15"/>
      <c r="AE720" s="15"/>
      <c r="AF720" s="15"/>
      <c r="AG720" s="15"/>
      <c r="AH720" s="15"/>
      <c r="AI720" s="15"/>
      <c r="AJ720" s="15"/>
      <c r="AK720" s="15"/>
      <c r="AL720" s="15"/>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row>
    <row r="721" spans="1:8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Z721" s="15"/>
      <c r="AA721" s="15"/>
      <c r="AB721" s="15"/>
      <c r="AC721" s="15"/>
      <c r="AD721" s="15"/>
      <c r="AE721" s="15"/>
      <c r="AF721" s="15"/>
      <c r="AG721" s="15"/>
      <c r="AH721" s="15"/>
      <c r="AI721" s="15"/>
      <c r="AJ721" s="15"/>
      <c r="AK721" s="15"/>
      <c r="AL721" s="15"/>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row>
    <row r="722" spans="1:8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Z722" s="15"/>
      <c r="AA722" s="15"/>
      <c r="AB722" s="15"/>
      <c r="AC722" s="15"/>
      <c r="AD722" s="15"/>
      <c r="AE722" s="15"/>
      <c r="AF722" s="15"/>
      <c r="AG722" s="15"/>
      <c r="AH722" s="15"/>
      <c r="AI722" s="15"/>
      <c r="AJ722" s="15"/>
      <c r="AK722" s="15"/>
      <c r="AL722" s="15"/>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row>
    <row r="723" spans="1:8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Z723" s="15"/>
      <c r="AA723" s="15"/>
      <c r="AB723" s="15"/>
      <c r="AC723" s="15"/>
      <c r="AD723" s="15"/>
      <c r="AE723" s="15"/>
      <c r="AF723" s="15"/>
      <c r="AG723" s="15"/>
      <c r="AH723" s="15"/>
      <c r="AI723" s="15"/>
      <c r="AJ723" s="15"/>
      <c r="AK723" s="15"/>
      <c r="AL723" s="15"/>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row>
    <row r="724" spans="1:8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Z724" s="15"/>
      <c r="AA724" s="15"/>
      <c r="AB724" s="15"/>
      <c r="AC724" s="15"/>
      <c r="AD724" s="15"/>
      <c r="AE724" s="15"/>
      <c r="AF724" s="15"/>
      <c r="AG724" s="15"/>
      <c r="AH724" s="15"/>
      <c r="AI724" s="15"/>
      <c r="AJ724" s="15"/>
      <c r="AK724" s="15"/>
      <c r="AL724" s="15"/>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row>
    <row r="725" spans="1:8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Z725" s="15"/>
      <c r="AA725" s="15"/>
      <c r="AB725" s="15"/>
      <c r="AC725" s="15"/>
      <c r="AD725" s="15"/>
      <c r="AE725" s="15"/>
      <c r="AF725" s="15"/>
      <c r="AG725" s="15"/>
      <c r="AH725" s="15"/>
      <c r="AI725" s="15"/>
      <c r="AJ725" s="15"/>
      <c r="AK725" s="15"/>
      <c r="AL725" s="15"/>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row>
    <row r="726" spans="1:8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Z726" s="15"/>
      <c r="AA726" s="15"/>
      <c r="AB726" s="15"/>
      <c r="AC726" s="15"/>
      <c r="AD726" s="15"/>
      <c r="AE726" s="15"/>
      <c r="AF726" s="15"/>
      <c r="AG726" s="15"/>
      <c r="AH726" s="15"/>
      <c r="AI726" s="15"/>
      <c r="AJ726" s="15"/>
      <c r="AK726" s="15"/>
      <c r="AL726" s="15"/>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row>
    <row r="727" spans="1:8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Z727" s="15"/>
      <c r="AA727" s="15"/>
      <c r="AB727" s="15"/>
      <c r="AC727" s="15"/>
      <c r="AD727" s="15"/>
      <c r="AE727" s="15"/>
      <c r="AF727" s="15"/>
      <c r="AG727" s="15"/>
      <c r="AH727" s="15"/>
      <c r="AI727" s="15"/>
      <c r="AJ727" s="15"/>
      <c r="AK727" s="15"/>
      <c r="AL727" s="15"/>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row>
    <row r="728" spans="1:8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Z728" s="15"/>
      <c r="AA728" s="15"/>
      <c r="AB728" s="15"/>
      <c r="AC728" s="15"/>
      <c r="AD728" s="15"/>
      <c r="AE728" s="15"/>
      <c r="AF728" s="15"/>
      <c r="AG728" s="15"/>
      <c r="AH728" s="15"/>
      <c r="AI728" s="15"/>
      <c r="AJ728" s="15"/>
      <c r="AK728" s="15"/>
      <c r="AL728" s="15"/>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row>
    <row r="729" spans="1:8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Z729" s="15"/>
      <c r="AA729" s="15"/>
      <c r="AB729" s="15"/>
      <c r="AC729" s="15"/>
      <c r="AD729" s="15"/>
      <c r="AE729" s="15"/>
      <c r="AF729" s="15"/>
      <c r="AG729" s="15"/>
      <c r="AH729" s="15"/>
      <c r="AI729" s="15"/>
      <c r="AJ729" s="15"/>
      <c r="AK729" s="15"/>
      <c r="AL729" s="15"/>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row>
    <row r="730" spans="1:8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Z730" s="15"/>
      <c r="AA730" s="15"/>
      <c r="AB730" s="15"/>
      <c r="AC730" s="15"/>
      <c r="AD730" s="15"/>
      <c r="AE730" s="15"/>
      <c r="AF730" s="15"/>
      <c r="AG730" s="15"/>
      <c r="AH730" s="15"/>
      <c r="AI730" s="15"/>
      <c r="AJ730" s="15"/>
      <c r="AK730" s="15"/>
      <c r="AL730" s="15"/>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row>
    <row r="731" spans="1:8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Z731" s="15"/>
      <c r="AA731" s="15"/>
      <c r="AB731" s="15"/>
      <c r="AC731" s="15"/>
      <c r="AD731" s="15"/>
      <c r="AE731" s="15"/>
      <c r="AF731" s="15"/>
      <c r="AG731" s="15"/>
      <c r="AH731" s="15"/>
      <c r="AI731" s="15"/>
      <c r="AJ731" s="15"/>
      <c r="AK731" s="15"/>
      <c r="AL731" s="15"/>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row>
    <row r="732" spans="1:8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Z732" s="15"/>
      <c r="AA732" s="15"/>
      <c r="AB732" s="15"/>
      <c r="AC732" s="15"/>
      <c r="AD732" s="15"/>
      <c r="AE732" s="15"/>
      <c r="AF732" s="15"/>
      <c r="AG732" s="15"/>
      <c r="AH732" s="15"/>
      <c r="AI732" s="15"/>
      <c r="AJ732" s="15"/>
      <c r="AK732" s="15"/>
      <c r="AL732" s="15"/>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row>
    <row r="733" spans="1:8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Z733" s="15"/>
      <c r="AA733" s="15"/>
      <c r="AB733" s="15"/>
      <c r="AC733" s="15"/>
      <c r="AD733" s="15"/>
      <c r="AE733" s="15"/>
      <c r="AF733" s="15"/>
      <c r="AG733" s="15"/>
      <c r="AH733" s="15"/>
      <c r="AI733" s="15"/>
      <c r="AJ733" s="15"/>
      <c r="AK733" s="15"/>
      <c r="AL733" s="15"/>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row>
    <row r="734" spans="1:8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Z734" s="15"/>
      <c r="AA734" s="15"/>
      <c r="AB734" s="15"/>
      <c r="AC734" s="15"/>
      <c r="AD734" s="15"/>
      <c r="AE734" s="15"/>
      <c r="AF734" s="15"/>
      <c r="AG734" s="15"/>
      <c r="AH734" s="15"/>
      <c r="AI734" s="15"/>
      <c r="AJ734" s="15"/>
      <c r="AK734" s="15"/>
      <c r="AL734" s="15"/>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row>
    <row r="735" spans="1:8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Z735" s="15"/>
      <c r="AA735" s="15"/>
      <c r="AB735" s="15"/>
      <c r="AC735" s="15"/>
      <c r="AD735" s="15"/>
      <c r="AE735" s="15"/>
      <c r="AF735" s="15"/>
      <c r="AG735" s="15"/>
      <c r="AH735" s="15"/>
      <c r="AI735" s="15"/>
      <c r="AJ735" s="15"/>
      <c r="AK735" s="15"/>
      <c r="AL735" s="15"/>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row>
    <row r="736" spans="1:8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Z736" s="15"/>
      <c r="AA736" s="15"/>
      <c r="AB736" s="15"/>
      <c r="AC736" s="15"/>
      <c r="AD736" s="15"/>
      <c r="AE736" s="15"/>
      <c r="AF736" s="15"/>
      <c r="AG736" s="15"/>
      <c r="AH736" s="15"/>
      <c r="AI736" s="15"/>
      <c r="AJ736" s="15"/>
      <c r="AK736" s="15"/>
      <c r="AL736" s="15"/>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row>
    <row r="737" spans="1:8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Z737" s="15"/>
      <c r="AA737" s="15"/>
      <c r="AB737" s="15"/>
      <c r="AC737" s="15"/>
      <c r="AD737" s="15"/>
      <c r="AE737" s="15"/>
      <c r="AF737" s="15"/>
      <c r="AG737" s="15"/>
      <c r="AH737" s="15"/>
      <c r="AI737" s="15"/>
      <c r="AJ737" s="15"/>
      <c r="AK737" s="15"/>
      <c r="AL737" s="15"/>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row>
    <row r="738" spans="1:8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Z738" s="15"/>
      <c r="AA738" s="15"/>
      <c r="AB738" s="15"/>
      <c r="AC738" s="15"/>
      <c r="AD738" s="15"/>
      <c r="AE738" s="15"/>
      <c r="AF738" s="15"/>
      <c r="AG738" s="15"/>
      <c r="AH738" s="15"/>
      <c r="AI738" s="15"/>
      <c r="AJ738" s="15"/>
      <c r="AK738" s="15"/>
      <c r="AL738" s="15"/>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row>
    <row r="739" spans="1:8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Z739" s="15"/>
      <c r="AA739" s="15"/>
      <c r="AB739" s="15"/>
      <c r="AC739" s="15"/>
      <c r="AD739" s="15"/>
      <c r="AE739" s="15"/>
      <c r="AF739" s="15"/>
      <c r="AG739" s="15"/>
      <c r="AH739" s="15"/>
      <c r="AI739" s="15"/>
      <c r="AJ739" s="15"/>
      <c r="AK739" s="15"/>
      <c r="AL739" s="15"/>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row>
    <row r="740" spans="1:8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Z740" s="15"/>
      <c r="AA740" s="15"/>
      <c r="AB740" s="15"/>
      <c r="AC740" s="15"/>
      <c r="AD740" s="15"/>
      <c r="AE740" s="15"/>
      <c r="AF740" s="15"/>
      <c r="AG740" s="15"/>
      <c r="AH740" s="15"/>
      <c r="AI740" s="15"/>
      <c r="AJ740" s="15"/>
      <c r="AK740" s="15"/>
      <c r="AL740" s="15"/>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row>
    <row r="741" spans="1:8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Z741" s="15"/>
      <c r="AA741" s="15"/>
      <c r="AB741" s="15"/>
      <c r="AC741" s="15"/>
      <c r="AD741" s="15"/>
      <c r="AE741" s="15"/>
      <c r="AF741" s="15"/>
      <c r="AG741" s="15"/>
      <c r="AH741" s="15"/>
      <c r="AI741" s="15"/>
      <c r="AJ741" s="15"/>
      <c r="AK741" s="15"/>
      <c r="AL741" s="15"/>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row>
    <row r="742" spans="1:8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Z742" s="15"/>
      <c r="AA742" s="15"/>
      <c r="AB742" s="15"/>
      <c r="AC742" s="15"/>
      <c r="AD742" s="15"/>
      <c r="AE742" s="15"/>
      <c r="AF742" s="15"/>
      <c r="AG742" s="15"/>
      <c r="AH742" s="15"/>
      <c r="AI742" s="15"/>
      <c r="AJ742" s="15"/>
      <c r="AK742" s="15"/>
      <c r="AL742" s="15"/>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row>
    <row r="743" spans="1:8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Z743" s="15"/>
      <c r="AA743" s="15"/>
      <c r="AB743" s="15"/>
      <c r="AC743" s="15"/>
      <c r="AD743" s="15"/>
      <c r="AE743" s="15"/>
      <c r="AF743" s="15"/>
      <c r="AG743" s="15"/>
      <c r="AH743" s="15"/>
      <c r="AI743" s="15"/>
      <c r="AJ743" s="15"/>
      <c r="AK743" s="15"/>
      <c r="AL743" s="15"/>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row>
    <row r="744" spans="1:8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Z744" s="15"/>
      <c r="AA744" s="15"/>
      <c r="AB744" s="15"/>
      <c r="AC744" s="15"/>
      <c r="AD744" s="15"/>
      <c r="AE744" s="15"/>
      <c r="AF744" s="15"/>
      <c r="AG744" s="15"/>
      <c r="AH744" s="15"/>
      <c r="AI744" s="15"/>
      <c r="AJ744" s="15"/>
      <c r="AK744" s="15"/>
      <c r="AL744" s="15"/>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row>
    <row r="745" spans="1:8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Z745" s="15"/>
      <c r="AA745" s="15"/>
      <c r="AB745" s="15"/>
      <c r="AC745" s="15"/>
      <c r="AD745" s="15"/>
      <c r="AE745" s="15"/>
      <c r="AF745" s="15"/>
      <c r="AG745" s="15"/>
      <c r="AH745" s="15"/>
      <c r="AI745" s="15"/>
      <c r="AJ745" s="15"/>
      <c r="AK745" s="15"/>
      <c r="AL745" s="15"/>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row>
    <row r="746" spans="1:8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Z746" s="15"/>
      <c r="AA746" s="15"/>
      <c r="AB746" s="15"/>
      <c r="AC746" s="15"/>
      <c r="AD746" s="15"/>
      <c r="AE746" s="15"/>
      <c r="AF746" s="15"/>
      <c r="AG746" s="15"/>
      <c r="AH746" s="15"/>
      <c r="AI746" s="15"/>
      <c r="AJ746" s="15"/>
      <c r="AK746" s="15"/>
      <c r="AL746" s="15"/>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row>
    <row r="747" spans="1:8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Z747" s="15"/>
      <c r="AA747" s="15"/>
      <c r="AB747" s="15"/>
      <c r="AC747" s="15"/>
      <c r="AD747" s="15"/>
      <c r="AE747" s="15"/>
      <c r="AF747" s="15"/>
      <c r="AG747" s="15"/>
      <c r="AH747" s="15"/>
      <c r="AI747" s="15"/>
      <c r="AJ747" s="15"/>
      <c r="AK747" s="15"/>
      <c r="AL747" s="15"/>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row>
    <row r="748" spans="1:8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Z748" s="15"/>
      <c r="AA748" s="15"/>
      <c r="AB748" s="15"/>
      <c r="AC748" s="15"/>
      <c r="AD748" s="15"/>
      <c r="AE748" s="15"/>
      <c r="AF748" s="15"/>
      <c r="AG748" s="15"/>
      <c r="AH748" s="15"/>
      <c r="AI748" s="15"/>
      <c r="AJ748" s="15"/>
      <c r="AK748" s="15"/>
      <c r="AL748" s="15"/>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row>
    <row r="749" spans="1:8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Z749" s="15"/>
      <c r="AA749" s="15"/>
      <c r="AB749" s="15"/>
      <c r="AC749" s="15"/>
      <c r="AD749" s="15"/>
      <c r="AE749" s="15"/>
      <c r="AF749" s="15"/>
      <c r="AG749" s="15"/>
      <c r="AH749" s="15"/>
      <c r="AI749" s="15"/>
      <c r="AJ749" s="15"/>
      <c r="AK749" s="15"/>
      <c r="AL749" s="15"/>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row>
    <row r="750" spans="1:8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Z750" s="15"/>
      <c r="AA750" s="15"/>
      <c r="AB750" s="15"/>
      <c r="AC750" s="15"/>
      <c r="AD750" s="15"/>
      <c r="AE750" s="15"/>
      <c r="AF750" s="15"/>
      <c r="AG750" s="15"/>
      <c r="AH750" s="15"/>
      <c r="AI750" s="15"/>
      <c r="AJ750" s="15"/>
      <c r="AK750" s="15"/>
      <c r="AL750" s="15"/>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row>
    <row r="751" spans="1:8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Z751" s="15"/>
      <c r="AA751" s="15"/>
      <c r="AB751" s="15"/>
      <c r="AC751" s="15"/>
      <c r="AD751" s="15"/>
      <c r="AE751" s="15"/>
      <c r="AF751" s="15"/>
      <c r="AG751" s="15"/>
      <c r="AH751" s="15"/>
      <c r="AI751" s="15"/>
      <c r="AJ751" s="15"/>
      <c r="AK751" s="15"/>
      <c r="AL751" s="15"/>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row>
    <row r="752" spans="1:8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Z752" s="15"/>
      <c r="AA752" s="15"/>
      <c r="AB752" s="15"/>
      <c r="AC752" s="15"/>
      <c r="AD752" s="15"/>
      <c r="AE752" s="15"/>
      <c r="AF752" s="15"/>
      <c r="AG752" s="15"/>
      <c r="AH752" s="15"/>
      <c r="AI752" s="15"/>
      <c r="AJ752" s="15"/>
      <c r="AK752" s="15"/>
      <c r="AL752" s="15"/>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row>
    <row r="753" spans="1:8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Z753" s="15"/>
      <c r="AA753" s="15"/>
      <c r="AB753" s="15"/>
      <c r="AC753" s="15"/>
      <c r="AD753" s="15"/>
      <c r="AE753" s="15"/>
      <c r="AF753" s="15"/>
      <c r="AG753" s="15"/>
      <c r="AH753" s="15"/>
      <c r="AI753" s="15"/>
      <c r="AJ753" s="15"/>
      <c r="AK753" s="15"/>
      <c r="AL753" s="15"/>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row>
    <row r="754" spans="1:8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Z754" s="15"/>
      <c r="AA754" s="15"/>
      <c r="AB754" s="15"/>
      <c r="AC754" s="15"/>
      <c r="AD754" s="15"/>
      <c r="AE754" s="15"/>
      <c r="AF754" s="15"/>
      <c r="AG754" s="15"/>
      <c r="AH754" s="15"/>
      <c r="AI754" s="15"/>
      <c r="AJ754" s="15"/>
      <c r="AK754" s="15"/>
      <c r="AL754" s="15"/>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row>
    <row r="755" spans="1:8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Z755" s="15"/>
      <c r="AA755" s="15"/>
      <c r="AB755" s="15"/>
      <c r="AC755" s="15"/>
      <c r="AD755" s="15"/>
      <c r="AE755" s="15"/>
      <c r="AF755" s="15"/>
      <c r="AG755" s="15"/>
      <c r="AH755" s="15"/>
      <c r="AI755" s="15"/>
      <c r="AJ755" s="15"/>
      <c r="AK755" s="15"/>
      <c r="AL755" s="15"/>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row>
    <row r="756" spans="1:8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Z756" s="15"/>
      <c r="AA756" s="15"/>
      <c r="AB756" s="15"/>
      <c r="AC756" s="15"/>
      <c r="AD756" s="15"/>
      <c r="AE756" s="15"/>
      <c r="AF756" s="15"/>
      <c r="AG756" s="15"/>
      <c r="AH756" s="15"/>
      <c r="AI756" s="15"/>
      <c r="AJ756" s="15"/>
      <c r="AK756" s="15"/>
      <c r="AL756" s="15"/>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row>
    <row r="757" spans="1:8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Z757" s="15"/>
      <c r="AA757" s="15"/>
      <c r="AB757" s="15"/>
      <c r="AC757" s="15"/>
      <c r="AD757" s="15"/>
      <c r="AE757" s="15"/>
      <c r="AF757" s="15"/>
      <c r="AG757" s="15"/>
      <c r="AH757" s="15"/>
      <c r="AI757" s="15"/>
      <c r="AJ757" s="15"/>
      <c r="AK757" s="15"/>
      <c r="AL757" s="15"/>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row>
    <row r="758" spans="1:8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Z758" s="15"/>
      <c r="AA758" s="15"/>
      <c r="AB758" s="15"/>
      <c r="AC758" s="15"/>
      <c r="AD758" s="15"/>
      <c r="AE758" s="15"/>
      <c r="AF758" s="15"/>
      <c r="AG758" s="15"/>
      <c r="AH758" s="15"/>
      <c r="AI758" s="15"/>
      <c r="AJ758" s="15"/>
      <c r="AK758" s="15"/>
      <c r="AL758" s="15"/>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row>
    <row r="759" spans="1:8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Z759" s="15"/>
      <c r="AA759" s="15"/>
      <c r="AB759" s="15"/>
      <c r="AC759" s="15"/>
      <c r="AD759" s="15"/>
      <c r="AE759" s="15"/>
      <c r="AF759" s="15"/>
      <c r="AG759" s="15"/>
      <c r="AH759" s="15"/>
      <c r="AI759" s="15"/>
      <c r="AJ759" s="15"/>
      <c r="AK759" s="15"/>
      <c r="AL759" s="15"/>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row>
    <row r="760" spans="1:8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Z760" s="15"/>
      <c r="AA760" s="15"/>
      <c r="AB760" s="15"/>
      <c r="AC760" s="15"/>
      <c r="AD760" s="15"/>
      <c r="AE760" s="15"/>
      <c r="AF760" s="15"/>
      <c r="AG760" s="15"/>
      <c r="AH760" s="15"/>
      <c r="AI760" s="15"/>
      <c r="AJ760" s="15"/>
      <c r="AK760" s="15"/>
      <c r="AL760" s="15"/>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row>
    <row r="761" spans="1:8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Z761" s="15"/>
      <c r="AA761" s="15"/>
      <c r="AB761" s="15"/>
      <c r="AC761" s="15"/>
      <c r="AD761" s="15"/>
      <c r="AE761" s="15"/>
      <c r="AF761" s="15"/>
      <c r="AG761" s="15"/>
      <c r="AH761" s="15"/>
      <c r="AI761" s="15"/>
      <c r="AJ761" s="15"/>
      <c r="AK761" s="15"/>
      <c r="AL761" s="15"/>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row>
    <row r="762" spans="1:8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Z762" s="15"/>
      <c r="AA762" s="15"/>
      <c r="AB762" s="15"/>
      <c r="AC762" s="15"/>
      <c r="AD762" s="15"/>
      <c r="AE762" s="15"/>
      <c r="AF762" s="15"/>
      <c r="AG762" s="15"/>
      <c r="AH762" s="15"/>
      <c r="AI762" s="15"/>
      <c r="AJ762" s="15"/>
      <c r="AK762" s="15"/>
      <c r="AL762" s="15"/>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row>
    <row r="763" spans="1:8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Z763" s="15"/>
      <c r="AA763" s="15"/>
      <c r="AB763" s="15"/>
      <c r="AC763" s="15"/>
      <c r="AD763" s="15"/>
      <c r="AE763" s="15"/>
      <c r="AF763" s="15"/>
      <c r="AG763" s="15"/>
      <c r="AH763" s="15"/>
      <c r="AI763" s="15"/>
      <c r="AJ763" s="15"/>
      <c r="AK763" s="15"/>
      <c r="AL763" s="15"/>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row>
    <row r="764" spans="1:8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Z764" s="15"/>
      <c r="AA764" s="15"/>
      <c r="AB764" s="15"/>
      <c r="AC764" s="15"/>
      <c r="AD764" s="15"/>
      <c r="AE764" s="15"/>
      <c r="AF764" s="15"/>
      <c r="AG764" s="15"/>
      <c r="AH764" s="15"/>
      <c r="AI764" s="15"/>
      <c r="AJ764" s="15"/>
      <c r="AK764" s="15"/>
      <c r="AL764" s="15"/>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row>
    <row r="765" spans="1:8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Z765" s="15"/>
      <c r="AA765" s="15"/>
      <c r="AB765" s="15"/>
      <c r="AC765" s="15"/>
      <c r="AD765" s="15"/>
      <c r="AE765" s="15"/>
      <c r="AF765" s="15"/>
      <c r="AG765" s="15"/>
      <c r="AH765" s="15"/>
      <c r="AI765" s="15"/>
      <c r="AJ765" s="15"/>
      <c r="AK765" s="15"/>
      <c r="AL765" s="15"/>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row>
    <row r="766" spans="1:8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Z766" s="15"/>
      <c r="AA766" s="15"/>
      <c r="AB766" s="15"/>
      <c r="AC766" s="15"/>
      <c r="AD766" s="15"/>
      <c r="AE766" s="15"/>
      <c r="AF766" s="15"/>
      <c r="AG766" s="15"/>
      <c r="AH766" s="15"/>
      <c r="AI766" s="15"/>
      <c r="AJ766" s="15"/>
      <c r="AK766" s="15"/>
      <c r="AL766" s="15"/>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row>
    <row r="767" spans="1:8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Z767" s="15"/>
      <c r="AA767" s="15"/>
      <c r="AB767" s="15"/>
      <c r="AC767" s="15"/>
      <c r="AD767" s="15"/>
      <c r="AE767" s="15"/>
      <c r="AF767" s="15"/>
      <c r="AG767" s="15"/>
      <c r="AH767" s="15"/>
      <c r="AI767" s="15"/>
      <c r="AJ767" s="15"/>
      <c r="AK767" s="15"/>
      <c r="AL767" s="15"/>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row>
    <row r="768" spans="1:8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Z768" s="15"/>
      <c r="AA768" s="15"/>
      <c r="AB768" s="15"/>
      <c r="AC768" s="15"/>
      <c r="AD768" s="15"/>
      <c r="AE768" s="15"/>
      <c r="AF768" s="15"/>
      <c r="AG768" s="15"/>
      <c r="AH768" s="15"/>
      <c r="AI768" s="15"/>
      <c r="AJ768" s="15"/>
      <c r="AK768" s="15"/>
      <c r="AL768" s="15"/>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row>
    <row r="769" spans="1:8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Z769" s="15"/>
      <c r="AA769" s="15"/>
      <c r="AB769" s="15"/>
      <c r="AC769" s="15"/>
      <c r="AD769" s="15"/>
      <c r="AE769" s="15"/>
      <c r="AF769" s="15"/>
      <c r="AG769" s="15"/>
      <c r="AH769" s="15"/>
      <c r="AI769" s="15"/>
      <c r="AJ769" s="15"/>
      <c r="AK769" s="15"/>
      <c r="AL769" s="15"/>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row>
    <row r="770" spans="1:8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Z770" s="15"/>
      <c r="AA770" s="15"/>
      <c r="AB770" s="15"/>
      <c r="AC770" s="15"/>
      <c r="AD770" s="15"/>
      <c r="AE770" s="15"/>
      <c r="AF770" s="15"/>
      <c r="AG770" s="15"/>
      <c r="AH770" s="15"/>
      <c r="AI770" s="15"/>
      <c r="AJ770" s="15"/>
      <c r="AK770" s="15"/>
      <c r="AL770" s="15"/>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row>
    <row r="771" spans="1:8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Z771" s="15"/>
      <c r="AA771" s="15"/>
      <c r="AB771" s="15"/>
      <c r="AC771" s="15"/>
      <c r="AD771" s="15"/>
      <c r="AE771" s="15"/>
      <c r="AF771" s="15"/>
      <c r="AG771" s="15"/>
      <c r="AH771" s="15"/>
      <c r="AI771" s="15"/>
      <c r="AJ771" s="15"/>
      <c r="AK771" s="15"/>
      <c r="AL771" s="15"/>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row>
    <row r="772" spans="1:8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Z772" s="15"/>
      <c r="AA772" s="15"/>
      <c r="AB772" s="15"/>
      <c r="AC772" s="15"/>
      <c r="AD772" s="15"/>
      <c r="AE772" s="15"/>
      <c r="AF772" s="15"/>
      <c r="AG772" s="15"/>
      <c r="AH772" s="15"/>
      <c r="AI772" s="15"/>
      <c r="AJ772" s="15"/>
      <c r="AK772" s="15"/>
      <c r="AL772" s="15"/>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row>
    <row r="773" spans="1:8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Z773" s="15"/>
      <c r="AA773" s="15"/>
      <c r="AB773" s="15"/>
      <c r="AC773" s="15"/>
      <c r="AD773" s="15"/>
      <c r="AE773" s="15"/>
      <c r="AF773" s="15"/>
      <c r="AG773" s="15"/>
      <c r="AH773" s="15"/>
      <c r="AI773" s="15"/>
      <c r="AJ773" s="15"/>
      <c r="AK773" s="15"/>
      <c r="AL773" s="15"/>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row>
    <row r="774" spans="1:8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Z774" s="15"/>
      <c r="AA774" s="15"/>
      <c r="AB774" s="15"/>
      <c r="AC774" s="15"/>
      <c r="AD774" s="15"/>
      <c r="AE774" s="15"/>
      <c r="AF774" s="15"/>
      <c r="AG774" s="15"/>
      <c r="AH774" s="15"/>
      <c r="AI774" s="15"/>
      <c r="AJ774" s="15"/>
      <c r="AK774" s="15"/>
      <c r="AL774" s="15"/>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row>
    <row r="775" spans="1:8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Z775" s="15"/>
      <c r="AA775" s="15"/>
      <c r="AB775" s="15"/>
      <c r="AC775" s="15"/>
      <c r="AD775" s="15"/>
      <c r="AE775" s="15"/>
      <c r="AF775" s="15"/>
      <c r="AG775" s="15"/>
      <c r="AH775" s="15"/>
      <c r="AI775" s="15"/>
      <c r="AJ775" s="15"/>
      <c r="AK775" s="15"/>
      <c r="AL775" s="15"/>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row>
    <row r="776" spans="1:8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Z776" s="15"/>
      <c r="AA776" s="15"/>
      <c r="AB776" s="15"/>
      <c r="AC776" s="15"/>
      <c r="AD776" s="15"/>
      <c r="AE776" s="15"/>
      <c r="AF776" s="15"/>
      <c r="AG776" s="15"/>
      <c r="AH776" s="15"/>
      <c r="AI776" s="15"/>
      <c r="AJ776" s="15"/>
      <c r="AK776" s="15"/>
      <c r="AL776" s="15"/>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row>
    <row r="777" spans="1:8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Z777" s="15"/>
      <c r="AA777" s="15"/>
      <c r="AB777" s="15"/>
      <c r="AC777" s="15"/>
      <c r="AD777" s="15"/>
      <c r="AE777" s="15"/>
      <c r="AF777" s="15"/>
      <c r="AG777" s="15"/>
      <c r="AH777" s="15"/>
      <c r="AI777" s="15"/>
      <c r="AJ777" s="15"/>
      <c r="AK777" s="15"/>
      <c r="AL777" s="15"/>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row>
    <row r="778" spans="1:8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Z778" s="15"/>
      <c r="AA778" s="15"/>
      <c r="AB778" s="15"/>
      <c r="AC778" s="15"/>
      <c r="AD778" s="15"/>
      <c r="AE778" s="15"/>
      <c r="AF778" s="15"/>
      <c r="AG778" s="15"/>
      <c r="AH778" s="15"/>
      <c r="AI778" s="15"/>
      <c r="AJ778" s="15"/>
      <c r="AK778" s="15"/>
      <c r="AL778" s="15"/>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row>
    <row r="779" spans="1:8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Z779" s="15"/>
      <c r="AA779" s="15"/>
      <c r="AB779" s="15"/>
      <c r="AC779" s="15"/>
      <c r="AD779" s="15"/>
      <c r="AE779" s="15"/>
      <c r="AF779" s="15"/>
      <c r="AG779" s="15"/>
      <c r="AH779" s="15"/>
      <c r="AI779" s="15"/>
      <c r="AJ779" s="15"/>
      <c r="AK779" s="15"/>
      <c r="AL779" s="15"/>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row>
    <row r="780" spans="1:8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Z780" s="15"/>
      <c r="AA780" s="15"/>
      <c r="AB780" s="15"/>
      <c r="AC780" s="15"/>
      <c r="AD780" s="15"/>
      <c r="AE780" s="15"/>
      <c r="AF780" s="15"/>
      <c r="AG780" s="15"/>
      <c r="AH780" s="15"/>
      <c r="AI780" s="15"/>
      <c r="AJ780" s="15"/>
      <c r="AK780" s="15"/>
      <c r="AL780" s="15"/>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row>
    <row r="781" spans="1:8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Z781" s="15"/>
      <c r="AA781" s="15"/>
      <c r="AB781" s="15"/>
      <c r="AC781" s="15"/>
      <c r="AD781" s="15"/>
      <c r="AE781" s="15"/>
      <c r="AF781" s="15"/>
      <c r="AG781" s="15"/>
      <c r="AH781" s="15"/>
      <c r="AI781" s="15"/>
      <c r="AJ781" s="15"/>
      <c r="AK781" s="15"/>
      <c r="AL781" s="15"/>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row>
    <row r="782" spans="1:8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Z782" s="15"/>
      <c r="AA782" s="15"/>
      <c r="AB782" s="15"/>
      <c r="AC782" s="15"/>
      <c r="AD782" s="15"/>
      <c r="AE782" s="15"/>
      <c r="AF782" s="15"/>
      <c r="AG782" s="15"/>
      <c r="AH782" s="15"/>
      <c r="AI782" s="15"/>
      <c r="AJ782" s="15"/>
      <c r="AK782" s="15"/>
      <c r="AL782" s="15"/>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row>
    <row r="783" spans="1:8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Z783" s="15"/>
      <c r="AA783" s="15"/>
      <c r="AB783" s="15"/>
      <c r="AC783" s="15"/>
      <c r="AD783" s="15"/>
      <c r="AE783" s="15"/>
      <c r="AF783" s="15"/>
      <c r="AG783" s="15"/>
      <c r="AH783" s="15"/>
      <c r="AI783" s="15"/>
      <c r="AJ783" s="15"/>
      <c r="AK783" s="15"/>
      <c r="AL783" s="15"/>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row>
    <row r="784" spans="1:8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Z784" s="15"/>
      <c r="AA784" s="15"/>
      <c r="AB784" s="15"/>
      <c r="AC784" s="15"/>
      <c r="AD784" s="15"/>
      <c r="AE784" s="15"/>
      <c r="AF784" s="15"/>
      <c r="AG784" s="15"/>
      <c r="AH784" s="15"/>
      <c r="AI784" s="15"/>
      <c r="AJ784" s="15"/>
      <c r="AK784" s="15"/>
      <c r="AL784" s="15"/>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row>
    <row r="785" spans="1:8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Z785" s="15"/>
      <c r="AA785" s="15"/>
      <c r="AB785" s="15"/>
      <c r="AC785" s="15"/>
      <c r="AD785" s="15"/>
      <c r="AE785" s="15"/>
      <c r="AF785" s="15"/>
      <c r="AG785" s="15"/>
      <c r="AH785" s="15"/>
      <c r="AI785" s="15"/>
      <c r="AJ785" s="15"/>
      <c r="AK785" s="15"/>
      <c r="AL785" s="15"/>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row>
    <row r="786" spans="1: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Z786" s="15"/>
      <c r="AA786" s="15"/>
      <c r="AB786" s="15"/>
      <c r="AC786" s="15"/>
      <c r="AD786" s="15"/>
      <c r="AE786" s="15"/>
      <c r="AF786" s="15"/>
      <c r="AG786" s="15"/>
      <c r="AH786" s="15"/>
      <c r="AI786" s="15"/>
      <c r="AJ786" s="15"/>
      <c r="AK786" s="15"/>
      <c r="AL786" s="15"/>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row>
    <row r="787" spans="1:8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Z787" s="15"/>
      <c r="AA787" s="15"/>
      <c r="AB787" s="15"/>
      <c r="AC787" s="15"/>
      <c r="AD787" s="15"/>
      <c r="AE787" s="15"/>
      <c r="AF787" s="15"/>
      <c r="AG787" s="15"/>
      <c r="AH787" s="15"/>
      <c r="AI787" s="15"/>
      <c r="AJ787" s="15"/>
      <c r="AK787" s="15"/>
      <c r="AL787" s="15"/>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row>
    <row r="788" spans="1:8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Z788" s="15"/>
      <c r="AA788" s="15"/>
      <c r="AB788" s="15"/>
      <c r="AC788" s="15"/>
      <c r="AD788" s="15"/>
      <c r="AE788" s="15"/>
      <c r="AF788" s="15"/>
      <c r="AG788" s="15"/>
      <c r="AH788" s="15"/>
      <c r="AI788" s="15"/>
      <c r="AJ788" s="15"/>
      <c r="AK788" s="15"/>
      <c r="AL788" s="15"/>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row>
    <row r="789" spans="1:8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Z789" s="15"/>
      <c r="AA789" s="15"/>
      <c r="AB789" s="15"/>
      <c r="AC789" s="15"/>
      <c r="AD789" s="15"/>
      <c r="AE789" s="15"/>
      <c r="AF789" s="15"/>
      <c r="AG789" s="15"/>
      <c r="AH789" s="15"/>
      <c r="AI789" s="15"/>
      <c r="AJ789" s="15"/>
      <c r="AK789" s="15"/>
      <c r="AL789" s="15"/>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row>
    <row r="790" spans="1:8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Z790" s="15"/>
      <c r="AA790" s="15"/>
      <c r="AB790" s="15"/>
      <c r="AC790" s="15"/>
      <c r="AD790" s="15"/>
      <c r="AE790" s="15"/>
      <c r="AF790" s="15"/>
      <c r="AG790" s="15"/>
      <c r="AH790" s="15"/>
      <c r="AI790" s="15"/>
      <c r="AJ790" s="15"/>
      <c r="AK790" s="15"/>
      <c r="AL790" s="15"/>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row>
    <row r="791" spans="1:8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Z791" s="15"/>
      <c r="AA791" s="15"/>
      <c r="AB791" s="15"/>
      <c r="AC791" s="15"/>
      <c r="AD791" s="15"/>
      <c r="AE791" s="15"/>
      <c r="AF791" s="15"/>
      <c r="AG791" s="15"/>
      <c r="AH791" s="15"/>
      <c r="AI791" s="15"/>
      <c r="AJ791" s="15"/>
      <c r="AK791" s="15"/>
      <c r="AL791" s="15"/>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row>
    <row r="792" spans="1:8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Z792" s="15"/>
      <c r="AA792" s="15"/>
      <c r="AB792" s="15"/>
      <c r="AC792" s="15"/>
      <c r="AD792" s="15"/>
      <c r="AE792" s="15"/>
      <c r="AF792" s="15"/>
      <c r="AG792" s="15"/>
      <c r="AH792" s="15"/>
      <c r="AI792" s="15"/>
      <c r="AJ792" s="15"/>
      <c r="AK792" s="15"/>
      <c r="AL792" s="15"/>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row>
    <row r="793" spans="1:8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Z793" s="15"/>
      <c r="AA793" s="15"/>
      <c r="AB793" s="15"/>
      <c r="AC793" s="15"/>
      <c r="AD793" s="15"/>
      <c r="AE793" s="15"/>
      <c r="AF793" s="15"/>
      <c r="AG793" s="15"/>
      <c r="AH793" s="15"/>
      <c r="AI793" s="15"/>
      <c r="AJ793" s="15"/>
      <c r="AK793" s="15"/>
      <c r="AL793" s="15"/>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row>
    <row r="794" spans="1:8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Z794" s="15"/>
      <c r="AA794" s="15"/>
      <c r="AB794" s="15"/>
      <c r="AC794" s="15"/>
      <c r="AD794" s="15"/>
      <c r="AE794" s="15"/>
      <c r="AF794" s="15"/>
      <c r="AG794" s="15"/>
      <c r="AH794" s="15"/>
      <c r="AI794" s="15"/>
      <c r="AJ794" s="15"/>
      <c r="AK794" s="15"/>
      <c r="AL794" s="15"/>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row>
    <row r="795" spans="1:8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Z795" s="15"/>
      <c r="AA795" s="15"/>
      <c r="AB795" s="15"/>
      <c r="AC795" s="15"/>
      <c r="AD795" s="15"/>
      <c r="AE795" s="15"/>
      <c r="AF795" s="15"/>
      <c r="AG795" s="15"/>
      <c r="AH795" s="15"/>
      <c r="AI795" s="15"/>
      <c r="AJ795" s="15"/>
      <c r="AK795" s="15"/>
      <c r="AL795" s="15"/>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row>
    <row r="796" spans="1:8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Z796" s="15"/>
      <c r="AA796" s="15"/>
      <c r="AB796" s="15"/>
      <c r="AC796" s="15"/>
      <c r="AD796" s="15"/>
      <c r="AE796" s="15"/>
      <c r="AF796" s="15"/>
      <c r="AG796" s="15"/>
      <c r="AH796" s="15"/>
      <c r="AI796" s="15"/>
      <c r="AJ796" s="15"/>
      <c r="AK796" s="15"/>
      <c r="AL796" s="15"/>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row>
    <row r="797" spans="1:8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Z797" s="15"/>
      <c r="AA797" s="15"/>
      <c r="AB797" s="15"/>
      <c r="AC797" s="15"/>
      <c r="AD797" s="15"/>
      <c r="AE797" s="15"/>
      <c r="AF797" s="15"/>
      <c r="AG797" s="15"/>
      <c r="AH797" s="15"/>
      <c r="AI797" s="15"/>
      <c r="AJ797" s="15"/>
      <c r="AK797" s="15"/>
      <c r="AL797" s="15"/>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row>
    <row r="798" spans="1:8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Z798" s="15"/>
      <c r="AA798" s="15"/>
      <c r="AB798" s="15"/>
      <c r="AC798" s="15"/>
      <c r="AD798" s="15"/>
      <c r="AE798" s="15"/>
      <c r="AF798" s="15"/>
      <c r="AG798" s="15"/>
      <c r="AH798" s="15"/>
      <c r="AI798" s="15"/>
      <c r="AJ798" s="15"/>
      <c r="AK798" s="15"/>
      <c r="AL798" s="15"/>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row>
    <row r="799" spans="1:8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Z799" s="15"/>
      <c r="AA799" s="15"/>
      <c r="AB799" s="15"/>
      <c r="AC799" s="15"/>
      <c r="AD799" s="15"/>
      <c r="AE799" s="15"/>
      <c r="AF799" s="15"/>
      <c r="AG799" s="15"/>
      <c r="AH799" s="15"/>
      <c r="AI799" s="15"/>
      <c r="AJ799" s="15"/>
      <c r="AK799" s="15"/>
      <c r="AL799" s="15"/>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row>
    <row r="800" spans="1:8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Z800" s="15"/>
      <c r="AA800" s="15"/>
      <c r="AB800" s="15"/>
      <c r="AC800" s="15"/>
      <c r="AD800" s="15"/>
      <c r="AE800" s="15"/>
      <c r="AF800" s="15"/>
      <c r="AG800" s="15"/>
      <c r="AH800" s="15"/>
      <c r="AI800" s="15"/>
      <c r="AJ800" s="15"/>
      <c r="AK800" s="15"/>
      <c r="AL800" s="15"/>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row>
    <row r="801" spans="1:8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Z801" s="15"/>
      <c r="AA801" s="15"/>
      <c r="AB801" s="15"/>
      <c r="AC801" s="15"/>
      <c r="AD801" s="15"/>
      <c r="AE801" s="15"/>
      <c r="AF801" s="15"/>
      <c r="AG801" s="15"/>
      <c r="AH801" s="15"/>
      <c r="AI801" s="15"/>
      <c r="AJ801" s="15"/>
      <c r="AK801" s="15"/>
      <c r="AL801" s="15"/>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row>
    <row r="802" spans="1:8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Z802" s="15"/>
      <c r="AA802" s="15"/>
      <c r="AB802" s="15"/>
      <c r="AC802" s="15"/>
      <c r="AD802" s="15"/>
      <c r="AE802" s="15"/>
      <c r="AF802" s="15"/>
      <c r="AG802" s="15"/>
      <c r="AH802" s="15"/>
      <c r="AI802" s="15"/>
      <c r="AJ802" s="15"/>
      <c r="AK802" s="15"/>
      <c r="AL802" s="15"/>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row>
    <row r="803" spans="1:8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Z803" s="15"/>
      <c r="AA803" s="15"/>
      <c r="AB803" s="15"/>
      <c r="AC803" s="15"/>
      <c r="AD803" s="15"/>
      <c r="AE803" s="15"/>
      <c r="AF803" s="15"/>
      <c r="AG803" s="15"/>
      <c r="AH803" s="15"/>
      <c r="AI803" s="15"/>
      <c r="AJ803" s="15"/>
      <c r="AK803" s="15"/>
      <c r="AL803" s="15"/>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row>
    <row r="804" spans="1:8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Z804" s="15"/>
      <c r="AA804" s="15"/>
      <c r="AB804" s="15"/>
      <c r="AC804" s="15"/>
      <c r="AD804" s="15"/>
      <c r="AE804" s="15"/>
      <c r="AF804" s="15"/>
      <c r="AG804" s="15"/>
      <c r="AH804" s="15"/>
      <c r="AI804" s="15"/>
      <c r="AJ804" s="15"/>
      <c r="AK804" s="15"/>
      <c r="AL804" s="15"/>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row>
    <row r="805" spans="1:8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Z805" s="15"/>
      <c r="AA805" s="15"/>
      <c r="AB805" s="15"/>
      <c r="AC805" s="15"/>
      <c r="AD805" s="15"/>
      <c r="AE805" s="15"/>
      <c r="AF805" s="15"/>
      <c r="AG805" s="15"/>
      <c r="AH805" s="15"/>
      <c r="AI805" s="15"/>
      <c r="AJ805" s="15"/>
      <c r="AK805" s="15"/>
      <c r="AL805" s="15"/>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row>
    <row r="806" spans="1:8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Z806" s="15"/>
      <c r="AA806" s="15"/>
      <c r="AB806" s="15"/>
      <c r="AC806" s="15"/>
      <c r="AD806" s="15"/>
      <c r="AE806" s="15"/>
      <c r="AF806" s="15"/>
      <c r="AG806" s="15"/>
      <c r="AH806" s="15"/>
      <c r="AI806" s="15"/>
      <c r="AJ806" s="15"/>
      <c r="AK806" s="15"/>
      <c r="AL806" s="15"/>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row>
    <row r="807" spans="1:8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Z807" s="15"/>
      <c r="AA807" s="15"/>
      <c r="AB807" s="15"/>
      <c r="AC807" s="15"/>
      <c r="AD807" s="15"/>
      <c r="AE807" s="15"/>
      <c r="AF807" s="15"/>
      <c r="AG807" s="15"/>
      <c r="AH807" s="15"/>
      <c r="AI807" s="15"/>
      <c r="AJ807" s="15"/>
      <c r="AK807" s="15"/>
      <c r="AL807" s="15"/>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row>
    <row r="808" spans="1:8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Z808" s="15"/>
      <c r="AA808" s="15"/>
      <c r="AB808" s="15"/>
      <c r="AC808" s="15"/>
      <c r="AD808" s="15"/>
      <c r="AE808" s="15"/>
      <c r="AF808" s="15"/>
      <c r="AG808" s="15"/>
      <c r="AH808" s="15"/>
      <c r="AI808" s="15"/>
      <c r="AJ808" s="15"/>
      <c r="AK808" s="15"/>
      <c r="AL808" s="15"/>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row>
    <row r="809" spans="1:8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Z809" s="15"/>
      <c r="AA809" s="15"/>
      <c r="AB809" s="15"/>
      <c r="AC809" s="15"/>
      <c r="AD809" s="15"/>
      <c r="AE809" s="15"/>
      <c r="AF809" s="15"/>
      <c r="AG809" s="15"/>
      <c r="AH809" s="15"/>
      <c r="AI809" s="15"/>
      <c r="AJ809" s="15"/>
      <c r="AK809" s="15"/>
      <c r="AL809" s="15"/>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row>
    <row r="810" spans="1:8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Z810" s="15"/>
      <c r="AA810" s="15"/>
      <c r="AB810" s="15"/>
      <c r="AC810" s="15"/>
      <c r="AD810" s="15"/>
      <c r="AE810" s="15"/>
      <c r="AF810" s="15"/>
      <c r="AG810" s="15"/>
      <c r="AH810" s="15"/>
      <c r="AI810" s="15"/>
      <c r="AJ810" s="15"/>
      <c r="AK810" s="15"/>
      <c r="AL810" s="15"/>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row>
    <row r="811" spans="1:8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Z811" s="15"/>
      <c r="AA811" s="15"/>
      <c r="AB811" s="15"/>
      <c r="AC811" s="15"/>
      <c r="AD811" s="15"/>
      <c r="AE811" s="15"/>
      <c r="AF811" s="15"/>
      <c r="AG811" s="15"/>
      <c r="AH811" s="15"/>
      <c r="AI811" s="15"/>
      <c r="AJ811" s="15"/>
      <c r="AK811" s="15"/>
      <c r="AL811" s="15"/>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row>
    <row r="812" spans="1:8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Z812" s="15"/>
      <c r="AA812" s="15"/>
      <c r="AB812" s="15"/>
      <c r="AC812" s="15"/>
      <c r="AD812" s="15"/>
      <c r="AE812" s="15"/>
      <c r="AF812" s="15"/>
      <c r="AG812" s="15"/>
      <c r="AH812" s="15"/>
      <c r="AI812" s="15"/>
      <c r="AJ812" s="15"/>
      <c r="AK812" s="15"/>
      <c r="AL812" s="15"/>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row>
    <row r="813" spans="1:8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Z813" s="15"/>
      <c r="AA813" s="15"/>
      <c r="AB813" s="15"/>
      <c r="AC813" s="15"/>
      <c r="AD813" s="15"/>
      <c r="AE813" s="15"/>
      <c r="AF813" s="15"/>
      <c r="AG813" s="15"/>
      <c r="AH813" s="15"/>
      <c r="AI813" s="15"/>
      <c r="AJ813" s="15"/>
      <c r="AK813" s="15"/>
      <c r="AL813" s="15"/>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row>
    <row r="814" spans="1:8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Z814" s="15"/>
      <c r="AA814" s="15"/>
      <c r="AB814" s="15"/>
      <c r="AC814" s="15"/>
      <c r="AD814" s="15"/>
      <c r="AE814" s="15"/>
      <c r="AF814" s="15"/>
      <c r="AG814" s="15"/>
      <c r="AH814" s="15"/>
      <c r="AI814" s="15"/>
      <c r="AJ814" s="15"/>
      <c r="AK814" s="15"/>
      <c r="AL814" s="15"/>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row>
    <row r="815" spans="1:8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Z815" s="15"/>
      <c r="AA815" s="15"/>
      <c r="AB815" s="15"/>
      <c r="AC815" s="15"/>
      <c r="AD815" s="15"/>
      <c r="AE815" s="15"/>
      <c r="AF815" s="15"/>
      <c r="AG815" s="15"/>
      <c r="AH815" s="15"/>
      <c r="AI815" s="15"/>
      <c r="AJ815" s="15"/>
      <c r="AK815" s="15"/>
      <c r="AL815" s="15"/>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row>
    <row r="816" spans="1:8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Z816" s="15"/>
      <c r="AA816" s="15"/>
      <c r="AB816" s="15"/>
      <c r="AC816" s="15"/>
      <c r="AD816" s="15"/>
      <c r="AE816" s="15"/>
      <c r="AF816" s="15"/>
      <c r="AG816" s="15"/>
      <c r="AH816" s="15"/>
      <c r="AI816" s="15"/>
      <c r="AJ816" s="15"/>
      <c r="AK816" s="15"/>
      <c r="AL816" s="15"/>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row>
    <row r="817" spans="1:8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Z817" s="15"/>
      <c r="AA817" s="15"/>
      <c r="AB817" s="15"/>
      <c r="AC817" s="15"/>
      <c r="AD817" s="15"/>
      <c r="AE817" s="15"/>
      <c r="AF817" s="15"/>
      <c r="AG817" s="15"/>
      <c r="AH817" s="15"/>
      <c r="AI817" s="15"/>
      <c r="AJ817" s="15"/>
      <c r="AK817" s="15"/>
      <c r="AL817" s="15"/>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row>
    <row r="818" spans="1:8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Z818" s="15"/>
      <c r="AA818" s="15"/>
      <c r="AB818" s="15"/>
      <c r="AC818" s="15"/>
      <c r="AD818" s="15"/>
      <c r="AE818" s="15"/>
      <c r="AF818" s="15"/>
      <c r="AG818" s="15"/>
      <c r="AH818" s="15"/>
      <c r="AI818" s="15"/>
      <c r="AJ818" s="15"/>
      <c r="AK818" s="15"/>
      <c r="AL818" s="15"/>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row>
    <row r="819" spans="1:8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Z819" s="15"/>
      <c r="AA819" s="15"/>
      <c r="AB819" s="15"/>
      <c r="AC819" s="15"/>
      <c r="AD819" s="15"/>
      <c r="AE819" s="15"/>
      <c r="AF819" s="15"/>
      <c r="AG819" s="15"/>
      <c r="AH819" s="15"/>
      <c r="AI819" s="15"/>
      <c r="AJ819" s="15"/>
      <c r="AK819" s="15"/>
      <c r="AL819" s="15"/>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row>
    <row r="820" spans="1:8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Z820" s="15"/>
      <c r="AA820" s="15"/>
      <c r="AB820" s="15"/>
      <c r="AC820" s="15"/>
      <c r="AD820" s="15"/>
      <c r="AE820" s="15"/>
      <c r="AF820" s="15"/>
      <c r="AG820" s="15"/>
      <c r="AH820" s="15"/>
      <c r="AI820" s="15"/>
      <c r="AJ820" s="15"/>
      <c r="AK820" s="15"/>
      <c r="AL820" s="15"/>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row>
    <row r="821" spans="1:8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Z821" s="15"/>
      <c r="AA821" s="15"/>
      <c r="AB821" s="15"/>
      <c r="AC821" s="15"/>
      <c r="AD821" s="15"/>
      <c r="AE821" s="15"/>
      <c r="AF821" s="15"/>
      <c r="AG821" s="15"/>
      <c r="AH821" s="15"/>
      <c r="AI821" s="15"/>
      <c r="AJ821" s="15"/>
      <c r="AK821" s="15"/>
      <c r="AL821" s="15"/>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row>
    <row r="822" spans="1:8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Z822" s="15"/>
      <c r="AA822" s="15"/>
      <c r="AB822" s="15"/>
      <c r="AC822" s="15"/>
      <c r="AD822" s="15"/>
      <c r="AE822" s="15"/>
      <c r="AF822" s="15"/>
      <c r="AG822" s="15"/>
      <c r="AH822" s="15"/>
      <c r="AI822" s="15"/>
      <c r="AJ822" s="15"/>
      <c r="AK822" s="15"/>
      <c r="AL822" s="15"/>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row>
    <row r="823" spans="1:8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Z823" s="15"/>
      <c r="AA823" s="15"/>
      <c r="AB823" s="15"/>
      <c r="AC823" s="15"/>
      <c r="AD823" s="15"/>
      <c r="AE823" s="15"/>
      <c r="AF823" s="15"/>
      <c r="AG823" s="15"/>
      <c r="AH823" s="15"/>
      <c r="AI823" s="15"/>
      <c r="AJ823" s="15"/>
      <c r="AK823" s="15"/>
      <c r="AL823" s="15"/>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row>
    <row r="824" spans="1:8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Z824" s="15"/>
      <c r="AA824" s="15"/>
      <c r="AB824" s="15"/>
      <c r="AC824" s="15"/>
      <c r="AD824" s="15"/>
      <c r="AE824" s="15"/>
      <c r="AF824" s="15"/>
      <c r="AG824" s="15"/>
      <c r="AH824" s="15"/>
      <c r="AI824" s="15"/>
      <c r="AJ824" s="15"/>
      <c r="AK824" s="15"/>
      <c r="AL824" s="15"/>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row>
    <row r="825" spans="1:8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Z825" s="15"/>
      <c r="AA825" s="15"/>
      <c r="AB825" s="15"/>
      <c r="AC825" s="15"/>
      <c r="AD825" s="15"/>
      <c r="AE825" s="15"/>
      <c r="AF825" s="15"/>
      <c r="AG825" s="15"/>
      <c r="AH825" s="15"/>
      <c r="AI825" s="15"/>
      <c r="AJ825" s="15"/>
      <c r="AK825" s="15"/>
      <c r="AL825" s="15"/>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row>
    <row r="826" spans="1:8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Z826" s="15"/>
      <c r="AA826" s="15"/>
      <c r="AB826" s="15"/>
      <c r="AC826" s="15"/>
      <c r="AD826" s="15"/>
      <c r="AE826" s="15"/>
      <c r="AF826" s="15"/>
      <c r="AG826" s="15"/>
      <c r="AH826" s="15"/>
      <c r="AI826" s="15"/>
      <c r="AJ826" s="15"/>
      <c r="AK826" s="15"/>
      <c r="AL826" s="15"/>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row>
    <row r="827" spans="1:8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Z827" s="15"/>
      <c r="AA827" s="15"/>
      <c r="AB827" s="15"/>
      <c r="AC827" s="15"/>
      <c r="AD827" s="15"/>
      <c r="AE827" s="15"/>
      <c r="AF827" s="15"/>
      <c r="AG827" s="15"/>
      <c r="AH827" s="15"/>
      <c r="AI827" s="15"/>
      <c r="AJ827" s="15"/>
      <c r="AK827" s="15"/>
      <c r="AL827" s="15"/>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row>
    <row r="828" spans="1:8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Z828" s="15"/>
      <c r="AA828" s="15"/>
      <c r="AB828" s="15"/>
      <c r="AC828" s="15"/>
      <c r="AD828" s="15"/>
      <c r="AE828" s="15"/>
      <c r="AF828" s="15"/>
      <c r="AG828" s="15"/>
      <c r="AH828" s="15"/>
      <c r="AI828" s="15"/>
      <c r="AJ828" s="15"/>
      <c r="AK828" s="15"/>
      <c r="AL828" s="15"/>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row>
    <row r="829" spans="1:8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Z829" s="15"/>
      <c r="AA829" s="15"/>
      <c r="AB829" s="15"/>
      <c r="AC829" s="15"/>
      <c r="AD829" s="15"/>
      <c r="AE829" s="15"/>
      <c r="AF829" s="15"/>
      <c r="AG829" s="15"/>
      <c r="AH829" s="15"/>
      <c r="AI829" s="15"/>
      <c r="AJ829" s="15"/>
      <c r="AK829" s="15"/>
      <c r="AL829" s="15"/>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row>
    <row r="830" spans="1:8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Z830" s="15"/>
      <c r="AA830" s="15"/>
      <c r="AB830" s="15"/>
      <c r="AC830" s="15"/>
      <c r="AD830" s="15"/>
      <c r="AE830" s="15"/>
      <c r="AF830" s="15"/>
      <c r="AG830" s="15"/>
      <c r="AH830" s="15"/>
      <c r="AI830" s="15"/>
      <c r="AJ830" s="15"/>
      <c r="AK830" s="15"/>
      <c r="AL830" s="15"/>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row>
    <row r="831" spans="1:8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Z831" s="15"/>
      <c r="AA831" s="15"/>
      <c r="AB831" s="15"/>
      <c r="AC831" s="15"/>
      <c r="AD831" s="15"/>
      <c r="AE831" s="15"/>
      <c r="AF831" s="15"/>
      <c r="AG831" s="15"/>
      <c r="AH831" s="15"/>
      <c r="AI831" s="15"/>
      <c r="AJ831" s="15"/>
      <c r="AK831" s="15"/>
      <c r="AL831" s="15"/>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row>
    <row r="832" spans="1:8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Z832" s="15"/>
      <c r="AA832" s="15"/>
      <c r="AB832" s="15"/>
      <c r="AC832" s="15"/>
      <c r="AD832" s="15"/>
      <c r="AE832" s="15"/>
      <c r="AF832" s="15"/>
      <c r="AG832" s="15"/>
      <c r="AH832" s="15"/>
      <c r="AI832" s="15"/>
      <c r="AJ832" s="15"/>
      <c r="AK832" s="15"/>
      <c r="AL832" s="15"/>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row>
    <row r="833" spans="1:8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Z833" s="15"/>
      <c r="AA833" s="15"/>
      <c r="AB833" s="15"/>
      <c r="AC833" s="15"/>
      <c r="AD833" s="15"/>
      <c r="AE833" s="15"/>
      <c r="AF833" s="15"/>
      <c r="AG833" s="15"/>
      <c r="AH833" s="15"/>
      <c r="AI833" s="15"/>
      <c r="AJ833" s="15"/>
      <c r="AK833" s="15"/>
      <c r="AL833" s="15"/>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row>
    <row r="834" spans="1:8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Z834" s="15"/>
      <c r="AA834" s="15"/>
      <c r="AB834" s="15"/>
      <c r="AC834" s="15"/>
      <c r="AD834" s="15"/>
      <c r="AE834" s="15"/>
      <c r="AF834" s="15"/>
      <c r="AG834" s="15"/>
      <c r="AH834" s="15"/>
      <c r="AI834" s="15"/>
      <c r="AJ834" s="15"/>
      <c r="AK834" s="15"/>
      <c r="AL834" s="15"/>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row>
    <row r="835" spans="1:8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Z835" s="15"/>
      <c r="AA835" s="15"/>
      <c r="AB835" s="15"/>
      <c r="AC835" s="15"/>
      <c r="AD835" s="15"/>
      <c r="AE835" s="15"/>
      <c r="AF835" s="15"/>
      <c r="AG835" s="15"/>
      <c r="AH835" s="15"/>
      <c r="AI835" s="15"/>
      <c r="AJ835" s="15"/>
      <c r="AK835" s="15"/>
      <c r="AL835" s="15"/>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row>
    <row r="836" spans="1:8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Z836" s="15"/>
      <c r="AA836" s="15"/>
      <c r="AB836" s="15"/>
      <c r="AC836" s="15"/>
      <c r="AD836" s="15"/>
      <c r="AE836" s="15"/>
      <c r="AF836" s="15"/>
      <c r="AG836" s="15"/>
      <c r="AH836" s="15"/>
      <c r="AI836" s="15"/>
      <c r="AJ836" s="15"/>
      <c r="AK836" s="15"/>
      <c r="AL836" s="15"/>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row>
    <row r="837" spans="1:8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Z837" s="15"/>
      <c r="AA837" s="15"/>
      <c r="AB837" s="15"/>
      <c r="AC837" s="15"/>
      <c r="AD837" s="15"/>
      <c r="AE837" s="15"/>
      <c r="AF837" s="15"/>
      <c r="AG837" s="15"/>
      <c r="AH837" s="15"/>
      <c r="AI837" s="15"/>
      <c r="AJ837" s="15"/>
      <c r="AK837" s="15"/>
      <c r="AL837" s="15"/>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row>
    <row r="838" spans="1:8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Z838" s="15"/>
      <c r="AA838" s="15"/>
      <c r="AB838" s="15"/>
      <c r="AC838" s="15"/>
      <c r="AD838" s="15"/>
      <c r="AE838" s="15"/>
      <c r="AF838" s="15"/>
      <c r="AG838" s="15"/>
      <c r="AH838" s="15"/>
      <c r="AI838" s="15"/>
      <c r="AJ838" s="15"/>
      <c r="AK838" s="15"/>
      <c r="AL838" s="15"/>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row>
    <row r="839" spans="1:8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Z839" s="15"/>
      <c r="AA839" s="15"/>
      <c r="AB839" s="15"/>
      <c r="AC839" s="15"/>
      <c r="AD839" s="15"/>
      <c r="AE839" s="15"/>
      <c r="AF839" s="15"/>
      <c r="AG839" s="15"/>
      <c r="AH839" s="15"/>
      <c r="AI839" s="15"/>
      <c r="AJ839" s="15"/>
      <c r="AK839" s="15"/>
      <c r="AL839" s="15"/>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row>
    <row r="840" spans="1:8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Z840" s="15"/>
      <c r="AA840" s="15"/>
      <c r="AB840" s="15"/>
      <c r="AC840" s="15"/>
      <c r="AD840" s="15"/>
      <c r="AE840" s="15"/>
      <c r="AF840" s="15"/>
      <c r="AG840" s="15"/>
      <c r="AH840" s="15"/>
      <c r="AI840" s="15"/>
      <c r="AJ840" s="15"/>
      <c r="AK840" s="15"/>
      <c r="AL840" s="15"/>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row>
    <row r="841" spans="1:8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Z841" s="15"/>
      <c r="AA841" s="15"/>
      <c r="AB841" s="15"/>
      <c r="AC841" s="15"/>
      <c r="AD841" s="15"/>
      <c r="AE841" s="15"/>
      <c r="AF841" s="15"/>
      <c r="AG841" s="15"/>
      <c r="AH841" s="15"/>
      <c r="AI841" s="15"/>
      <c r="AJ841" s="15"/>
      <c r="AK841" s="15"/>
      <c r="AL841" s="15"/>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row>
    <row r="842" spans="1:8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Z842" s="15"/>
      <c r="AA842" s="15"/>
      <c r="AB842" s="15"/>
      <c r="AC842" s="15"/>
      <c r="AD842" s="15"/>
      <c r="AE842" s="15"/>
      <c r="AF842" s="15"/>
      <c r="AG842" s="15"/>
      <c r="AH842" s="15"/>
      <c r="AI842" s="15"/>
      <c r="AJ842" s="15"/>
      <c r="AK842" s="15"/>
      <c r="AL842" s="15"/>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row>
    <row r="843" spans="1:8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Z843" s="15"/>
      <c r="AA843" s="15"/>
      <c r="AB843" s="15"/>
      <c r="AC843" s="15"/>
      <c r="AD843" s="15"/>
      <c r="AE843" s="15"/>
      <c r="AF843" s="15"/>
      <c r="AG843" s="15"/>
      <c r="AH843" s="15"/>
      <c r="AI843" s="15"/>
      <c r="AJ843" s="15"/>
      <c r="AK843" s="15"/>
      <c r="AL843" s="15"/>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row>
    <row r="844" spans="1:8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Z844" s="15"/>
      <c r="AA844" s="15"/>
      <c r="AB844" s="15"/>
      <c r="AC844" s="15"/>
      <c r="AD844" s="15"/>
      <c r="AE844" s="15"/>
      <c r="AF844" s="15"/>
      <c r="AG844" s="15"/>
      <c r="AH844" s="15"/>
      <c r="AI844" s="15"/>
      <c r="AJ844" s="15"/>
      <c r="AK844" s="15"/>
      <c r="AL844" s="15"/>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row>
    <row r="845" spans="1:8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Z845" s="15"/>
      <c r="AA845" s="15"/>
      <c r="AB845" s="15"/>
      <c r="AC845" s="15"/>
      <c r="AD845" s="15"/>
      <c r="AE845" s="15"/>
      <c r="AF845" s="15"/>
      <c r="AG845" s="15"/>
      <c r="AH845" s="15"/>
      <c r="AI845" s="15"/>
      <c r="AJ845" s="15"/>
      <c r="AK845" s="15"/>
      <c r="AL845" s="15"/>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row>
    <row r="846" spans="1:8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Z846" s="15"/>
      <c r="AA846" s="15"/>
      <c r="AB846" s="15"/>
      <c r="AC846" s="15"/>
      <c r="AD846" s="15"/>
      <c r="AE846" s="15"/>
      <c r="AF846" s="15"/>
      <c r="AG846" s="15"/>
      <c r="AH846" s="15"/>
      <c r="AI846" s="15"/>
      <c r="AJ846" s="15"/>
      <c r="AK846" s="15"/>
      <c r="AL846" s="15"/>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row>
    <row r="847" spans="1:8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Z847" s="15"/>
      <c r="AA847" s="15"/>
      <c r="AB847" s="15"/>
      <c r="AC847" s="15"/>
      <c r="AD847" s="15"/>
      <c r="AE847" s="15"/>
      <c r="AF847" s="15"/>
      <c r="AG847" s="15"/>
      <c r="AH847" s="15"/>
      <c r="AI847" s="15"/>
      <c r="AJ847" s="15"/>
      <c r="AK847" s="15"/>
      <c r="AL847" s="15"/>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row>
    <row r="848" spans="1:8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Z848" s="15"/>
      <c r="AA848" s="15"/>
      <c r="AB848" s="15"/>
      <c r="AC848" s="15"/>
      <c r="AD848" s="15"/>
      <c r="AE848" s="15"/>
      <c r="AF848" s="15"/>
      <c r="AG848" s="15"/>
      <c r="AH848" s="15"/>
      <c r="AI848" s="15"/>
      <c r="AJ848" s="15"/>
      <c r="AK848" s="15"/>
      <c r="AL848" s="15"/>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row>
    <row r="849" spans="1:8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Z849" s="15"/>
      <c r="AA849" s="15"/>
      <c r="AB849" s="15"/>
      <c r="AC849" s="15"/>
      <c r="AD849" s="15"/>
      <c r="AE849" s="15"/>
      <c r="AF849" s="15"/>
      <c r="AG849" s="15"/>
      <c r="AH849" s="15"/>
      <c r="AI849" s="15"/>
      <c r="AJ849" s="15"/>
      <c r="AK849" s="15"/>
      <c r="AL849" s="15"/>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row>
    <row r="850" spans="1:8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Z850" s="15"/>
      <c r="AA850" s="15"/>
      <c r="AB850" s="15"/>
      <c r="AC850" s="15"/>
      <c r="AD850" s="15"/>
      <c r="AE850" s="15"/>
      <c r="AF850" s="15"/>
      <c r="AG850" s="15"/>
      <c r="AH850" s="15"/>
      <c r="AI850" s="15"/>
      <c r="AJ850" s="15"/>
      <c r="AK850" s="15"/>
      <c r="AL850" s="15"/>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row>
    <row r="851" spans="1:8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Z851" s="15"/>
      <c r="AA851" s="15"/>
      <c r="AB851" s="15"/>
      <c r="AC851" s="15"/>
      <c r="AD851" s="15"/>
      <c r="AE851" s="15"/>
      <c r="AF851" s="15"/>
      <c r="AG851" s="15"/>
      <c r="AH851" s="15"/>
      <c r="AI851" s="15"/>
      <c r="AJ851" s="15"/>
      <c r="AK851" s="15"/>
      <c r="AL851" s="15"/>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row>
    <row r="852" spans="1:8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Z852" s="15"/>
      <c r="AA852" s="15"/>
      <c r="AB852" s="15"/>
      <c r="AC852" s="15"/>
      <c r="AD852" s="15"/>
      <c r="AE852" s="15"/>
      <c r="AF852" s="15"/>
      <c r="AG852" s="15"/>
      <c r="AH852" s="15"/>
      <c r="AI852" s="15"/>
      <c r="AJ852" s="15"/>
      <c r="AK852" s="15"/>
      <c r="AL852" s="15"/>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row>
    <row r="853" spans="1:8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Z853" s="15"/>
      <c r="AA853" s="15"/>
      <c r="AB853" s="15"/>
      <c r="AC853" s="15"/>
      <c r="AD853" s="15"/>
      <c r="AE853" s="15"/>
      <c r="AF853" s="15"/>
      <c r="AG853" s="15"/>
      <c r="AH853" s="15"/>
      <c r="AI853" s="15"/>
      <c r="AJ853" s="15"/>
      <c r="AK853" s="15"/>
      <c r="AL853" s="15"/>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row>
    <row r="854" spans="1:8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Z854" s="15"/>
      <c r="AA854" s="15"/>
      <c r="AB854" s="15"/>
      <c r="AC854" s="15"/>
      <c r="AD854" s="15"/>
      <c r="AE854" s="15"/>
      <c r="AF854" s="15"/>
      <c r="AG854" s="15"/>
      <c r="AH854" s="15"/>
      <c r="AI854" s="15"/>
      <c r="AJ854" s="15"/>
      <c r="AK854" s="15"/>
      <c r="AL854" s="15"/>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row>
    <row r="855" spans="1:8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Z855" s="15"/>
      <c r="AA855" s="15"/>
      <c r="AB855" s="15"/>
      <c r="AC855" s="15"/>
      <c r="AD855" s="15"/>
      <c r="AE855" s="15"/>
      <c r="AF855" s="15"/>
      <c r="AG855" s="15"/>
      <c r="AH855" s="15"/>
      <c r="AI855" s="15"/>
      <c r="AJ855" s="15"/>
      <c r="AK855" s="15"/>
      <c r="AL855" s="15"/>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row>
    <row r="856" spans="1:8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Z856" s="15"/>
      <c r="AA856" s="15"/>
      <c r="AB856" s="15"/>
      <c r="AC856" s="15"/>
      <c r="AD856" s="15"/>
      <c r="AE856" s="15"/>
      <c r="AF856" s="15"/>
      <c r="AG856" s="15"/>
      <c r="AH856" s="15"/>
      <c r="AI856" s="15"/>
      <c r="AJ856" s="15"/>
      <c r="AK856" s="15"/>
      <c r="AL856" s="15"/>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row>
    <row r="857" spans="1:8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Z857" s="15"/>
      <c r="AA857" s="15"/>
      <c r="AB857" s="15"/>
      <c r="AC857" s="15"/>
      <c r="AD857" s="15"/>
      <c r="AE857" s="15"/>
      <c r="AF857" s="15"/>
      <c r="AG857" s="15"/>
      <c r="AH857" s="15"/>
      <c r="AI857" s="15"/>
      <c r="AJ857" s="15"/>
      <c r="AK857" s="15"/>
      <c r="AL857" s="15"/>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row>
    <row r="858" spans="1:8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Z858" s="15"/>
      <c r="AA858" s="15"/>
      <c r="AB858" s="15"/>
      <c r="AC858" s="15"/>
      <c r="AD858" s="15"/>
      <c r="AE858" s="15"/>
      <c r="AF858" s="15"/>
      <c r="AG858" s="15"/>
      <c r="AH858" s="15"/>
      <c r="AI858" s="15"/>
      <c r="AJ858" s="15"/>
      <c r="AK858" s="15"/>
      <c r="AL858" s="15"/>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row>
    <row r="859" spans="1:8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Z859" s="15"/>
      <c r="AA859" s="15"/>
      <c r="AB859" s="15"/>
      <c r="AC859" s="15"/>
      <c r="AD859" s="15"/>
      <c r="AE859" s="15"/>
      <c r="AF859" s="15"/>
      <c r="AG859" s="15"/>
      <c r="AH859" s="15"/>
      <c r="AI859" s="15"/>
      <c r="AJ859" s="15"/>
      <c r="AK859" s="15"/>
      <c r="AL859" s="15"/>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row>
    <row r="860" spans="1:8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Z860" s="15"/>
      <c r="AA860" s="15"/>
      <c r="AB860" s="15"/>
      <c r="AC860" s="15"/>
      <c r="AD860" s="15"/>
      <c r="AE860" s="15"/>
      <c r="AF860" s="15"/>
      <c r="AG860" s="15"/>
      <c r="AH860" s="15"/>
      <c r="AI860" s="15"/>
      <c r="AJ860" s="15"/>
      <c r="AK860" s="15"/>
      <c r="AL860" s="15"/>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row>
    <row r="861" spans="1:8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Z861" s="15"/>
      <c r="AA861" s="15"/>
      <c r="AB861" s="15"/>
      <c r="AC861" s="15"/>
      <c r="AD861" s="15"/>
      <c r="AE861" s="15"/>
      <c r="AF861" s="15"/>
      <c r="AG861" s="15"/>
      <c r="AH861" s="15"/>
      <c r="AI861" s="15"/>
      <c r="AJ861" s="15"/>
      <c r="AK861" s="15"/>
      <c r="AL861" s="15"/>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row>
    <row r="862" spans="1:8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Z862" s="15"/>
      <c r="AA862" s="15"/>
      <c r="AB862" s="15"/>
      <c r="AC862" s="15"/>
      <c r="AD862" s="15"/>
      <c r="AE862" s="15"/>
      <c r="AF862" s="15"/>
      <c r="AG862" s="15"/>
      <c r="AH862" s="15"/>
      <c r="AI862" s="15"/>
      <c r="AJ862" s="15"/>
      <c r="AK862" s="15"/>
      <c r="AL862" s="15"/>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row>
    <row r="863" spans="1:8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Z863" s="15"/>
      <c r="AA863" s="15"/>
      <c r="AB863" s="15"/>
      <c r="AC863" s="15"/>
      <c r="AD863" s="15"/>
      <c r="AE863" s="15"/>
      <c r="AF863" s="15"/>
      <c r="AG863" s="15"/>
      <c r="AH863" s="15"/>
      <c r="AI863" s="15"/>
      <c r="AJ863" s="15"/>
      <c r="AK863" s="15"/>
      <c r="AL863" s="15"/>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row>
    <row r="864" spans="1:8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Z864" s="15"/>
      <c r="AA864" s="15"/>
      <c r="AB864" s="15"/>
      <c r="AC864" s="15"/>
      <c r="AD864" s="15"/>
      <c r="AE864" s="15"/>
      <c r="AF864" s="15"/>
      <c r="AG864" s="15"/>
      <c r="AH864" s="15"/>
      <c r="AI864" s="15"/>
      <c r="AJ864" s="15"/>
      <c r="AK864" s="15"/>
      <c r="AL864" s="15"/>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row>
    <row r="865" spans="1:8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Z865" s="15"/>
      <c r="AA865" s="15"/>
      <c r="AB865" s="15"/>
      <c r="AC865" s="15"/>
      <c r="AD865" s="15"/>
      <c r="AE865" s="15"/>
      <c r="AF865" s="15"/>
      <c r="AG865" s="15"/>
      <c r="AH865" s="15"/>
      <c r="AI865" s="15"/>
      <c r="AJ865" s="15"/>
      <c r="AK865" s="15"/>
      <c r="AL865" s="15"/>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row>
    <row r="866" spans="1:8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Z866" s="15"/>
      <c r="AA866" s="15"/>
      <c r="AB866" s="15"/>
      <c r="AC866" s="15"/>
      <c r="AD866" s="15"/>
      <c r="AE866" s="15"/>
      <c r="AF866" s="15"/>
      <c r="AG866" s="15"/>
      <c r="AH866" s="15"/>
      <c r="AI866" s="15"/>
      <c r="AJ866" s="15"/>
      <c r="AK866" s="15"/>
      <c r="AL866" s="15"/>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row>
    <row r="867" spans="1:8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Z867" s="15"/>
      <c r="AA867" s="15"/>
      <c r="AB867" s="15"/>
      <c r="AC867" s="15"/>
      <c r="AD867" s="15"/>
      <c r="AE867" s="15"/>
      <c r="AF867" s="15"/>
      <c r="AG867" s="15"/>
      <c r="AH867" s="15"/>
      <c r="AI867" s="15"/>
      <c r="AJ867" s="15"/>
      <c r="AK867" s="15"/>
      <c r="AL867" s="15"/>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row>
    <row r="868" spans="1:8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Z868" s="15"/>
      <c r="AA868" s="15"/>
      <c r="AB868" s="15"/>
      <c r="AC868" s="15"/>
      <c r="AD868" s="15"/>
      <c r="AE868" s="15"/>
      <c r="AF868" s="15"/>
      <c r="AG868" s="15"/>
      <c r="AH868" s="15"/>
      <c r="AI868" s="15"/>
      <c r="AJ868" s="15"/>
      <c r="AK868" s="15"/>
      <c r="AL868" s="15"/>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row>
    <row r="869" spans="1:8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Z869" s="15"/>
      <c r="AA869" s="15"/>
      <c r="AB869" s="15"/>
      <c r="AC869" s="15"/>
      <c r="AD869" s="15"/>
      <c r="AE869" s="15"/>
      <c r="AF869" s="15"/>
      <c r="AG869" s="15"/>
      <c r="AH869" s="15"/>
      <c r="AI869" s="15"/>
      <c r="AJ869" s="15"/>
      <c r="AK869" s="15"/>
      <c r="AL869" s="15"/>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row>
    <row r="870" spans="1:8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Z870" s="15"/>
      <c r="AA870" s="15"/>
      <c r="AB870" s="15"/>
      <c r="AC870" s="15"/>
      <c r="AD870" s="15"/>
      <c r="AE870" s="15"/>
      <c r="AF870" s="15"/>
      <c r="AG870" s="15"/>
      <c r="AH870" s="15"/>
      <c r="AI870" s="15"/>
      <c r="AJ870" s="15"/>
      <c r="AK870" s="15"/>
      <c r="AL870" s="15"/>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row>
    <row r="871" spans="1:8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Z871" s="15"/>
      <c r="AA871" s="15"/>
      <c r="AB871" s="15"/>
      <c r="AC871" s="15"/>
      <c r="AD871" s="15"/>
      <c r="AE871" s="15"/>
      <c r="AF871" s="15"/>
      <c r="AG871" s="15"/>
      <c r="AH871" s="15"/>
      <c r="AI871" s="15"/>
      <c r="AJ871" s="15"/>
      <c r="AK871" s="15"/>
      <c r="AL871" s="15"/>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row>
    <row r="872" spans="1:8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Z872" s="15"/>
      <c r="AA872" s="15"/>
      <c r="AB872" s="15"/>
      <c r="AC872" s="15"/>
      <c r="AD872" s="15"/>
      <c r="AE872" s="15"/>
      <c r="AF872" s="15"/>
      <c r="AG872" s="15"/>
      <c r="AH872" s="15"/>
      <c r="AI872" s="15"/>
      <c r="AJ872" s="15"/>
      <c r="AK872" s="15"/>
      <c r="AL872" s="15"/>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row>
    <row r="873" spans="1:8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Z873" s="15"/>
      <c r="AA873" s="15"/>
      <c r="AB873" s="15"/>
      <c r="AC873" s="15"/>
      <c r="AD873" s="15"/>
      <c r="AE873" s="15"/>
      <c r="AF873" s="15"/>
      <c r="AG873" s="15"/>
      <c r="AH873" s="15"/>
      <c r="AI873" s="15"/>
      <c r="AJ873" s="15"/>
      <c r="AK873" s="15"/>
      <c r="AL873" s="15"/>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row>
    <row r="874" spans="1:8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Z874" s="15"/>
      <c r="AA874" s="15"/>
      <c r="AB874" s="15"/>
      <c r="AC874" s="15"/>
      <c r="AD874" s="15"/>
      <c r="AE874" s="15"/>
      <c r="AF874" s="15"/>
      <c r="AG874" s="15"/>
      <c r="AH874" s="15"/>
      <c r="AI874" s="15"/>
      <c r="AJ874" s="15"/>
      <c r="AK874" s="15"/>
      <c r="AL874" s="15"/>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row>
    <row r="875" spans="1:8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Z875" s="15"/>
      <c r="AA875" s="15"/>
      <c r="AB875" s="15"/>
      <c r="AC875" s="15"/>
      <c r="AD875" s="15"/>
      <c r="AE875" s="15"/>
      <c r="AF875" s="15"/>
      <c r="AG875" s="15"/>
      <c r="AH875" s="15"/>
      <c r="AI875" s="15"/>
      <c r="AJ875" s="15"/>
      <c r="AK875" s="15"/>
      <c r="AL875" s="15"/>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row>
    <row r="876" spans="1:8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Z876" s="15"/>
      <c r="AA876" s="15"/>
      <c r="AB876" s="15"/>
      <c r="AC876" s="15"/>
      <c r="AD876" s="15"/>
      <c r="AE876" s="15"/>
      <c r="AF876" s="15"/>
      <c r="AG876" s="15"/>
      <c r="AH876" s="15"/>
      <c r="AI876" s="15"/>
      <c r="AJ876" s="15"/>
      <c r="AK876" s="15"/>
      <c r="AL876" s="15"/>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row>
    <row r="877" spans="1:8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Z877" s="15"/>
      <c r="AA877" s="15"/>
      <c r="AB877" s="15"/>
      <c r="AC877" s="15"/>
      <c r="AD877" s="15"/>
      <c r="AE877" s="15"/>
      <c r="AF877" s="15"/>
      <c r="AG877" s="15"/>
      <c r="AH877" s="15"/>
      <c r="AI877" s="15"/>
      <c r="AJ877" s="15"/>
      <c r="AK877" s="15"/>
      <c r="AL877" s="15"/>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row>
    <row r="878" spans="1:8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Z878" s="15"/>
      <c r="AA878" s="15"/>
      <c r="AB878" s="15"/>
      <c r="AC878" s="15"/>
      <c r="AD878" s="15"/>
      <c r="AE878" s="15"/>
      <c r="AF878" s="15"/>
      <c r="AG878" s="15"/>
      <c r="AH878" s="15"/>
      <c r="AI878" s="15"/>
      <c r="AJ878" s="15"/>
      <c r="AK878" s="15"/>
      <c r="AL878" s="15"/>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row>
    <row r="879" spans="1:8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Z879" s="15"/>
      <c r="AA879" s="15"/>
      <c r="AB879" s="15"/>
      <c r="AC879" s="15"/>
      <c r="AD879" s="15"/>
      <c r="AE879" s="15"/>
      <c r="AF879" s="15"/>
      <c r="AG879" s="15"/>
      <c r="AH879" s="15"/>
      <c r="AI879" s="15"/>
      <c r="AJ879" s="15"/>
      <c r="AK879" s="15"/>
      <c r="AL879" s="15"/>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row>
    <row r="880" spans="1:8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Z880" s="15"/>
      <c r="AA880" s="15"/>
      <c r="AB880" s="15"/>
      <c r="AC880" s="15"/>
      <c r="AD880" s="15"/>
      <c r="AE880" s="15"/>
      <c r="AF880" s="15"/>
      <c r="AG880" s="15"/>
      <c r="AH880" s="15"/>
      <c r="AI880" s="15"/>
      <c r="AJ880" s="15"/>
      <c r="AK880" s="15"/>
      <c r="AL880" s="15"/>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row>
    <row r="881" spans="1:8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Z881" s="15"/>
      <c r="AA881" s="15"/>
      <c r="AB881" s="15"/>
      <c r="AC881" s="15"/>
      <c r="AD881" s="15"/>
      <c r="AE881" s="15"/>
      <c r="AF881" s="15"/>
      <c r="AG881" s="15"/>
      <c r="AH881" s="15"/>
      <c r="AI881" s="15"/>
      <c r="AJ881" s="15"/>
      <c r="AK881" s="15"/>
      <c r="AL881" s="15"/>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row>
    <row r="882" spans="1:8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Z882" s="15"/>
      <c r="AA882" s="15"/>
      <c r="AB882" s="15"/>
      <c r="AC882" s="15"/>
      <c r="AD882" s="15"/>
      <c r="AE882" s="15"/>
      <c r="AF882" s="15"/>
      <c r="AG882" s="15"/>
      <c r="AH882" s="15"/>
      <c r="AI882" s="15"/>
      <c r="AJ882" s="15"/>
      <c r="AK882" s="15"/>
      <c r="AL882" s="15"/>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row>
    <row r="883" spans="1:8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Z883" s="15"/>
      <c r="AA883" s="15"/>
      <c r="AB883" s="15"/>
      <c r="AC883" s="15"/>
      <c r="AD883" s="15"/>
      <c r="AE883" s="15"/>
      <c r="AF883" s="15"/>
      <c r="AG883" s="15"/>
      <c r="AH883" s="15"/>
      <c r="AI883" s="15"/>
      <c r="AJ883" s="15"/>
      <c r="AK883" s="15"/>
      <c r="AL883" s="15"/>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row>
    <row r="884" spans="1:8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Z884" s="15"/>
      <c r="AA884" s="15"/>
      <c r="AB884" s="15"/>
      <c r="AC884" s="15"/>
      <c r="AD884" s="15"/>
      <c r="AE884" s="15"/>
      <c r="AF884" s="15"/>
      <c r="AG884" s="15"/>
      <c r="AH884" s="15"/>
      <c r="AI884" s="15"/>
      <c r="AJ884" s="15"/>
      <c r="AK884" s="15"/>
      <c r="AL884" s="15"/>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row>
    <row r="885" spans="1:8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Z885" s="15"/>
      <c r="AA885" s="15"/>
      <c r="AB885" s="15"/>
      <c r="AC885" s="15"/>
      <c r="AD885" s="15"/>
      <c r="AE885" s="15"/>
      <c r="AF885" s="15"/>
      <c r="AG885" s="15"/>
      <c r="AH885" s="15"/>
      <c r="AI885" s="15"/>
      <c r="AJ885" s="15"/>
      <c r="AK885" s="15"/>
      <c r="AL885" s="15"/>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row>
    <row r="886" spans="1: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Z886" s="15"/>
      <c r="AA886" s="15"/>
      <c r="AB886" s="15"/>
      <c r="AC886" s="15"/>
      <c r="AD886" s="15"/>
      <c r="AE886" s="15"/>
      <c r="AF886" s="15"/>
      <c r="AG886" s="15"/>
      <c r="AH886" s="15"/>
      <c r="AI886" s="15"/>
      <c r="AJ886" s="15"/>
      <c r="AK886" s="15"/>
      <c r="AL886" s="15"/>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row>
    <row r="887" spans="1:8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Z887" s="15"/>
      <c r="AA887" s="15"/>
      <c r="AB887" s="15"/>
      <c r="AC887" s="15"/>
      <c r="AD887" s="15"/>
      <c r="AE887" s="15"/>
      <c r="AF887" s="15"/>
      <c r="AG887" s="15"/>
      <c r="AH887" s="15"/>
      <c r="AI887" s="15"/>
      <c r="AJ887" s="15"/>
      <c r="AK887" s="15"/>
      <c r="AL887" s="15"/>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row>
    <row r="888" spans="1:8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Z888" s="15"/>
      <c r="AA888" s="15"/>
      <c r="AB888" s="15"/>
      <c r="AC888" s="15"/>
      <c r="AD888" s="15"/>
      <c r="AE888" s="15"/>
      <c r="AF888" s="15"/>
      <c r="AG888" s="15"/>
      <c r="AH888" s="15"/>
      <c r="AI888" s="15"/>
      <c r="AJ888" s="15"/>
      <c r="AK888" s="15"/>
      <c r="AL888" s="15"/>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row>
    <row r="889" spans="1:8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Z889" s="15"/>
      <c r="AA889" s="15"/>
      <c r="AB889" s="15"/>
      <c r="AC889" s="15"/>
      <c r="AD889" s="15"/>
      <c r="AE889" s="15"/>
      <c r="AF889" s="15"/>
      <c r="AG889" s="15"/>
      <c r="AH889" s="15"/>
      <c r="AI889" s="15"/>
      <c r="AJ889" s="15"/>
      <c r="AK889" s="15"/>
      <c r="AL889" s="15"/>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row>
    <row r="890" spans="1:8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Z890" s="15"/>
      <c r="AA890" s="15"/>
      <c r="AB890" s="15"/>
      <c r="AC890" s="15"/>
      <c r="AD890" s="15"/>
      <c r="AE890" s="15"/>
      <c r="AF890" s="15"/>
      <c r="AG890" s="15"/>
      <c r="AH890" s="15"/>
      <c r="AI890" s="15"/>
      <c r="AJ890" s="15"/>
      <c r="AK890" s="15"/>
      <c r="AL890" s="15"/>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row>
    <row r="891" spans="1:8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Z891" s="15"/>
      <c r="AA891" s="15"/>
      <c r="AB891" s="15"/>
      <c r="AC891" s="15"/>
      <c r="AD891" s="15"/>
      <c r="AE891" s="15"/>
      <c r="AF891" s="15"/>
      <c r="AG891" s="15"/>
      <c r="AH891" s="15"/>
      <c r="AI891" s="15"/>
      <c r="AJ891" s="15"/>
      <c r="AK891" s="15"/>
      <c r="AL891" s="15"/>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row>
    <row r="892" spans="1:8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Z892" s="15"/>
      <c r="AA892" s="15"/>
      <c r="AB892" s="15"/>
      <c r="AC892" s="15"/>
      <c r="AD892" s="15"/>
      <c r="AE892" s="15"/>
      <c r="AF892" s="15"/>
      <c r="AG892" s="15"/>
      <c r="AH892" s="15"/>
      <c r="AI892" s="15"/>
      <c r="AJ892" s="15"/>
      <c r="AK892" s="15"/>
      <c r="AL892" s="15"/>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row>
    <row r="893" spans="1:8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Z893" s="15"/>
      <c r="AA893" s="15"/>
      <c r="AB893" s="15"/>
      <c r="AC893" s="15"/>
      <c r="AD893" s="15"/>
      <c r="AE893" s="15"/>
      <c r="AF893" s="15"/>
      <c r="AG893" s="15"/>
      <c r="AH893" s="15"/>
      <c r="AI893" s="15"/>
      <c r="AJ893" s="15"/>
      <c r="AK893" s="15"/>
      <c r="AL893" s="15"/>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row>
    <row r="894" spans="1:8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Z894" s="15"/>
      <c r="AA894" s="15"/>
      <c r="AB894" s="15"/>
      <c r="AC894" s="15"/>
      <c r="AD894" s="15"/>
      <c r="AE894" s="15"/>
      <c r="AF894" s="15"/>
      <c r="AG894" s="15"/>
      <c r="AH894" s="15"/>
      <c r="AI894" s="15"/>
      <c r="AJ894" s="15"/>
      <c r="AK894" s="15"/>
      <c r="AL894" s="15"/>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row>
    <row r="895" spans="1:8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Z895" s="15"/>
      <c r="AA895" s="15"/>
      <c r="AB895" s="15"/>
      <c r="AC895" s="15"/>
      <c r="AD895" s="15"/>
      <c r="AE895" s="15"/>
      <c r="AF895" s="15"/>
      <c r="AG895" s="15"/>
      <c r="AH895" s="15"/>
      <c r="AI895" s="15"/>
      <c r="AJ895" s="15"/>
      <c r="AK895" s="15"/>
      <c r="AL895" s="15"/>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row>
    <row r="896" spans="1:8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Z896" s="15"/>
      <c r="AA896" s="15"/>
      <c r="AB896" s="15"/>
      <c r="AC896" s="15"/>
      <c r="AD896" s="15"/>
      <c r="AE896" s="15"/>
      <c r="AF896" s="15"/>
      <c r="AG896" s="15"/>
      <c r="AH896" s="15"/>
      <c r="AI896" s="15"/>
      <c r="AJ896" s="15"/>
      <c r="AK896" s="15"/>
      <c r="AL896" s="15"/>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row>
    <row r="897" spans="1:8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Z897" s="15"/>
      <c r="AA897" s="15"/>
      <c r="AB897" s="15"/>
      <c r="AC897" s="15"/>
      <c r="AD897" s="15"/>
      <c r="AE897" s="15"/>
      <c r="AF897" s="15"/>
      <c r="AG897" s="15"/>
      <c r="AH897" s="15"/>
      <c r="AI897" s="15"/>
      <c r="AJ897" s="15"/>
      <c r="AK897" s="15"/>
      <c r="AL897" s="15"/>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row>
    <row r="898" spans="1:8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Z898" s="15"/>
      <c r="AA898" s="15"/>
      <c r="AB898" s="15"/>
      <c r="AC898" s="15"/>
      <c r="AD898" s="15"/>
      <c r="AE898" s="15"/>
      <c r="AF898" s="15"/>
      <c r="AG898" s="15"/>
      <c r="AH898" s="15"/>
      <c r="AI898" s="15"/>
      <c r="AJ898" s="15"/>
      <c r="AK898" s="15"/>
      <c r="AL898" s="15"/>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row>
    <row r="899" spans="1:8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Z899" s="15"/>
      <c r="AA899" s="15"/>
      <c r="AB899" s="15"/>
      <c r="AC899" s="15"/>
      <c r="AD899" s="15"/>
      <c r="AE899" s="15"/>
      <c r="AF899" s="15"/>
      <c r="AG899" s="15"/>
      <c r="AH899" s="15"/>
      <c r="AI899" s="15"/>
      <c r="AJ899" s="15"/>
      <c r="AK899" s="15"/>
      <c r="AL899" s="15"/>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row>
    <row r="900" spans="1:8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Z900" s="15"/>
      <c r="AA900" s="15"/>
      <c r="AB900" s="15"/>
      <c r="AC900" s="15"/>
      <c r="AD900" s="15"/>
      <c r="AE900" s="15"/>
      <c r="AF900" s="15"/>
      <c r="AG900" s="15"/>
      <c r="AH900" s="15"/>
      <c r="AI900" s="15"/>
      <c r="AJ900" s="15"/>
      <c r="AK900" s="15"/>
      <c r="AL900" s="15"/>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row>
    <row r="901" spans="1:8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Z901" s="15"/>
      <c r="AA901" s="15"/>
      <c r="AB901" s="15"/>
      <c r="AC901" s="15"/>
      <c r="AD901" s="15"/>
      <c r="AE901" s="15"/>
      <c r="AF901" s="15"/>
      <c r="AG901" s="15"/>
      <c r="AH901" s="15"/>
      <c r="AI901" s="15"/>
      <c r="AJ901" s="15"/>
      <c r="AK901" s="15"/>
      <c r="AL901" s="15"/>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row>
    <row r="902" spans="1:8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Z902" s="15"/>
      <c r="AA902" s="15"/>
      <c r="AB902" s="15"/>
      <c r="AC902" s="15"/>
      <c r="AD902" s="15"/>
      <c r="AE902" s="15"/>
      <c r="AF902" s="15"/>
      <c r="AG902" s="15"/>
      <c r="AH902" s="15"/>
      <c r="AI902" s="15"/>
      <c r="AJ902" s="15"/>
      <c r="AK902" s="15"/>
      <c r="AL902" s="15"/>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row>
    <row r="903" spans="1:8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Z903" s="15"/>
      <c r="AA903" s="15"/>
      <c r="AB903" s="15"/>
      <c r="AC903" s="15"/>
      <c r="AD903" s="15"/>
      <c r="AE903" s="15"/>
      <c r="AF903" s="15"/>
      <c r="AG903" s="15"/>
      <c r="AH903" s="15"/>
      <c r="AI903" s="15"/>
      <c r="AJ903" s="15"/>
      <c r="AK903" s="15"/>
      <c r="AL903" s="15"/>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row>
    <row r="904" spans="1:8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Z904" s="15"/>
      <c r="AA904" s="15"/>
      <c r="AB904" s="15"/>
      <c r="AC904" s="15"/>
      <c r="AD904" s="15"/>
      <c r="AE904" s="15"/>
      <c r="AF904" s="15"/>
      <c r="AG904" s="15"/>
      <c r="AH904" s="15"/>
      <c r="AI904" s="15"/>
      <c r="AJ904" s="15"/>
      <c r="AK904" s="15"/>
      <c r="AL904" s="15"/>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row>
    <row r="905" spans="1:8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Z905" s="15"/>
      <c r="AA905" s="15"/>
      <c r="AB905" s="15"/>
      <c r="AC905" s="15"/>
      <c r="AD905" s="15"/>
      <c r="AE905" s="15"/>
      <c r="AF905" s="15"/>
      <c r="AG905" s="15"/>
      <c r="AH905" s="15"/>
      <c r="AI905" s="15"/>
      <c r="AJ905" s="15"/>
      <c r="AK905" s="15"/>
      <c r="AL905" s="15"/>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row>
    <row r="906" spans="1:8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Z906" s="15"/>
      <c r="AA906" s="15"/>
      <c r="AB906" s="15"/>
      <c r="AC906" s="15"/>
      <c r="AD906" s="15"/>
      <c r="AE906" s="15"/>
      <c r="AF906" s="15"/>
      <c r="AG906" s="15"/>
      <c r="AH906" s="15"/>
      <c r="AI906" s="15"/>
      <c r="AJ906" s="15"/>
      <c r="AK906" s="15"/>
      <c r="AL906" s="15"/>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row>
    <row r="907" spans="1:8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Z907" s="15"/>
      <c r="AA907" s="15"/>
      <c r="AB907" s="15"/>
      <c r="AC907" s="15"/>
      <c r="AD907" s="15"/>
      <c r="AE907" s="15"/>
      <c r="AF907" s="15"/>
      <c r="AG907" s="15"/>
      <c r="AH907" s="15"/>
      <c r="AI907" s="15"/>
      <c r="AJ907" s="15"/>
      <c r="AK907" s="15"/>
      <c r="AL907" s="15"/>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row>
    <row r="908" spans="1:8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Z908" s="15"/>
      <c r="AA908" s="15"/>
      <c r="AB908" s="15"/>
      <c r="AC908" s="15"/>
      <c r="AD908" s="15"/>
      <c r="AE908" s="15"/>
      <c r="AF908" s="15"/>
      <c r="AG908" s="15"/>
      <c r="AH908" s="15"/>
      <c r="AI908" s="15"/>
      <c r="AJ908" s="15"/>
      <c r="AK908" s="15"/>
      <c r="AL908" s="15"/>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row>
    <row r="909" spans="1:8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Z909" s="15"/>
      <c r="AA909" s="15"/>
      <c r="AB909" s="15"/>
      <c r="AC909" s="15"/>
      <c r="AD909" s="15"/>
      <c r="AE909" s="15"/>
      <c r="AF909" s="15"/>
      <c r="AG909" s="15"/>
      <c r="AH909" s="15"/>
      <c r="AI909" s="15"/>
      <c r="AJ909" s="15"/>
      <c r="AK909" s="15"/>
      <c r="AL909" s="15"/>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row>
    <row r="910" spans="1:8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Z910" s="15"/>
      <c r="AA910" s="15"/>
      <c r="AB910" s="15"/>
      <c r="AC910" s="15"/>
      <c r="AD910" s="15"/>
      <c r="AE910" s="15"/>
      <c r="AF910" s="15"/>
      <c r="AG910" s="15"/>
      <c r="AH910" s="15"/>
      <c r="AI910" s="15"/>
      <c r="AJ910" s="15"/>
      <c r="AK910" s="15"/>
      <c r="AL910" s="15"/>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row>
    <row r="911" spans="1:8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Z911" s="15"/>
      <c r="AA911" s="15"/>
      <c r="AB911" s="15"/>
      <c r="AC911" s="15"/>
      <c r="AD911" s="15"/>
      <c r="AE911" s="15"/>
      <c r="AF911" s="15"/>
      <c r="AG911" s="15"/>
      <c r="AH911" s="15"/>
      <c r="AI911" s="15"/>
      <c r="AJ911" s="15"/>
      <c r="AK911" s="15"/>
      <c r="AL911" s="15"/>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row>
    <row r="912" spans="1:8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Z912" s="15"/>
      <c r="AA912" s="15"/>
      <c r="AB912" s="15"/>
      <c r="AC912" s="15"/>
      <c r="AD912" s="15"/>
      <c r="AE912" s="15"/>
      <c r="AF912" s="15"/>
      <c r="AG912" s="15"/>
      <c r="AH912" s="15"/>
      <c r="AI912" s="15"/>
      <c r="AJ912" s="15"/>
      <c r="AK912" s="15"/>
      <c r="AL912" s="15"/>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row>
    <row r="913" spans="1:8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Z913" s="15"/>
      <c r="AA913" s="15"/>
      <c r="AB913" s="15"/>
      <c r="AC913" s="15"/>
      <c r="AD913" s="15"/>
      <c r="AE913" s="15"/>
      <c r="AF913" s="15"/>
      <c r="AG913" s="15"/>
      <c r="AH913" s="15"/>
      <c r="AI913" s="15"/>
      <c r="AJ913" s="15"/>
      <c r="AK913" s="15"/>
      <c r="AL913" s="15"/>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row>
    <row r="914" spans="1:8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Z914" s="15"/>
      <c r="AA914" s="15"/>
      <c r="AB914" s="15"/>
      <c r="AC914" s="15"/>
      <c r="AD914" s="15"/>
      <c r="AE914" s="15"/>
      <c r="AF914" s="15"/>
      <c r="AG914" s="15"/>
      <c r="AH914" s="15"/>
      <c r="AI914" s="15"/>
      <c r="AJ914" s="15"/>
      <c r="AK914" s="15"/>
      <c r="AL914" s="15"/>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row>
    <row r="915" spans="1:8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Z915" s="15"/>
      <c r="AA915" s="15"/>
      <c r="AB915" s="15"/>
      <c r="AC915" s="15"/>
      <c r="AD915" s="15"/>
      <c r="AE915" s="15"/>
      <c r="AF915" s="15"/>
      <c r="AG915" s="15"/>
      <c r="AH915" s="15"/>
      <c r="AI915" s="15"/>
      <c r="AJ915" s="15"/>
      <c r="AK915" s="15"/>
      <c r="AL915" s="15"/>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row>
    <row r="916" spans="1:8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Z916" s="15"/>
      <c r="AA916" s="15"/>
      <c r="AB916" s="15"/>
      <c r="AC916" s="15"/>
      <c r="AD916" s="15"/>
      <c r="AE916" s="15"/>
      <c r="AF916" s="15"/>
      <c r="AG916" s="15"/>
      <c r="AH916" s="15"/>
      <c r="AI916" s="15"/>
      <c r="AJ916" s="15"/>
      <c r="AK916" s="15"/>
      <c r="AL916" s="15"/>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row>
    <row r="917" spans="1:8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Z917" s="15"/>
      <c r="AA917" s="15"/>
      <c r="AB917" s="15"/>
      <c r="AC917" s="15"/>
      <c r="AD917" s="15"/>
      <c r="AE917" s="15"/>
      <c r="AF917" s="15"/>
      <c r="AG917" s="15"/>
      <c r="AH917" s="15"/>
      <c r="AI917" s="15"/>
      <c r="AJ917" s="15"/>
      <c r="AK917" s="15"/>
      <c r="AL917" s="15"/>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row>
    <row r="918" spans="1:8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Z918" s="15"/>
      <c r="AA918" s="15"/>
      <c r="AB918" s="15"/>
      <c r="AC918" s="15"/>
      <c r="AD918" s="15"/>
      <c r="AE918" s="15"/>
      <c r="AF918" s="15"/>
      <c r="AG918" s="15"/>
      <c r="AH918" s="15"/>
      <c r="AI918" s="15"/>
      <c r="AJ918" s="15"/>
      <c r="AK918" s="15"/>
      <c r="AL918" s="15"/>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row>
    <row r="919" spans="1:8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Z919" s="15"/>
      <c r="AA919" s="15"/>
      <c r="AB919" s="15"/>
      <c r="AC919" s="15"/>
      <c r="AD919" s="15"/>
      <c r="AE919" s="15"/>
      <c r="AF919" s="15"/>
      <c r="AG919" s="15"/>
      <c r="AH919" s="15"/>
      <c r="AI919" s="15"/>
      <c r="AJ919" s="15"/>
      <c r="AK919" s="15"/>
      <c r="AL919" s="15"/>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row>
    <row r="920" spans="1:8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Z920" s="15"/>
      <c r="AA920" s="15"/>
      <c r="AB920" s="15"/>
      <c r="AC920" s="15"/>
      <c r="AD920" s="15"/>
      <c r="AE920" s="15"/>
      <c r="AF920" s="15"/>
      <c r="AG920" s="15"/>
      <c r="AH920" s="15"/>
      <c r="AI920" s="15"/>
      <c r="AJ920" s="15"/>
      <c r="AK920" s="15"/>
      <c r="AL920" s="15"/>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row>
    <row r="921" spans="1:8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Z921" s="15"/>
      <c r="AA921" s="15"/>
      <c r="AB921" s="15"/>
      <c r="AC921" s="15"/>
      <c r="AD921" s="15"/>
      <c r="AE921" s="15"/>
      <c r="AF921" s="15"/>
      <c r="AG921" s="15"/>
      <c r="AH921" s="15"/>
      <c r="AI921" s="15"/>
      <c r="AJ921" s="15"/>
      <c r="AK921" s="15"/>
      <c r="AL921" s="15"/>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row>
    <row r="922" spans="1:8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Z922" s="15"/>
      <c r="AA922" s="15"/>
      <c r="AB922" s="15"/>
      <c r="AC922" s="15"/>
      <c r="AD922" s="15"/>
      <c r="AE922" s="15"/>
      <c r="AF922" s="15"/>
      <c r="AG922" s="15"/>
      <c r="AH922" s="15"/>
      <c r="AI922" s="15"/>
      <c r="AJ922" s="15"/>
      <c r="AK922" s="15"/>
      <c r="AL922" s="15"/>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row>
    <row r="923" spans="1:8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Z923" s="15"/>
      <c r="AA923" s="15"/>
      <c r="AB923" s="15"/>
      <c r="AC923" s="15"/>
      <c r="AD923" s="15"/>
      <c r="AE923" s="15"/>
      <c r="AF923" s="15"/>
      <c r="AG923" s="15"/>
      <c r="AH923" s="15"/>
      <c r="AI923" s="15"/>
      <c r="AJ923" s="15"/>
      <c r="AK923" s="15"/>
      <c r="AL923" s="15"/>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row>
    <row r="924" spans="1:8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Z924" s="15"/>
      <c r="AA924" s="15"/>
      <c r="AB924" s="15"/>
      <c r="AC924" s="15"/>
      <c r="AD924" s="15"/>
      <c r="AE924" s="15"/>
      <c r="AF924" s="15"/>
      <c r="AG924" s="15"/>
      <c r="AH924" s="15"/>
      <c r="AI924" s="15"/>
      <c r="AJ924" s="15"/>
      <c r="AK924" s="15"/>
      <c r="AL924" s="15"/>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row>
    <row r="925" spans="1:8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Z925" s="15"/>
      <c r="AA925" s="15"/>
      <c r="AB925" s="15"/>
      <c r="AC925" s="15"/>
      <c r="AD925" s="15"/>
      <c r="AE925" s="15"/>
      <c r="AF925" s="15"/>
      <c r="AG925" s="15"/>
      <c r="AH925" s="15"/>
      <c r="AI925" s="15"/>
      <c r="AJ925" s="15"/>
      <c r="AK925" s="15"/>
      <c r="AL925" s="15"/>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row>
    <row r="926" spans="1:8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Z926" s="15"/>
      <c r="AA926" s="15"/>
      <c r="AB926" s="15"/>
      <c r="AC926" s="15"/>
      <c r="AD926" s="15"/>
      <c r="AE926" s="15"/>
      <c r="AF926" s="15"/>
      <c r="AG926" s="15"/>
      <c r="AH926" s="15"/>
      <c r="AI926" s="15"/>
      <c r="AJ926" s="15"/>
      <c r="AK926" s="15"/>
      <c r="AL926" s="15"/>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row>
    <row r="927" spans="1:8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Z927" s="15"/>
      <c r="AA927" s="15"/>
      <c r="AB927" s="15"/>
      <c r="AC927" s="15"/>
      <c r="AD927" s="15"/>
      <c r="AE927" s="15"/>
      <c r="AF927" s="15"/>
      <c r="AG927" s="15"/>
      <c r="AH927" s="15"/>
      <c r="AI927" s="15"/>
      <c r="AJ927" s="15"/>
      <c r="AK927" s="15"/>
      <c r="AL927" s="15"/>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row>
    <row r="928" spans="1:8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Z928" s="15"/>
      <c r="AA928" s="15"/>
      <c r="AB928" s="15"/>
      <c r="AC928" s="15"/>
      <c r="AD928" s="15"/>
      <c r="AE928" s="15"/>
      <c r="AF928" s="15"/>
      <c r="AG928" s="15"/>
      <c r="AH928" s="15"/>
      <c r="AI928" s="15"/>
      <c r="AJ928" s="15"/>
      <c r="AK928" s="15"/>
      <c r="AL928" s="15"/>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row>
    <row r="929" spans="1:8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Z929" s="15"/>
      <c r="AA929" s="15"/>
      <c r="AB929" s="15"/>
      <c r="AC929" s="15"/>
      <c r="AD929" s="15"/>
      <c r="AE929" s="15"/>
      <c r="AF929" s="15"/>
      <c r="AG929" s="15"/>
      <c r="AH929" s="15"/>
      <c r="AI929" s="15"/>
      <c r="AJ929" s="15"/>
      <c r="AK929" s="15"/>
      <c r="AL929" s="15"/>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row>
    <row r="930" spans="1:8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Z930" s="15"/>
      <c r="AA930" s="15"/>
      <c r="AB930" s="15"/>
      <c r="AC930" s="15"/>
      <c r="AD930" s="15"/>
      <c r="AE930" s="15"/>
      <c r="AF930" s="15"/>
      <c r="AG930" s="15"/>
      <c r="AH930" s="15"/>
      <c r="AI930" s="15"/>
      <c r="AJ930" s="15"/>
      <c r="AK930" s="15"/>
      <c r="AL930" s="15"/>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row>
    <row r="931" spans="1:8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Z931" s="15"/>
      <c r="AA931" s="15"/>
      <c r="AB931" s="15"/>
      <c r="AC931" s="15"/>
      <c r="AD931" s="15"/>
      <c r="AE931" s="15"/>
      <c r="AF931" s="15"/>
      <c r="AG931" s="15"/>
      <c r="AH931" s="15"/>
      <c r="AI931" s="15"/>
      <c r="AJ931" s="15"/>
      <c r="AK931" s="15"/>
      <c r="AL931" s="15"/>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row>
    <row r="932" spans="1:8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Z932" s="15"/>
      <c r="AA932" s="15"/>
      <c r="AB932" s="15"/>
      <c r="AC932" s="15"/>
      <c r="AD932" s="15"/>
      <c r="AE932" s="15"/>
      <c r="AF932" s="15"/>
      <c r="AG932" s="15"/>
      <c r="AH932" s="15"/>
      <c r="AI932" s="15"/>
      <c r="AJ932" s="15"/>
      <c r="AK932" s="15"/>
      <c r="AL932" s="15"/>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row>
    <row r="933" spans="1:8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Z933" s="15"/>
      <c r="AA933" s="15"/>
      <c r="AB933" s="15"/>
      <c r="AC933" s="15"/>
      <c r="AD933" s="15"/>
      <c r="AE933" s="15"/>
      <c r="AF933" s="15"/>
      <c r="AG933" s="15"/>
      <c r="AH933" s="15"/>
      <c r="AI933" s="15"/>
      <c r="AJ933" s="15"/>
      <c r="AK933" s="15"/>
      <c r="AL933" s="15"/>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row>
    <row r="934" spans="1:8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Z934" s="15"/>
      <c r="AA934" s="15"/>
      <c r="AB934" s="15"/>
      <c r="AC934" s="15"/>
      <c r="AD934" s="15"/>
      <c r="AE934" s="15"/>
      <c r="AF934" s="15"/>
      <c r="AG934" s="15"/>
      <c r="AH934" s="15"/>
      <c r="AI934" s="15"/>
      <c r="AJ934" s="15"/>
      <c r="AK934" s="15"/>
      <c r="AL934" s="15"/>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row>
    <row r="935" spans="1:8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Z935" s="15"/>
      <c r="AA935" s="15"/>
      <c r="AB935" s="15"/>
      <c r="AC935" s="15"/>
      <c r="AD935" s="15"/>
      <c r="AE935" s="15"/>
      <c r="AF935" s="15"/>
      <c r="AG935" s="15"/>
      <c r="AH935" s="15"/>
      <c r="AI935" s="15"/>
      <c r="AJ935" s="15"/>
      <c r="AK935" s="15"/>
      <c r="AL935" s="15"/>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row>
    <row r="936" spans="1:8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Z936" s="15"/>
      <c r="AA936" s="15"/>
      <c r="AB936" s="15"/>
      <c r="AC936" s="15"/>
      <c r="AD936" s="15"/>
      <c r="AE936" s="15"/>
      <c r="AF936" s="15"/>
      <c r="AG936" s="15"/>
      <c r="AH936" s="15"/>
      <c r="AI936" s="15"/>
      <c r="AJ936" s="15"/>
      <c r="AK936" s="15"/>
      <c r="AL936" s="15"/>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row>
    <row r="937" spans="1:8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Z937" s="15"/>
      <c r="AA937" s="15"/>
      <c r="AB937" s="15"/>
      <c r="AC937" s="15"/>
      <c r="AD937" s="15"/>
      <c r="AE937" s="15"/>
      <c r="AF937" s="15"/>
      <c r="AG937" s="15"/>
      <c r="AH937" s="15"/>
      <c r="AI937" s="15"/>
      <c r="AJ937" s="15"/>
      <c r="AK937" s="15"/>
      <c r="AL937" s="15"/>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row>
    <row r="938" spans="1:8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Z938" s="15"/>
      <c r="AA938" s="15"/>
      <c r="AB938" s="15"/>
      <c r="AC938" s="15"/>
      <c r="AD938" s="15"/>
      <c r="AE938" s="15"/>
      <c r="AF938" s="15"/>
      <c r="AG938" s="15"/>
      <c r="AH938" s="15"/>
      <c r="AI938" s="15"/>
      <c r="AJ938" s="15"/>
      <c r="AK938" s="15"/>
      <c r="AL938" s="15"/>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row>
    <row r="939" spans="1:8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Z939" s="15"/>
      <c r="AA939" s="15"/>
      <c r="AB939" s="15"/>
      <c r="AC939" s="15"/>
      <c r="AD939" s="15"/>
      <c r="AE939" s="15"/>
      <c r="AF939" s="15"/>
      <c r="AG939" s="15"/>
      <c r="AH939" s="15"/>
      <c r="AI939" s="15"/>
      <c r="AJ939" s="15"/>
      <c r="AK939" s="15"/>
      <c r="AL939" s="15"/>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row>
    <row r="940" spans="1:8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Z940" s="15"/>
      <c r="AA940" s="15"/>
      <c r="AB940" s="15"/>
      <c r="AC940" s="15"/>
      <c r="AD940" s="15"/>
      <c r="AE940" s="15"/>
      <c r="AF940" s="15"/>
      <c r="AG940" s="15"/>
      <c r="AH940" s="15"/>
      <c r="AI940" s="15"/>
      <c r="AJ940" s="15"/>
      <c r="AK940" s="15"/>
      <c r="AL940" s="15"/>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row>
    <row r="941" spans="1:8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Z941" s="15"/>
      <c r="AA941" s="15"/>
      <c r="AB941" s="15"/>
      <c r="AC941" s="15"/>
      <c r="AD941" s="15"/>
      <c r="AE941" s="15"/>
      <c r="AF941" s="15"/>
      <c r="AG941" s="15"/>
      <c r="AH941" s="15"/>
      <c r="AI941" s="15"/>
      <c r="AJ941" s="15"/>
      <c r="AK941" s="15"/>
      <c r="AL941" s="15"/>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row>
    <row r="942" spans="1:8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Z942" s="15"/>
      <c r="AA942" s="15"/>
      <c r="AB942" s="15"/>
      <c r="AC942" s="15"/>
      <c r="AD942" s="15"/>
      <c r="AE942" s="15"/>
      <c r="AF942" s="15"/>
      <c r="AG942" s="15"/>
      <c r="AH942" s="15"/>
      <c r="AI942" s="15"/>
      <c r="AJ942" s="15"/>
      <c r="AK942" s="15"/>
      <c r="AL942" s="15"/>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row>
    <row r="943" spans="1:8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Z943" s="15"/>
      <c r="AA943" s="15"/>
      <c r="AB943" s="15"/>
      <c r="AC943" s="15"/>
      <c r="AD943" s="15"/>
      <c r="AE943" s="15"/>
      <c r="AF943" s="15"/>
      <c r="AG943" s="15"/>
      <c r="AH943" s="15"/>
      <c r="AI943" s="15"/>
      <c r="AJ943" s="15"/>
      <c r="AK943" s="15"/>
      <c r="AL943" s="15"/>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row>
    <row r="944" spans="1:8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Z944" s="15"/>
      <c r="AA944" s="15"/>
      <c r="AB944" s="15"/>
      <c r="AC944" s="15"/>
      <c r="AD944" s="15"/>
      <c r="AE944" s="15"/>
      <c r="AF944" s="15"/>
      <c r="AG944" s="15"/>
      <c r="AH944" s="15"/>
      <c r="AI944" s="15"/>
      <c r="AJ944" s="15"/>
      <c r="AK944" s="15"/>
      <c r="AL944" s="15"/>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row>
    <row r="945" spans="1:8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Z945" s="15"/>
      <c r="AA945" s="15"/>
      <c r="AB945" s="15"/>
      <c r="AC945" s="15"/>
      <c r="AD945" s="15"/>
      <c r="AE945" s="15"/>
      <c r="AF945" s="15"/>
      <c r="AG945" s="15"/>
      <c r="AH945" s="15"/>
      <c r="AI945" s="15"/>
      <c r="AJ945" s="15"/>
      <c r="AK945" s="15"/>
      <c r="AL945" s="15"/>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row>
    <row r="946" spans="1:8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Z946" s="15"/>
      <c r="AA946" s="15"/>
      <c r="AB946" s="15"/>
      <c r="AC946" s="15"/>
      <c r="AD946" s="15"/>
      <c r="AE946" s="15"/>
      <c r="AF946" s="15"/>
      <c r="AG946" s="15"/>
      <c r="AH946" s="15"/>
      <c r="AI946" s="15"/>
      <c r="AJ946" s="15"/>
      <c r="AK946" s="15"/>
      <c r="AL946" s="15"/>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row>
    <row r="947" spans="1:8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Z947" s="15"/>
      <c r="AA947" s="15"/>
      <c r="AB947" s="15"/>
      <c r="AC947" s="15"/>
      <c r="AD947" s="15"/>
      <c r="AE947" s="15"/>
      <c r="AF947" s="15"/>
      <c r="AG947" s="15"/>
      <c r="AH947" s="15"/>
      <c r="AI947" s="15"/>
      <c r="AJ947" s="15"/>
      <c r="AK947" s="15"/>
      <c r="AL947" s="15"/>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row>
    <row r="948" spans="1:8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Z948" s="15"/>
      <c r="AA948" s="15"/>
      <c r="AB948" s="15"/>
      <c r="AC948" s="15"/>
      <c r="AD948" s="15"/>
      <c r="AE948" s="15"/>
      <c r="AF948" s="15"/>
      <c r="AG948" s="15"/>
      <c r="AH948" s="15"/>
      <c r="AI948" s="15"/>
      <c r="AJ948" s="15"/>
      <c r="AK948" s="15"/>
      <c r="AL948" s="15"/>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row>
    <row r="949" spans="1:8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Z949" s="15"/>
      <c r="AA949" s="15"/>
      <c r="AB949" s="15"/>
      <c r="AC949" s="15"/>
      <c r="AD949" s="15"/>
      <c r="AE949" s="15"/>
      <c r="AF949" s="15"/>
      <c r="AG949" s="15"/>
      <c r="AH949" s="15"/>
      <c r="AI949" s="15"/>
      <c r="AJ949" s="15"/>
      <c r="AK949" s="15"/>
      <c r="AL949" s="15"/>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row>
    <row r="950" spans="1:8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Z950" s="15"/>
      <c r="AA950" s="15"/>
      <c r="AB950" s="15"/>
      <c r="AC950" s="15"/>
      <c r="AD950" s="15"/>
      <c r="AE950" s="15"/>
      <c r="AF950" s="15"/>
      <c r="AG950" s="15"/>
      <c r="AH950" s="15"/>
      <c r="AI950" s="15"/>
      <c r="AJ950" s="15"/>
      <c r="AK950" s="15"/>
      <c r="AL950" s="15"/>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row>
    <row r="951" spans="1:8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Z951" s="15"/>
      <c r="AA951" s="15"/>
      <c r="AB951" s="15"/>
      <c r="AC951" s="15"/>
      <c r="AD951" s="15"/>
      <c r="AE951" s="15"/>
      <c r="AF951" s="15"/>
      <c r="AG951" s="15"/>
      <c r="AH951" s="15"/>
      <c r="AI951" s="15"/>
      <c r="AJ951" s="15"/>
      <c r="AK951" s="15"/>
      <c r="AL951" s="15"/>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row>
    <row r="952" spans="1:8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Z952" s="15"/>
      <c r="AA952" s="15"/>
      <c r="AB952" s="15"/>
      <c r="AC952" s="15"/>
      <c r="AD952" s="15"/>
      <c r="AE952" s="15"/>
      <c r="AF952" s="15"/>
      <c r="AG952" s="15"/>
      <c r="AH952" s="15"/>
      <c r="AI952" s="15"/>
      <c r="AJ952" s="15"/>
      <c r="AK952" s="15"/>
      <c r="AL952" s="15"/>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row>
    <row r="953" spans="1:8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Z953" s="15"/>
      <c r="AA953" s="15"/>
      <c r="AB953" s="15"/>
      <c r="AC953" s="15"/>
      <c r="AD953" s="15"/>
      <c r="AE953" s="15"/>
      <c r="AF953" s="15"/>
      <c r="AG953" s="15"/>
      <c r="AH953" s="15"/>
      <c r="AI953" s="15"/>
      <c r="AJ953" s="15"/>
      <c r="AK953" s="15"/>
      <c r="AL953" s="15"/>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row>
    <row r="954" spans="1:8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Z954" s="15"/>
      <c r="AA954" s="15"/>
      <c r="AB954" s="15"/>
      <c r="AC954" s="15"/>
      <c r="AD954" s="15"/>
      <c r="AE954" s="15"/>
      <c r="AF954" s="15"/>
      <c r="AG954" s="15"/>
      <c r="AH954" s="15"/>
      <c r="AI954" s="15"/>
      <c r="AJ954" s="15"/>
      <c r="AK954" s="15"/>
      <c r="AL954" s="15"/>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row>
    <row r="955" spans="1:8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Z955" s="15"/>
      <c r="AA955" s="15"/>
      <c r="AB955" s="15"/>
      <c r="AC955" s="15"/>
      <c r="AD955" s="15"/>
      <c r="AE955" s="15"/>
      <c r="AF955" s="15"/>
      <c r="AG955" s="15"/>
      <c r="AH955" s="15"/>
      <c r="AI955" s="15"/>
      <c r="AJ955" s="15"/>
      <c r="AK955" s="15"/>
      <c r="AL955" s="15"/>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row>
    <row r="956" spans="1:8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Z956" s="15"/>
      <c r="AA956" s="15"/>
      <c r="AB956" s="15"/>
      <c r="AC956" s="15"/>
      <c r="AD956" s="15"/>
      <c r="AE956" s="15"/>
      <c r="AF956" s="15"/>
      <c r="AG956" s="15"/>
      <c r="AH956" s="15"/>
      <c r="AI956" s="15"/>
      <c r="AJ956" s="15"/>
      <c r="AK956" s="15"/>
      <c r="AL956" s="15"/>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row>
    <row r="957" spans="1:8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Z957" s="15"/>
      <c r="AA957" s="15"/>
      <c r="AB957" s="15"/>
      <c r="AC957" s="15"/>
      <c r="AD957" s="15"/>
      <c r="AE957" s="15"/>
      <c r="AF957" s="15"/>
      <c r="AG957" s="15"/>
      <c r="AH957" s="15"/>
      <c r="AI957" s="15"/>
      <c r="AJ957" s="15"/>
      <c r="AK957" s="15"/>
      <c r="AL957" s="15"/>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row>
    <row r="958" spans="1:8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Z958" s="15"/>
      <c r="AA958" s="15"/>
      <c r="AB958" s="15"/>
      <c r="AC958" s="15"/>
      <c r="AD958" s="15"/>
      <c r="AE958" s="15"/>
      <c r="AF958" s="15"/>
      <c r="AG958" s="15"/>
      <c r="AH958" s="15"/>
      <c r="AI958" s="15"/>
      <c r="AJ958" s="15"/>
      <c r="AK958" s="15"/>
      <c r="AL958" s="15"/>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row>
    <row r="959" spans="1:8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Z959" s="15"/>
      <c r="AA959" s="15"/>
      <c r="AB959" s="15"/>
      <c r="AC959" s="15"/>
      <c r="AD959" s="15"/>
      <c r="AE959" s="15"/>
      <c r="AF959" s="15"/>
      <c r="AG959" s="15"/>
      <c r="AH959" s="15"/>
      <c r="AI959" s="15"/>
      <c r="AJ959" s="15"/>
      <c r="AK959" s="15"/>
      <c r="AL959" s="15"/>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row>
    <row r="960" spans="1:8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Z960" s="15"/>
      <c r="AA960" s="15"/>
      <c r="AB960" s="15"/>
      <c r="AC960" s="15"/>
      <c r="AD960" s="15"/>
      <c r="AE960" s="15"/>
      <c r="AF960" s="15"/>
      <c r="AG960" s="15"/>
      <c r="AH960" s="15"/>
      <c r="AI960" s="15"/>
      <c r="AJ960" s="15"/>
      <c r="AK960" s="15"/>
      <c r="AL960" s="15"/>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row>
    <row r="961" spans="1:8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Z961" s="15"/>
      <c r="AA961" s="15"/>
      <c r="AB961" s="15"/>
      <c r="AC961" s="15"/>
      <c r="AD961" s="15"/>
      <c r="AE961" s="15"/>
      <c r="AF961" s="15"/>
      <c r="AG961" s="15"/>
      <c r="AH961" s="15"/>
      <c r="AI961" s="15"/>
      <c r="AJ961" s="15"/>
      <c r="AK961" s="15"/>
      <c r="AL961" s="15"/>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row>
    <row r="962" spans="1:8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Z962" s="15"/>
      <c r="AA962" s="15"/>
      <c r="AB962" s="15"/>
      <c r="AC962" s="15"/>
      <c r="AD962" s="15"/>
      <c r="AE962" s="15"/>
      <c r="AF962" s="15"/>
      <c r="AG962" s="15"/>
      <c r="AH962" s="15"/>
      <c r="AI962" s="15"/>
      <c r="AJ962" s="15"/>
      <c r="AK962" s="15"/>
      <c r="AL962" s="15"/>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row>
    <row r="963" spans="1:8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Z963" s="15"/>
      <c r="AA963" s="15"/>
      <c r="AB963" s="15"/>
      <c r="AC963" s="15"/>
      <c r="AD963" s="15"/>
      <c r="AE963" s="15"/>
      <c r="AF963" s="15"/>
      <c r="AG963" s="15"/>
      <c r="AH963" s="15"/>
      <c r="AI963" s="15"/>
      <c r="AJ963" s="15"/>
      <c r="AK963" s="15"/>
      <c r="AL963" s="15"/>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row>
    <row r="964" spans="1:8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Z964" s="15"/>
      <c r="AA964" s="15"/>
      <c r="AB964" s="15"/>
      <c r="AC964" s="15"/>
      <c r="AD964" s="15"/>
      <c r="AE964" s="15"/>
      <c r="AF964" s="15"/>
      <c r="AG964" s="15"/>
      <c r="AH964" s="15"/>
      <c r="AI964" s="15"/>
      <c r="AJ964" s="15"/>
      <c r="AK964" s="15"/>
      <c r="AL964" s="15"/>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row>
    <row r="965" spans="1:8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Z965" s="15"/>
      <c r="AA965" s="15"/>
      <c r="AB965" s="15"/>
      <c r="AC965" s="15"/>
      <c r="AD965" s="15"/>
      <c r="AE965" s="15"/>
      <c r="AF965" s="15"/>
      <c r="AG965" s="15"/>
      <c r="AH965" s="15"/>
      <c r="AI965" s="15"/>
      <c r="AJ965" s="15"/>
      <c r="AK965" s="15"/>
      <c r="AL965" s="15"/>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row>
    <row r="966" spans="1:8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Z966" s="15"/>
      <c r="AA966" s="15"/>
      <c r="AB966" s="15"/>
      <c r="AC966" s="15"/>
      <c r="AD966" s="15"/>
      <c r="AE966" s="15"/>
      <c r="AF966" s="15"/>
      <c r="AG966" s="15"/>
      <c r="AH966" s="15"/>
      <c r="AI966" s="15"/>
      <c r="AJ966" s="15"/>
      <c r="AK966" s="15"/>
      <c r="AL966" s="15"/>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row>
    <row r="967" spans="1:8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Z967" s="15"/>
      <c r="AA967" s="15"/>
      <c r="AB967" s="15"/>
      <c r="AC967" s="15"/>
      <c r="AD967" s="15"/>
      <c r="AE967" s="15"/>
      <c r="AF967" s="15"/>
      <c r="AG967" s="15"/>
      <c r="AH967" s="15"/>
      <c r="AI967" s="15"/>
      <c r="AJ967" s="15"/>
      <c r="AK967" s="15"/>
      <c r="AL967" s="15"/>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row>
    <row r="968" spans="1:8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Z968" s="15"/>
      <c r="AA968" s="15"/>
      <c r="AB968" s="15"/>
      <c r="AC968" s="15"/>
      <c r="AD968" s="15"/>
      <c r="AE968" s="15"/>
      <c r="AF968" s="15"/>
      <c r="AG968" s="15"/>
      <c r="AH968" s="15"/>
      <c r="AI968" s="15"/>
      <c r="AJ968" s="15"/>
      <c r="AK968" s="15"/>
      <c r="AL968" s="15"/>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row>
    <row r="969" spans="1:8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Z969" s="15"/>
      <c r="AA969" s="15"/>
      <c r="AB969" s="15"/>
      <c r="AC969" s="15"/>
      <c r="AD969" s="15"/>
      <c r="AE969" s="15"/>
      <c r="AF969" s="15"/>
      <c r="AG969" s="15"/>
      <c r="AH969" s="15"/>
      <c r="AI969" s="15"/>
      <c r="AJ969" s="15"/>
      <c r="AK969" s="15"/>
      <c r="AL969" s="15"/>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row>
    <row r="970" spans="1:8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Z970" s="15"/>
      <c r="AA970" s="15"/>
      <c r="AB970" s="15"/>
      <c r="AC970" s="15"/>
      <c r="AD970" s="15"/>
      <c r="AE970" s="15"/>
      <c r="AF970" s="15"/>
      <c r="AG970" s="15"/>
      <c r="AH970" s="15"/>
      <c r="AI970" s="15"/>
      <c r="AJ970" s="15"/>
      <c r="AK970" s="15"/>
      <c r="AL970" s="15"/>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row>
    <row r="971" spans="1:8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Z971" s="15"/>
      <c r="AA971" s="15"/>
      <c r="AB971" s="15"/>
      <c r="AC971" s="15"/>
      <c r="AD971" s="15"/>
      <c r="AE971" s="15"/>
      <c r="AF971" s="15"/>
      <c r="AG971" s="15"/>
      <c r="AH971" s="15"/>
      <c r="AI971" s="15"/>
      <c r="AJ971" s="15"/>
      <c r="AK971" s="15"/>
      <c r="AL971" s="15"/>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row>
    <row r="972" spans="1:8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Z972" s="15"/>
      <c r="AA972" s="15"/>
      <c r="AB972" s="15"/>
      <c r="AC972" s="15"/>
      <c r="AD972" s="15"/>
      <c r="AE972" s="15"/>
      <c r="AF972" s="15"/>
      <c r="AG972" s="15"/>
      <c r="AH972" s="15"/>
      <c r="AI972" s="15"/>
      <c r="AJ972" s="15"/>
      <c r="AK972" s="15"/>
      <c r="AL972" s="15"/>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row>
    <row r="973" spans="1:8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Z973" s="15"/>
      <c r="AA973" s="15"/>
      <c r="AB973" s="15"/>
      <c r="AC973" s="15"/>
      <c r="AD973" s="15"/>
      <c r="AE973" s="15"/>
      <c r="AF973" s="15"/>
      <c r="AG973" s="15"/>
      <c r="AH973" s="15"/>
      <c r="AI973" s="15"/>
      <c r="AJ973" s="15"/>
      <c r="AK973" s="15"/>
      <c r="AL973" s="15"/>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row>
    <row r="974" spans="1:8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Z974" s="15"/>
      <c r="AA974" s="15"/>
      <c r="AB974" s="15"/>
      <c r="AC974" s="15"/>
      <c r="AD974" s="15"/>
      <c r="AE974" s="15"/>
      <c r="AF974" s="15"/>
      <c r="AG974" s="15"/>
      <c r="AH974" s="15"/>
      <c r="AI974" s="15"/>
      <c r="AJ974" s="15"/>
      <c r="AK974" s="15"/>
      <c r="AL974" s="15"/>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row>
    <row r="975" spans="1:8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Z975" s="15"/>
      <c r="AA975" s="15"/>
      <c r="AB975" s="15"/>
      <c r="AC975" s="15"/>
      <c r="AD975" s="15"/>
      <c r="AE975" s="15"/>
      <c r="AF975" s="15"/>
      <c r="AG975" s="15"/>
      <c r="AH975" s="15"/>
      <c r="AI975" s="15"/>
      <c r="AJ975" s="15"/>
      <c r="AK975" s="15"/>
      <c r="AL975" s="15"/>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row>
    <row r="976" spans="1:8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Z976" s="15"/>
      <c r="AA976" s="15"/>
      <c r="AB976" s="15"/>
      <c r="AC976" s="15"/>
      <c r="AD976" s="15"/>
      <c r="AE976" s="15"/>
      <c r="AF976" s="15"/>
      <c r="AG976" s="15"/>
      <c r="AH976" s="15"/>
      <c r="AI976" s="15"/>
      <c r="AJ976" s="15"/>
      <c r="AK976" s="15"/>
      <c r="AL976" s="15"/>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row>
    <row r="977" spans="1:8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Z977" s="15"/>
      <c r="AA977" s="15"/>
      <c r="AB977" s="15"/>
      <c r="AC977" s="15"/>
      <c r="AD977" s="15"/>
      <c r="AE977" s="15"/>
      <c r="AF977" s="15"/>
      <c r="AG977" s="15"/>
      <c r="AH977" s="15"/>
      <c r="AI977" s="15"/>
      <c r="AJ977" s="15"/>
      <c r="AK977" s="15"/>
      <c r="AL977" s="15"/>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row>
    <row r="978" spans="1:8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Z978" s="15"/>
      <c r="AA978" s="15"/>
      <c r="AB978" s="15"/>
      <c r="AC978" s="15"/>
      <c r="AD978" s="15"/>
      <c r="AE978" s="15"/>
      <c r="AF978" s="15"/>
      <c r="AG978" s="15"/>
      <c r="AH978" s="15"/>
      <c r="AI978" s="15"/>
      <c r="AJ978" s="15"/>
      <c r="AK978" s="15"/>
      <c r="AL978" s="15"/>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row>
    <row r="979" spans="1:8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Z979" s="15"/>
      <c r="AA979" s="15"/>
      <c r="AB979" s="15"/>
      <c r="AC979" s="15"/>
      <c r="AD979" s="15"/>
      <c r="AE979" s="15"/>
      <c r="AF979" s="15"/>
      <c r="AG979" s="15"/>
      <c r="AH979" s="15"/>
      <c r="AI979" s="15"/>
      <c r="AJ979" s="15"/>
      <c r="AK979" s="15"/>
      <c r="AL979" s="15"/>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row>
    <row r="980" spans="1:8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Z980" s="15"/>
      <c r="AA980" s="15"/>
      <c r="AB980" s="15"/>
      <c r="AC980" s="15"/>
      <c r="AD980" s="15"/>
      <c r="AE980" s="15"/>
      <c r="AF980" s="15"/>
      <c r="AG980" s="15"/>
      <c r="AH980" s="15"/>
      <c r="AI980" s="15"/>
      <c r="AJ980" s="15"/>
      <c r="AK980" s="15"/>
      <c r="AL980" s="15"/>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row>
    <row r="981" spans="1:8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Z981" s="15"/>
      <c r="AA981" s="15"/>
      <c r="AB981" s="15"/>
      <c r="AC981" s="15"/>
      <c r="AD981" s="15"/>
      <c r="AE981" s="15"/>
      <c r="AF981" s="15"/>
      <c r="AG981" s="15"/>
      <c r="AH981" s="15"/>
      <c r="AI981" s="15"/>
      <c r="AJ981" s="15"/>
      <c r="AK981" s="15"/>
      <c r="AL981" s="15"/>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row>
    <row r="982" spans="1:8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Z982" s="15"/>
      <c r="AA982" s="15"/>
      <c r="AB982" s="15"/>
      <c r="AC982" s="15"/>
      <c r="AD982" s="15"/>
      <c r="AE982" s="15"/>
      <c r="AF982" s="15"/>
      <c r="AG982" s="15"/>
      <c r="AH982" s="15"/>
      <c r="AI982" s="15"/>
      <c r="AJ982" s="15"/>
      <c r="AK982" s="15"/>
      <c r="AL982" s="15"/>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row>
    <row r="983" spans="1:8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Z983" s="15"/>
      <c r="AA983" s="15"/>
      <c r="AB983" s="15"/>
      <c r="AC983" s="15"/>
      <c r="AD983" s="15"/>
      <c r="AE983" s="15"/>
      <c r="AF983" s="15"/>
      <c r="AG983" s="15"/>
      <c r="AH983" s="15"/>
      <c r="AI983" s="15"/>
      <c r="AJ983" s="15"/>
      <c r="AK983" s="15"/>
      <c r="AL983" s="15"/>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row>
    <row r="984" spans="1:8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Z984" s="15"/>
      <c r="AA984" s="15"/>
      <c r="AB984" s="15"/>
      <c r="AC984" s="15"/>
      <c r="AD984" s="15"/>
      <c r="AE984" s="15"/>
      <c r="AF984" s="15"/>
      <c r="AG984" s="15"/>
      <c r="AH984" s="15"/>
      <c r="AI984" s="15"/>
      <c r="AJ984" s="15"/>
      <c r="AK984" s="15"/>
      <c r="AL984" s="15"/>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row>
    <row r="985" spans="1:8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Z985" s="15"/>
      <c r="AA985" s="15"/>
      <c r="AB985" s="15"/>
      <c r="AC985" s="15"/>
      <c r="AD985" s="15"/>
      <c r="AE985" s="15"/>
      <c r="AF985" s="15"/>
      <c r="AG985" s="15"/>
      <c r="AH985" s="15"/>
      <c r="AI985" s="15"/>
      <c r="AJ985" s="15"/>
      <c r="AK985" s="15"/>
      <c r="AL985" s="15"/>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row>
    <row r="986" spans="1: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Z986" s="15"/>
      <c r="AA986" s="15"/>
      <c r="AB986" s="15"/>
      <c r="AC986" s="15"/>
      <c r="AD986" s="15"/>
      <c r="AE986" s="15"/>
      <c r="AF986" s="15"/>
      <c r="AG986" s="15"/>
      <c r="AH986" s="15"/>
      <c r="AI986" s="15"/>
      <c r="AJ986" s="15"/>
      <c r="AK986" s="15"/>
      <c r="AL986" s="15"/>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row>
    <row r="987" spans="1:8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Z987" s="15"/>
      <c r="AA987" s="15"/>
      <c r="AB987" s="15"/>
      <c r="AC987" s="15"/>
      <c r="AD987" s="15"/>
      <c r="AE987" s="15"/>
      <c r="AF987" s="15"/>
      <c r="AG987" s="15"/>
      <c r="AH987" s="15"/>
      <c r="AI987" s="15"/>
      <c r="AJ987" s="15"/>
      <c r="AK987" s="15"/>
      <c r="AL987" s="15"/>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row>
    <row r="988" spans="1:8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Z988" s="15"/>
      <c r="AA988" s="15"/>
      <c r="AB988" s="15"/>
      <c r="AC988" s="15"/>
      <c r="AD988" s="15"/>
      <c r="AE988" s="15"/>
      <c r="AF988" s="15"/>
      <c r="AG988" s="15"/>
      <c r="AH988" s="15"/>
      <c r="AI988" s="15"/>
      <c r="AJ988" s="15"/>
      <c r="AK988" s="15"/>
      <c r="AL988" s="15"/>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row>
    <row r="989" spans="1:8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Z989" s="15"/>
      <c r="AA989" s="15"/>
      <c r="AB989" s="15"/>
      <c r="AC989" s="15"/>
      <c r="AD989" s="15"/>
      <c r="AE989" s="15"/>
      <c r="AF989" s="15"/>
      <c r="AG989" s="15"/>
      <c r="AH989" s="15"/>
      <c r="AI989" s="15"/>
      <c r="AJ989" s="15"/>
      <c r="AK989" s="15"/>
      <c r="AL989" s="15"/>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row>
    <row r="990" spans="1:8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Z990" s="15"/>
      <c r="AA990" s="15"/>
      <c r="AB990" s="15"/>
      <c r="AC990" s="15"/>
      <c r="AD990" s="15"/>
      <c r="AE990" s="15"/>
      <c r="AF990" s="15"/>
      <c r="AG990" s="15"/>
      <c r="AH990" s="15"/>
      <c r="AI990" s="15"/>
      <c r="AJ990" s="15"/>
      <c r="AK990" s="15"/>
      <c r="AL990" s="15"/>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row>
    <row r="991" spans="1:8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Z991" s="15"/>
      <c r="AA991" s="15"/>
      <c r="AB991" s="15"/>
      <c r="AC991" s="15"/>
      <c r="AD991" s="15"/>
      <c r="AE991" s="15"/>
      <c r="AF991" s="15"/>
      <c r="AG991" s="15"/>
      <c r="AH991" s="15"/>
      <c r="AI991" s="15"/>
      <c r="AJ991" s="15"/>
      <c r="AK991" s="15"/>
      <c r="AL991" s="15"/>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row>
    <row r="992" spans="1:8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Z992" s="15"/>
      <c r="AA992" s="15"/>
      <c r="AB992" s="15"/>
      <c r="AC992" s="15"/>
      <c r="AD992" s="15"/>
      <c r="AE992" s="15"/>
      <c r="AF992" s="15"/>
      <c r="AG992" s="15"/>
      <c r="AH992" s="15"/>
      <c r="AI992" s="15"/>
      <c r="AJ992" s="15"/>
      <c r="AK992" s="15"/>
      <c r="AL992" s="15"/>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row>
    <row r="993" spans="1:8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Z993" s="15"/>
      <c r="AA993" s="15"/>
      <c r="AB993" s="15"/>
      <c r="AC993" s="15"/>
      <c r="AD993" s="15"/>
      <c r="AE993" s="15"/>
      <c r="AF993" s="15"/>
      <c r="AG993" s="15"/>
      <c r="AH993" s="15"/>
      <c r="AI993" s="15"/>
      <c r="AJ993" s="15"/>
      <c r="AK993" s="15"/>
      <c r="AL993" s="15"/>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row>
    <row r="994" spans="1:8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Z994" s="15"/>
      <c r="AA994" s="15"/>
      <c r="AB994" s="15"/>
      <c r="AC994" s="15"/>
      <c r="AD994" s="15"/>
      <c r="AE994" s="15"/>
      <c r="AF994" s="15"/>
      <c r="AG994" s="15"/>
      <c r="AH994" s="15"/>
      <c r="AI994" s="15"/>
      <c r="AJ994" s="15"/>
      <c r="AK994" s="15"/>
      <c r="AL994" s="15"/>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row>
    <row r="995" spans="1:8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Z995" s="15"/>
      <c r="AA995" s="15"/>
      <c r="AB995" s="15"/>
      <c r="AC995" s="15"/>
      <c r="AD995" s="15"/>
      <c r="AE995" s="15"/>
      <c r="AF995" s="15"/>
      <c r="AG995" s="15"/>
      <c r="AH995" s="15"/>
      <c r="AI995" s="15"/>
      <c r="AJ995" s="15"/>
      <c r="AK995" s="15"/>
      <c r="AL995" s="15"/>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row>
    <row r="996" spans="1:8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Z996" s="15"/>
      <c r="AA996" s="15"/>
      <c r="AB996" s="15"/>
      <c r="AC996" s="15"/>
      <c r="AD996" s="15"/>
      <c r="AE996" s="15"/>
      <c r="AF996" s="15"/>
      <c r="AG996" s="15"/>
      <c r="AH996" s="15"/>
      <c r="AI996" s="15"/>
      <c r="AJ996" s="15"/>
      <c r="AK996" s="15"/>
      <c r="AL996" s="15"/>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row>
    <row r="997" spans="1:8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Z997" s="15"/>
      <c r="AA997" s="15"/>
      <c r="AB997" s="15"/>
      <c r="AC997" s="15"/>
      <c r="AD997" s="15"/>
      <c r="AE997" s="15"/>
      <c r="AF997" s="15"/>
      <c r="AG997" s="15"/>
      <c r="AH997" s="15"/>
      <c r="AI997" s="15"/>
      <c r="AJ997" s="15"/>
      <c r="AK997" s="15"/>
      <c r="AL997" s="15"/>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row>
    <row r="998" spans="1:8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Z998" s="15"/>
      <c r="AA998" s="15"/>
      <c r="AB998" s="15"/>
      <c r="AC998" s="15"/>
      <c r="AD998" s="15"/>
      <c r="AE998" s="15"/>
      <c r="AF998" s="15"/>
      <c r="AG998" s="15"/>
      <c r="AH998" s="15"/>
      <c r="AI998" s="15"/>
      <c r="AJ998" s="15"/>
      <c r="AK998" s="15"/>
      <c r="AL998" s="15"/>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row>
    <row r="999" spans="1:8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Z999" s="15"/>
      <c r="AA999" s="15"/>
      <c r="AB999" s="15"/>
      <c r="AC999" s="15"/>
      <c r="AD999" s="15"/>
      <c r="AE999" s="15"/>
      <c r="AF999" s="15"/>
      <c r="AG999" s="15"/>
      <c r="AH999" s="15"/>
      <c r="AI999" s="15"/>
      <c r="AJ999" s="15"/>
      <c r="AK999" s="15"/>
      <c r="AL999" s="15"/>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row>
    <row r="1000" spans="1:8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Z1000" s="15"/>
      <c r="AA1000" s="15"/>
      <c r="AB1000" s="15"/>
      <c r="AC1000" s="15"/>
      <c r="AD1000" s="15"/>
      <c r="AE1000" s="15"/>
      <c r="AF1000" s="15"/>
      <c r="AG1000" s="15"/>
      <c r="AH1000" s="15"/>
      <c r="AI1000" s="15"/>
      <c r="AJ1000" s="15"/>
      <c r="AK1000" s="15"/>
      <c r="AL1000" s="15"/>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row>
    <row r="1001" spans="1:86">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Z1001" s="15"/>
      <c r="AA1001" s="15"/>
      <c r="AB1001" s="15"/>
      <c r="AC1001" s="15"/>
      <c r="AD1001" s="15"/>
      <c r="AE1001" s="15"/>
      <c r="AF1001" s="15"/>
      <c r="AG1001" s="15"/>
      <c r="AH1001" s="15"/>
      <c r="AI1001" s="15"/>
      <c r="AJ1001" s="15"/>
      <c r="AK1001" s="15"/>
      <c r="AL1001" s="15"/>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c r="CD1001" s="13"/>
      <c r="CE1001" s="13"/>
      <c r="CF1001" s="13"/>
      <c r="CG1001" s="13"/>
      <c r="CH1001" s="13"/>
    </row>
    <row r="1002" spans="1:86">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Z1002" s="15"/>
      <c r="AA1002" s="15"/>
      <c r="AB1002" s="15"/>
      <c r="AC1002" s="15"/>
      <c r="AD1002" s="15"/>
      <c r="AE1002" s="15"/>
      <c r="AF1002" s="15"/>
      <c r="AG1002" s="15"/>
      <c r="AH1002" s="15"/>
      <c r="AI1002" s="15"/>
      <c r="AJ1002" s="15"/>
      <c r="AK1002" s="15"/>
      <c r="AL1002" s="15"/>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c r="CH1002" s="13"/>
    </row>
    <row r="1003" spans="1:86">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Z1003" s="15"/>
      <c r="AA1003" s="15"/>
      <c r="AB1003" s="15"/>
      <c r="AC1003" s="15"/>
      <c r="AD1003" s="15"/>
      <c r="AE1003" s="15"/>
      <c r="AF1003" s="15"/>
      <c r="AG1003" s="15"/>
      <c r="AH1003" s="15"/>
      <c r="AI1003" s="15"/>
      <c r="AJ1003" s="15"/>
      <c r="AK1003" s="15"/>
      <c r="AL1003" s="15"/>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c r="CH1003" s="13"/>
    </row>
    <row r="1004" spans="1:86">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Z1004" s="15"/>
      <c r="AA1004" s="15"/>
      <c r="AB1004" s="15"/>
      <c r="AC1004" s="15"/>
      <c r="AD1004" s="15"/>
      <c r="AE1004" s="15"/>
      <c r="AF1004" s="15"/>
      <c r="AG1004" s="15"/>
      <c r="AH1004" s="15"/>
      <c r="AI1004" s="15"/>
      <c r="AJ1004" s="15"/>
      <c r="AK1004" s="15"/>
      <c r="AL1004" s="15"/>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c r="CH1004" s="13"/>
    </row>
    <row r="1005" spans="1:86">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Z1005" s="15"/>
      <c r="AA1005" s="15"/>
      <c r="AB1005" s="15"/>
      <c r="AC1005" s="15"/>
      <c r="AD1005" s="15"/>
      <c r="AE1005" s="15"/>
      <c r="AF1005" s="15"/>
      <c r="AG1005" s="15"/>
      <c r="AH1005" s="15"/>
      <c r="AI1005" s="15"/>
      <c r="AJ1005" s="15"/>
      <c r="AK1005" s="15"/>
      <c r="AL1005" s="15"/>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c r="CH1005" s="13"/>
    </row>
    <row r="1006" spans="1:8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Z1006" s="15"/>
      <c r="AA1006" s="15"/>
      <c r="AB1006" s="15"/>
      <c r="AC1006" s="15"/>
      <c r="AD1006" s="15"/>
      <c r="AE1006" s="15"/>
      <c r="AF1006" s="15"/>
      <c r="AG1006" s="15"/>
      <c r="AH1006" s="15"/>
      <c r="AI1006" s="15"/>
      <c r="AJ1006" s="15"/>
      <c r="AK1006" s="15"/>
      <c r="AL1006" s="15"/>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c r="CH1006" s="13"/>
    </row>
    <row r="1007" spans="1:86">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Z1007" s="15"/>
      <c r="AA1007" s="15"/>
      <c r="AB1007" s="15"/>
      <c r="AC1007" s="15"/>
      <c r="AD1007" s="15"/>
      <c r="AE1007" s="15"/>
      <c r="AF1007" s="15"/>
      <c r="AG1007" s="15"/>
      <c r="AH1007" s="15"/>
      <c r="AI1007" s="15"/>
      <c r="AJ1007" s="15"/>
      <c r="AK1007" s="15"/>
      <c r="AL1007" s="15"/>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c r="CH1007" s="13"/>
    </row>
    <row r="1008" spans="1:86">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Z1008" s="15"/>
      <c r="AA1008" s="15"/>
      <c r="AB1008" s="15"/>
      <c r="AC1008" s="15"/>
      <c r="AD1008" s="15"/>
      <c r="AE1008" s="15"/>
      <c r="AF1008" s="15"/>
      <c r="AG1008" s="15"/>
      <c r="AH1008" s="15"/>
      <c r="AI1008" s="15"/>
      <c r="AJ1008" s="15"/>
      <c r="AK1008" s="15"/>
      <c r="AL1008" s="15"/>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c r="CH1008" s="13"/>
    </row>
    <row r="1009" spans="1:86">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Z1009" s="15"/>
      <c r="AA1009" s="15"/>
      <c r="AB1009" s="15"/>
      <c r="AC1009" s="15"/>
      <c r="AD1009" s="15"/>
      <c r="AE1009" s="15"/>
      <c r="AF1009" s="15"/>
      <c r="AG1009" s="15"/>
      <c r="AH1009" s="15"/>
      <c r="AI1009" s="15"/>
      <c r="AJ1009" s="15"/>
      <c r="AK1009" s="15"/>
      <c r="AL1009" s="15"/>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c r="CH1009" s="13"/>
    </row>
    <row r="1010" spans="1:86">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Z1010" s="15"/>
      <c r="AA1010" s="15"/>
      <c r="AB1010" s="15"/>
      <c r="AC1010" s="15"/>
      <c r="AD1010" s="15"/>
      <c r="AE1010" s="15"/>
      <c r="AF1010" s="15"/>
      <c r="AG1010" s="15"/>
      <c r="AH1010" s="15"/>
      <c r="AI1010" s="15"/>
      <c r="AJ1010" s="15"/>
      <c r="AK1010" s="15"/>
      <c r="AL1010" s="15"/>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c r="CH1010" s="13"/>
    </row>
    <row r="1011" spans="1:86">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Z1011" s="15"/>
      <c r="AA1011" s="15"/>
      <c r="AB1011" s="15"/>
      <c r="AC1011" s="15"/>
      <c r="AD1011" s="15"/>
      <c r="AE1011" s="15"/>
      <c r="AF1011" s="15"/>
      <c r="AG1011" s="15"/>
      <c r="AH1011" s="15"/>
      <c r="AI1011" s="15"/>
      <c r="AJ1011" s="15"/>
      <c r="AK1011" s="15"/>
      <c r="AL1011" s="15"/>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c r="CH1011" s="13"/>
    </row>
    <row r="1012" spans="1:86">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Z1012" s="15"/>
      <c r="AA1012" s="15"/>
      <c r="AB1012" s="15"/>
      <c r="AC1012" s="15"/>
      <c r="AD1012" s="15"/>
      <c r="AE1012" s="15"/>
      <c r="AF1012" s="15"/>
      <c r="AG1012" s="15"/>
      <c r="AH1012" s="15"/>
      <c r="AI1012" s="15"/>
      <c r="AJ1012" s="15"/>
      <c r="AK1012" s="15"/>
      <c r="AL1012" s="15"/>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c r="BZ1012" s="13"/>
      <c r="CA1012" s="13"/>
      <c r="CB1012" s="13"/>
      <c r="CC1012" s="13"/>
      <c r="CD1012" s="13"/>
      <c r="CE1012" s="13"/>
      <c r="CF1012" s="13"/>
      <c r="CG1012" s="13"/>
      <c r="CH1012" s="13"/>
    </row>
    <row r="1013" spans="1:86">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Z1013" s="15"/>
      <c r="AA1013" s="15"/>
      <c r="AB1013" s="15"/>
      <c r="AC1013" s="15"/>
      <c r="AD1013" s="15"/>
      <c r="AE1013" s="15"/>
      <c r="AF1013" s="15"/>
      <c r="AG1013" s="15"/>
      <c r="AH1013" s="15"/>
      <c r="AI1013" s="15"/>
      <c r="AJ1013" s="15"/>
      <c r="AK1013" s="15"/>
      <c r="AL1013" s="15"/>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c r="CH1013" s="13"/>
    </row>
    <row r="1014" spans="1:86">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Z1014" s="15"/>
      <c r="AA1014" s="15"/>
      <c r="AB1014" s="15"/>
      <c r="AC1014" s="15"/>
      <c r="AD1014" s="15"/>
      <c r="AE1014" s="15"/>
      <c r="AF1014" s="15"/>
      <c r="AG1014" s="15"/>
      <c r="AH1014" s="15"/>
      <c r="AI1014" s="15"/>
      <c r="AJ1014" s="15"/>
      <c r="AK1014" s="15"/>
      <c r="AL1014" s="15"/>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row>
    <row r="1015" spans="1:86">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Z1015" s="15"/>
      <c r="AA1015" s="15"/>
      <c r="AB1015" s="15"/>
      <c r="AC1015" s="15"/>
      <c r="AD1015" s="15"/>
      <c r="AE1015" s="15"/>
      <c r="AF1015" s="15"/>
      <c r="AG1015" s="15"/>
      <c r="AH1015" s="15"/>
      <c r="AI1015" s="15"/>
      <c r="AJ1015" s="15"/>
      <c r="AK1015" s="15"/>
      <c r="AL1015" s="15"/>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row>
    <row r="1016" spans="1:86">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Z1016" s="15"/>
      <c r="AA1016" s="15"/>
      <c r="AB1016" s="15"/>
      <c r="AC1016" s="15"/>
      <c r="AD1016" s="15"/>
      <c r="AE1016" s="15"/>
      <c r="AF1016" s="15"/>
      <c r="AG1016" s="15"/>
      <c r="AH1016" s="15"/>
      <c r="AI1016" s="15"/>
      <c r="AJ1016" s="15"/>
      <c r="AK1016" s="15"/>
      <c r="AL1016" s="15"/>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c r="CH1016" s="13"/>
    </row>
    <row r="1017" spans="1:86">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Z1017" s="15"/>
      <c r="AA1017" s="15"/>
      <c r="AB1017" s="15"/>
      <c r="AC1017" s="15"/>
      <c r="AD1017" s="15"/>
      <c r="AE1017" s="15"/>
      <c r="AF1017" s="15"/>
      <c r="AG1017" s="15"/>
      <c r="AH1017" s="15"/>
      <c r="AI1017" s="15"/>
      <c r="AJ1017" s="15"/>
      <c r="AK1017" s="15"/>
      <c r="AL1017" s="15"/>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c r="CH1017" s="13"/>
    </row>
    <row r="1018" spans="1:86">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Z1018" s="15"/>
      <c r="AA1018" s="15"/>
      <c r="AB1018" s="15"/>
      <c r="AC1018" s="15"/>
      <c r="AD1018" s="15"/>
      <c r="AE1018" s="15"/>
      <c r="AF1018" s="15"/>
      <c r="AG1018" s="15"/>
      <c r="AH1018" s="15"/>
      <c r="AI1018" s="15"/>
      <c r="AJ1018" s="15"/>
      <c r="AK1018" s="15"/>
      <c r="AL1018" s="15"/>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c r="CE1018" s="13"/>
      <c r="CF1018" s="13"/>
      <c r="CG1018" s="13"/>
      <c r="CH1018" s="13"/>
    </row>
    <row r="1019" spans="1:86">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Z1019" s="15"/>
      <c r="AA1019" s="15"/>
      <c r="AB1019" s="15"/>
      <c r="AC1019" s="15"/>
      <c r="AD1019" s="15"/>
      <c r="AE1019" s="15"/>
      <c r="AF1019" s="15"/>
      <c r="AG1019" s="15"/>
      <c r="AH1019" s="15"/>
      <c r="AI1019" s="15"/>
      <c r="AJ1019" s="15"/>
      <c r="AK1019" s="15"/>
      <c r="AL1019" s="15"/>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c r="BZ1019" s="13"/>
      <c r="CA1019" s="13"/>
      <c r="CB1019" s="13"/>
      <c r="CC1019" s="13"/>
      <c r="CD1019" s="13"/>
      <c r="CE1019" s="13"/>
      <c r="CF1019" s="13"/>
      <c r="CG1019" s="13"/>
      <c r="CH1019" s="13"/>
    </row>
    <row r="1020" spans="1:86">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Z1020" s="15"/>
      <c r="AA1020" s="15"/>
      <c r="AB1020" s="15"/>
      <c r="AC1020" s="15"/>
      <c r="AD1020" s="15"/>
      <c r="AE1020" s="15"/>
      <c r="AF1020" s="15"/>
      <c r="AG1020" s="15"/>
      <c r="AH1020" s="15"/>
      <c r="AI1020" s="15"/>
      <c r="AJ1020" s="15"/>
      <c r="AK1020" s="15"/>
      <c r="AL1020" s="15"/>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c r="CH1020" s="13"/>
    </row>
    <row r="1021" spans="1:86">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Z1021" s="15"/>
      <c r="AA1021" s="15"/>
      <c r="AB1021" s="15"/>
      <c r="AC1021" s="15"/>
      <c r="AD1021" s="15"/>
      <c r="AE1021" s="15"/>
      <c r="AF1021" s="15"/>
      <c r="AG1021" s="15"/>
      <c r="AH1021" s="15"/>
      <c r="AI1021" s="15"/>
      <c r="AJ1021" s="15"/>
      <c r="AK1021" s="15"/>
      <c r="AL1021" s="15"/>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13"/>
      <c r="BY1021" s="13"/>
      <c r="BZ1021" s="13"/>
      <c r="CA1021" s="13"/>
      <c r="CB1021" s="13"/>
      <c r="CC1021" s="13"/>
      <c r="CD1021" s="13"/>
      <c r="CE1021" s="13"/>
      <c r="CF1021" s="13"/>
      <c r="CG1021" s="13"/>
      <c r="CH1021" s="13"/>
    </row>
    <row r="1022" spans="1:86">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Z1022" s="15"/>
      <c r="AA1022" s="15"/>
      <c r="AB1022" s="15"/>
      <c r="AC1022" s="15"/>
      <c r="AD1022" s="15"/>
      <c r="AE1022" s="15"/>
      <c r="AF1022" s="15"/>
      <c r="AG1022" s="15"/>
      <c r="AH1022" s="15"/>
      <c r="AI1022" s="15"/>
      <c r="AJ1022" s="15"/>
      <c r="AK1022" s="15"/>
      <c r="AL1022" s="15"/>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row>
    <row r="1023" spans="1:86">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Z1023" s="15"/>
      <c r="AA1023" s="15"/>
      <c r="AB1023" s="15"/>
      <c r="AC1023" s="15"/>
      <c r="AD1023" s="15"/>
      <c r="AE1023" s="15"/>
      <c r="AF1023" s="15"/>
      <c r="AG1023" s="15"/>
      <c r="AH1023" s="15"/>
      <c r="AI1023" s="15"/>
      <c r="AJ1023" s="15"/>
      <c r="AK1023" s="15"/>
      <c r="AL1023" s="15"/>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c r="CH1023" s="13"/>
    </row>
    <row r="1024" spans="1:86">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Z1024" s="15"/>
      <c r="AA1024" s="15"/>
      <c r="AB1024" s="15"/>
      <c r="AC1024" s="15"/>
      <c r="AD1024" s="15"/>
      <c r="AE1024" s="15"/>
      <c r="AF1024" s="15"/>
      <c r="AG1024" s="15"/>
      <c r="AH1024" s="15"/>
      <c r="AI1024" s="15"/>
      <c r="AJ1024" s="15"/>
      <c r="AK1024" s="15"/>
      <c r="AL1024" s="15"/>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13"/>
      <c r="BY1024" s="13"/>
      <c r="BZ1024" s="13"/>
      <c r="CA1024" s="13"/>
      <c r="CB1024" s="13"/>
      <c r="CC1024" s="13"/>
      <c r="CD1024" s="13"/>
      <c r="CE1024" s="13"/>
      <c r="CF1024" s="13"/>
      <c r="CG1024" s="13"/>
      <c r="CH1024" s="13"/>
    </row>
    <row r="1025" spans="1:86">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Z1025" s="15"/>
      <c r="AA1025" s="15"/>
      <c r="AB1025" s="15"/>
      <c r="AC1025" s="15"/>
      <c r="AD1025" s="15"/>
      <c r="AE1025" s="15"/>
      <c r="AF1025" s="15"/>
      <c r="AG1025" s="15"/>
      <c r="AH1025" s="15"/>
      <c r="AI1025" s="15"/>
      <c r="AJ1025" s="15"/>
      <c r="AK1025" s="15"/>
      <c r="AL1025" s="15"/>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c r="CH1025" s="13"/>
    </row>
    <row r="1026" spans="1:86">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Z1026" s="15"/>
      <c r="AA1026" s="15"/>
      <c r="AB1026" s="15"/>
      <c r="AC1026" s="15"/>
      <c r="AD1026" s="15"/>
      <c r="AE1026" s="15"/>
      <c r="AF1026" s="15"/>
      <c r="AG1026" s="15"/>
      <c r="AH1026" s="15"/>
      <c r="AI1026" s="15"/>
      <c r="AJ1026" s="15"/>
      <c r="AK1026" s="15"/>
      <c r="AL1026" s="15"/>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c r="CH1026" s="13"/>
    </row>
    <row r="1027" spans="1:86">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Z1027" s="15"/>
      <c r="AA1027" s="15"/>
      <c r="AB1027" s="15"/>
      <c r="AC1027" s="15"/>
      <c r="AD1027" s="15"/>
      <c r="AE1027" s="15"/>
      <c r="AF1027" s="15"/>
      <c r="AG1027" s="15"/>
      <c r="AH1027" s="15"/>
      <c r="AI1027" s="15"/>
      <c r="AJ1027" s="15"/>
      <c r="AK1027" s="15"/>
      <c r="AL1027" s="15"/>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c r="CH1027" s="13"/>
    </row>
    <row r="1028" spans="1:86">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Z1028" s="15"/>
      <c r="AA1028" s="15"/>
      <c r="AB1028" s="15"/>
      <c r="AC1028" s="15"/>
      <c r="AD1028" s="15"/>
      <c r="AE1028" s="15"/>
      <c r="AF1028" s="15"/>
      <c r="AG1028" s="15"/>
      <c r="AH1028" s="15"/>
      <c r="AI1028" s="15"/>
      <c r="AJ1028" s="15"/>
      <c r="AK1028" s="15"/>
      <c r="AL1028" s="15"/>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c r="CH1028" s="13"/>
    </row>
    <row r="1029" spans="1:86">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Z1029" s="15"/>
      <c r="AA1029" s="15"/>
      <c r="AB1029" s="15"/>
      <c r="AC1029" s="15"/>
      <c r="AD1029" s="15"/>
      <c r="AE1029" s="15"/>
      <c r="AF1029" s="15"/>
      <c r="AG1029" s="15"/>
      <c r="AH1029" s="15"/>
      <c r="AI1029" s="15"/>
      <c r="AJ1029" s="15"/>
      <c r="AK1029" s="15"/>
      <c r="AL1029" s="15"/>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c r="CH1029" s="13"/>
    </row>
    <row r="1030" spans="1:86">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Z1030" s="15"/>
      <c r="AA1030" s="15"/>
      <c r="AB1030" s="15"/>
      <c r="AC1030" s="15"/>
      <c r="AD1030" s="15"/>
      <c r="AE1030" s="15"/>
      <c r="AF1030" s="15"/>
      <c r="AG1030" s="15"/>
      <c r="AH1030" s="15"/>
      <c r="AI1030" s="15"/>
      <c r="AJ1030" s="15"/>
      <c r="AK1030" s="15"/>
      <c r="AL1030" s="15"/>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row>
    <row r="1031" spans="1:86">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Z1031" s="15"/>
      <c r="AA1031" s="15"/>
      <c r="AB1031" s="15"/>
      <c r="AC1031" s="15"/>
      <c r="AD1031" s="15"/>
      <c r="AE1031" s="15"/>
      <c r="AF1031" s="15"/>
      <c r="AG1031" s="15"/>
      <c r="AH1031" s="15"/>
      <c r="AI1031" s="15"/>
      <c r="AJ1031" s="15"/>
      <c r="AK1031" s="15"/>
      <c r="AL1031" s="15"/>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c r="CH1031" s="13"/>
    </row>
    <row r="1032" spans="1:86">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Z1032" s="15"/>
      <c r="AA1032" s="15"/>
      <c r="AB1032" s="15"/>
      <c r="AC1032" s="15"/>
      <c r="AD1032" s="15"/>
      <c r="AE1032" s="15"/>
      <c r="AF1032" s="15"/>
      <c r="AG1032" s="15"/>
      <c r="AH1032" s="15"/>
      <c r="AI1032" s="15"/>
      <c r="AJ1032" s="15"/>
      <c r="AK1032" s="15"/>
      <c r="AL1032" s="15"/>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c r="CH1032" s="13"/>
    </row>
    <row r="1033" spans="1:86">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Z1033" s="15"/>
      <c r="AA1033" s="15"/>
      <c r="AB1033" s="15"/>
      <c r="AC1033" s="15"/>
      <c r="AD1033" s="15"/>
      <c r="AE1033" s="15"/>
      <c r="AF1033" s="15"/>
      <c r="AG1033" s="15"/>
      <c r="AH1033" s="15"/>
      <c r="AI1033" s="15"/>
      <c r="AJ1033" s="15"/>
      <c r="AK1033" s="15"/>
      <c r="AL1033" s="15"/>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13"/>
      <c r="BY1033" s="13"/>
      <c r="BZ1033" s="13"/>
      <c r="CA1033" s="13"/>
      <c r="CB1033" s="13"/>
      <c r="CC1033" s="13"/>
      <c r="CD1033" s="13"/>
      <c r="CE1033" s="13"/>
      <c r="CF1033" s="13"/>
      <c r="CG1033" s="13"/>
      <c r="CH1033" s="13"/>
    </row>
    <row r="1034" spans="1:86">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Z1034" s="15"/>
      <c r="AA1034" s="15"/>
      <c r="AB1034" s="15"/>
      <c r="AC1034" s="15"/>
      <c r="AD1034" s="15"/>
      <c r="AE1034" s="15"/>
      <c r="AF1034" s="15"/>
      <c r="AG1034" s="15"/>
      <c r="AH1034" s="15"/>
      <c r="AI1034" s="15"/>
      <c r="AJ1034" s="15"/>
      <c r="AK1034" s="15"/>
      <c r="AL1034" s="15"/>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c r="CH1034" s="13"/>
    </row>
    <row r="1035" spans="1:86">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Z1035" s="15"/>
      <c r="AA1035" s="15"/>
      <c r="AB1035" s="15"/>
      <c r="AC1035" s="15"/>
      <c r="AD1035" s="15"/>
      <c r="AE1035" s="15"/>
      <c r="AF1035" s="15"/>
      <c r="AG1035" s="15"/>
      <c r="AH1035" s="15"/>
      <c r="AI1035" s="15"/>
      <c r="AJ1035" s="15"/>
      <c r="AK1035" s="15"/>
      <c r="AL1035" s="15"/>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c r="CH1035" s="13"/>
    </row>
    <row r="1036" spans="1:86">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Z1036" s="15"/>
      <c r="AA1036" s="15"/>
      <c r="AB1036" s="15"/>
      <c r="AC1036" s="15"/>
      <c r="AD1036" s="15"/>
      <c r="AE1036" s="15"/>
      <c r="AF1036" s="15"/>
      <c r="AG1036" s="15"/>
      <c r="AH1036" s="15"/>
      <c r="AI1036" s="15"/>
      <c r="AJ1036" s="15"/>
      <c r="AK1036" s="15"/>
      <c r="AL1036" s="15"/>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13"/>
      <c r="BY1036" s="13"/>
      <c r="BZ1036" s="13"/>
      <c r="CA1036" s="13"/>
      <c r="CB1036" s="13"/>
      <c r="CC1036" s="13"/>
      <c r="CD1036" s="13"/>
      <c r="CE1036" s="13"/>
      <c r="CF1036" s="13"/>
      <c r="CG1036" s="13"/>
      <c r="CH1036" s="13"/>
    </row>
    <row r="1037" spans="1:86">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Z1037" s="15"/>
      <c r="AA1037" s="15"/>
      <c r="AB1037" s="15"/>
      <c r="AC1037" s="15"/>
      <c r="AD1037" s="15"/>
      <c r="AE1037" s="15"/>
      <c r="AF1037" s="15"/>
      <c r="AG1037" s="15"/>
      <c r="AH1037" s="15"/>
      <c r="AI1037" s="15"/>
      <c r="AJ1037" s="15"/>
      <c r="AK1037" s="15"/>
      <c r="AL1037" s="15"/>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13"/>
      <c r="BY1037" s="13"/>
      <c r="BZ1037" s="13"/>
      <c r="CA1037" s="13"/>
      <c r="CB1037" s="13"/>
      <c r="CC1037" s="13"/>
      <c r="CD1037" s="13"/>
      <c r="CE1037" s="13"/>
      <c r="CF1037" s="13"/>
      <c r="CG1037" s="13"/>
      <c r="CH1037" s="13"/>
    </row>
    <row r="1038" spans="1:86">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Z1038" s="15"/>
      <c r="AA1038" s="15"/>
      <c r="AB1038" s="15"/>
      <c r="AC1038" s="15"/>
      <c r="AD1038" s="15"/>
      <c r="AE1038" s="15"/>
      <c r="AF1038" s="15"/>
      <c r="AG1038" s="15"/>
      <c r="AH1038" s="15"/>
      <c r="AI1038" s="15"/>
      <c r="AJ1038" s="15"/>
      <c r="AK1038" s="15"/>
      <c r="AL1038" s="15"/>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c r="CH1038" s="13"/>
    </row>
    <row r="1039" spans="1:86">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Z1039" s="15"/>
      <c r="AA1039" s="15"/>
      <c r="AB1039" s="15"/>
      <c r="AC1039" s="15"/>
      <c r="AD1039" s="15"/>
      <c r="AE1039" s="15"/>
      <c r="AF1039" s="15"/>
      <c r="AG1039" s="15"/>
      <c r="AH1039" s="15"/>
      <c r="AI1039" s="15"/>
      <c r="AJ1039" s="15"/>
      <c r="AK1039" s="15"/>
      <c r="AL1039" s="15"/>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row>
    <row r="1040" spans="1:86">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Z1040" s="15"/>
      <c r="AA1040" s="15"/>
      <c r="AB1040" s="15"/>
      <c r="AC1040" s="15"/>
      <c r="AD1040" s="15"/>
      <c r="AE1040" s="15"/>
      <c r="AF1040" s="15"/>
      <c r="AG1040" s="15"/>
      <c r="AH1040" s="15"/>
      <c r="AI1040" s="15"/>
      <c r="AJ1040" s="15"/>
      <c r="AK1040" s="15"/>
      <c r="AL1040" s="15"/>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13"/>
      <c r="BY1040" s="13"/>
      <c r="BZ1040" s="13"/>
      <c r="CA1040" s="13"/>
      <c r="CB1040" s="13"/>
      <c r="CC1040" s="13"/>
      <c r="CD1040" s="13"/>
      <c r="CE1040" s="13"/>
      <c r="CF1040" s="13"/>
      <c r="CG1040" s="13"/>
      <c r="CH1040" s="13"/>
    </row>
    <row r="1041" spans="1:86">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Z1041" s="15"/>
      <c r="AA1041" s="15"/>
      <c r="AB1041" s="15"/>
      <c r="AC1041" s="15"/>
      <c r="AD1041" s="15"/>
      <c r="AE1041" s="15"/>
      <c r="AF1041" s="15"/>
      <c r="AG1041" s="15"/>
      <c r="AH1041" s="15"/>
      <c r="AI1041" s="15"/>
      <c r="AJ1041" s="15"/>
      <c r="AK1041" s="15"/>
      <c r="AL1041" s="15"/>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13"/>
      <c r="BY1041" s="13"/>
      <c r="BZ1041" s="13"/>
      <c r="CA1041" s="13"/>
      <c r="CB1041" s="13"/>
      <c r="CC1041" s="13"/>
      <c r="CD1041" s="13"/>
      <c r="CE1041" s="13"/>
      <c r="CF1041" s="13"/>
      <c r="CG1041" s="13"/>
      <c r="CH1041" s="13"/>
    </row>
    <row r="1042" spans="1:86">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Z1042" s="15"/>
      <c r="AA1042" s="15"/>
      <c r="AB1042" s="15"/>
      <c r="AC1042" s="15"/>
      <c r="AD1042" s="15"/>
      <c r="AE1042" s="15"/>
      <c r="AF1042" s="15"/>
      <c r="AG1042" s="15"/>
      <c r="AH1042" s="15"/>
      <c r="AI1042" s="15"/>
      <c r="AJ1042" s="15"/>
      <c r="AK1042" s="15"/>
      <c r="AL1042" s="15"/>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13"/>
      <c r="BY1042" s="13"/>
      <c r="BZ1042" s="13"/>
      <c r="CA1042" s="13"/>
      <c r="CB1042" s="13"/>
      <c r="CC1042" s="13"/>
      <c r="CD1042" s="13"/>
      <c r="CE1042" s="13"/>
      <c r="CF1042" s="13"/>
      <c r="CG1042" s="13"/>
      <c r="CH1042" s="13"/>
    </row>
    <row r="1043" spans="1:86">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Z1043" s="15"/>
      <c r="AA1043" s="15"/>
      <c r="AB1043" s="15"/>
      <c r="AC1043" s="15"/>
      <c r="AD1043" s="15"/>
      <c r="AE1043" s="15"/>
      <c r="AF1043" s="15"/>
      <c r="AG1043" s="15"/>
      <c r="AH1043" s="15"/>
      <c r="AI1043" s="15"/>
      <c r="AJ1043" s="15"/>
      <c r="AK1043" s="15"/>
      <c r="AL1043" s="15"/>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c r="CH1043" s="13"/>
    </row>
    <row r="1044" spans="1:86">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Z1044" s="15"/>
      <c r="AA1044" s="15"/>
      <c r="AB1044" s="15"/>
      <c r="AC1044" s="15"/>
      <c r="AD1044" s="15"/>
      <c r="AE1044" s="15"/>
      <c r="AF1044" s="15"/>
      <c r="AG1044" s="15"/>
      <c r="AH1044" s="15"/>
      <c r="AI1044" s="15"/>
      <c r="AJ1044" s="15"/>
      <c r="AK1044" s="15"/>
      <c r="AL1044" s="15"/>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c r="CH1044" s="13"/>
    </row>
    <row r="1045" spans="1:86">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Z1045" s="15"/>
      <c r="AA1045" s="15"/>
      <c r="AB1045" s="15"/>
      <c r="AC1045" s="15"/>
      <c r="AD1045" s="15"/>
      <c r="AE1045" s="15"/>
      <c r="AF1045" s="15"/>
      <c r="AG1045" s="15"/>
      <c r="AH1045" s="15"/>
      <c r="AI1045" s="15"/>
      <c r="AJ1045" s="15"/>
      <c r="AK1045" s="15"/>
      <c r="AL1045" s="15"/>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13"/>
      <c r="BY1045" s="13"/>
      <c r="BZ1045" s="13"/>
      <c r="CA1045" s="13"/>
      <c r="CB1045" s="13"/>
      <c r="CC1045" s="13"/>
      <c r="CD1045" s="13"/>
      <c r="CE1045" s="13"/>
      <c r="CF1045" s="13"/>
      <c r="CG1045" s="13"/>
      <c r="CH1045" s="13"/>
    </row>
    <row r="1046" spans="1:86">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Z1046" s="15"/>
      <c r="AA1046" s="15"/>
      <c r="AB1046" s="15"/>
      <c r="AC1046" s="15"/>
      <c r="AD1046" s="15"/>
      <c r="AE1046" s="15"/>
      <c r="AF1046" s="15"/>
      <c r="AG1046" s="15"/>
      <c r="AH1046" s="15"/>
      <c r="AI1046" s="15"/>
      <c r="AJ1046" s="15"/>
      <c r="AK1046" s="15"/>
      <c r="AL1046" s="15"/>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row>
    <row r="1047" spans="1:86">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Z1047" s="15"/>
      <c r="AA1047" s="15"/>
      <c r="AB1047" s="15"/>
      <c r="AC1047" s="15"/>
      <c r="AD1047" s="15"/>
      <c r="AE1047" s="15"/>
      <c r="AF1047" s="15"/>
      <c r="AG1047" s="15"/>
      <c r="AH1047" s="15"/>
      <c r="AI1047" s="15"/>
      <c r="AJ1047" s="15"/>
      <c r="AK1047" s="15"/>
      <c r="AL1047" s="15"/>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c r="CH1047" s="13"/>
    </row>
    <row r="1048" spans="1:86">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Z1048" s="15"/>
      <c r="AA1048" s="15"/>
      <c r="AB1048" s="15"/>
      <c r="AC1048" s="15"/>
      <c r="AD1048" s="15"/>
      <c r="AE1048" s="15"/>
      <c r="AF1048" s="15"/>
      <c r="AG1048" s="15"/>
      <c r="AH1048" s="15"/>
      <c r="AI1048" s="15"/>
      <c r="AJ1048" s="15"/>
      <c r="AK1048" s="15"/>
      <c r="AL1048" s="15"/>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13"/>
      <c r="BY1048" s="13"/>
      <c r="BZ1048" s="13"/>
      <c r="CA1048" s="13"/>
      <c r="CB1048" s="13"/>
      <c r="CC1048" s="13"/>
      <c r="CD1048" s="13"/>
      <c r="CE1048" s="13"/>
      <c r="CF1048" s="13"/>
      <c r="CG1048" s="13"/>
      <c r="CH1048" s="13"/>
    </row>
    <row r="1049" spans="1:86">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Z1049" s="15"/>
      <c r="AA1049" s="15"/>
      <c r="AB1049" s="15"/>
      <c r="AC1049" s="15"/>
      <c r="AD1049" s="15"/>
      <c r="AE1049" s="15"/>
      <c r="AF1049" s="15"/>
      <c r="AG1049" s="15"/>
      <c r="AH1049" s="15"/>
      <c r="AI1049" s="15"/>
      <c r="AJ1049" s="15"/>
      <c r="AK1049" s="15"/>
      <c r="AL1049" s="15"/>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c r="CH1049" s="13"/>
    </row>
    <row r="1050" spans="1:86">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Z1050" s="15"/>
      <c r="AA1050" s="15"/>
      <c r="AB1050" s="15"/>
      <c r="AC1050" s="15"/>
      <c r="AD1050" s="15"/>
      <c r="AE1050" s="15"/>
      <c r="AF1050" s="15"/>
      <c r="AG1050" s="15"/>
      <c r="AH1050" s="15"/>
      <c r="AI1050" s="15"/>
      <c r="AJ1050" s="15"/>
      <c r="AK1050" s="15"/>
      <c r="AL1050" s="15"/>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c r="CH1050" s="13"/>
    </row>
    <row r="1051" spans="1:86">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Z1051" s="15"/>
      <c r="AA1051" s="15"/>
      <c r="AB1051" s="15"/>
      <c r="AC1051" s="15"/>
      <c r="AD1051" s="15"/>
      <c r="AE1051" s="15"/>
      <c r="AF1051" s="15"/>
      <c r="AG1051" s="15"/>
      <c r="AH1051" s="15"/>
      <c r="AI1051" s="15"/>
      <c r="AJ1051" s="15"/>
      <c r="AK1051" s="15"/>
      <c r="AL1051" s="15"/>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13"/>
      <c r="BY1051" s="13"/>
      <c r="BZ1051" s="13"/>
      <c r="CA1051" s="13"/>
      <c r="CB1051" s="13"/>
      <c r="CC1051" s="13"/>
      <c r="CD1051" s="13"/>
      <c r="CE1051" s="13"/>
      <c r="CF1051" s="13"/>
      <c r="CG1051" s="13"/>
      <c r="CH1051" s="13"/>
    </row>
    <row r="1052" spans="1:86">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Z1052" s="15"/>
      <c r="AA1052" s="15"/>
      <c r="AB1052" s="15"/>
      <c r="AC1052" s="15"/>
      <c r="AD1052" s="15"/>
      <c r="AE1052" s="15"/>
      <c r="AF1052" s="15"/>
      <c r="AG1052" s="15"/>
      <c r="AH1052" s="15"/>
      <c r="AI1052" s="15"/>
      <c r="AJ1052" s="15"/>
      <c r="AK1052" s="15"/>
      <c r="AL1052" s="15"/>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13"/>
      <c r="BY1052" s="13"/>
      <c r="BZ1052" s="13"/>
      <c r="CA1052" s="13"/>
      <c r="CB1052" s="13"/>
      <c r="CC1052" s="13"/>
      <c r="CD1052" s="13"/>
      <c r="CE1052" s="13"/>
      <c r="CF1052" s="13"/>
      <c r="CG1052" s="13"/>
      <c r="CH1052" s="13"/>
    </row>
    <row r="1053" spans="1:86">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Z1053" s="15"/>
      <c r="AA1053" s="15"/>
      <c r="AB1053" s="15"/>
      <c r="AC1053" s="15"/>
      <c r="AD1053" s="15"/>
      <c r="AE1053" s="15"/>
      <c r="AF1053" s="15"/>
      <c r="AG1053" s="15"/>
      <c r="AH1053" s="15"/>
      <c r="AI1053" s="15"/>
      <c r="AJ1053" s="15"/>
      <c r="AK1053" s="15"/>
      <c r="AL1053" s="15"/>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c r="CH1053" s="13"/>
    </row>
    <row r="1054" spans="1:86">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Z1054" s="15"/>
      <c r="AA1054" s="15"/>
      <c r="AB1054" s="15"/>
      <c r="AC1054" s="15"/>
      <c r="AD1054" s="15"/>
      <c r="AE1054" s="15"/>
      <c r="AF1054" s="15"/>
      <c r="AG1054" s="15"/>
      <c r="AH1054" s="15"/>
      <c r="AI1054" s="15"/>
      <c r="AJ1054" s="15"/>
      <c r="AK1054" s="15"/>
      <c r="AL1054" s="15"/>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c r="CH1054" s="13"/>
    </row>
    <row r="1055" spans="1:86">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Z1055" s="15"/>
      <c r="AA1055" s="15"/>
      <c r="AB1055" s="15"/>
      <c r="AC1055" s="15"/>
      <c r="AD1055" s="15"/>
      <c r="AE1055" s="15"/>
      <c r="AF1055" s="15"/>
      <c r="AG1055" s="15"/>
      <c r="AH1055" s="15"/>
      <c r="AI1055" s="15"/>
      <c r="AJ1055" s="15"/>
      <c r="AK1055" s="15"/>
      <c r="AL1055" s="15"/>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c r="CH1055" s="13"/>
    </row>
    <row r="1056" spans="1:86">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Z1056" s="15"/>
      <c r="AA1056" s="15"/>
      <c r="AB1056" s="15"/>
      <c r="AC1056" s="15"/>
      <c r="AD1056" s="15"/>
      <c r="AE1056" s="15"/>
      <c r="AF1056" s="15"/>
      <c r="AG1056" s="15"/>
      <c r="AH1056" s="15"/>
      <c r="AI1056" s="15"/>
      <c r="AJ1056" s="15"/>
      <c r="AK1056" s="15"/>
      <c r="AL1056" s="15"/>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13"/>
      <c r="BY1056" s="13"/>
      <c r="BZ1056" s="13"/>
      <c r="CA1056" s="13"/>
      <c r="CB1056" s="13"/>
      <c r="CC1056" s="13"/>
      <c r="CD1056" s="13"/>
      <c r="CE1056" s="13"/>
      <c r="CF1056" s="13"/>
      <c r="CG1056" s="13"/>
      <c r="CH1056" s="13"/>
    </row>
    <row r="1057" spans="1:86">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Z1057" s="15"/>
      <c r="AA1057" s="15"/>
      <c r="AB1057" s="15"/>
      <c r="AC1057" s="15"/>
      <c r="AD1057" s="15"/>
      <c r="AE1057" s="15"/>
      <c r="AF1057" s="15"/>
      <c r="AG1057" s="15"/>
      <c r="AH1057" s="15"/>
      <c r="AI1057" s="15"/>
      <c r="AJ1057" s="15"/>
      <c r="AK1057" s="15"/>
      <c r="AL1057" s="15"/>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13"/>
      <c r="BY1057" s="13"/>
      <c r="BZ1057" s="13"/>
      <c r="CA1057" s="13"/>
      <c r="CB1057" s="13"/>
      <c r="CC1057" s="13"/>
      <c r="CD1057" s="13"/>
      <c r="CE1057" s="13"/>
      <c r="CF1057" s="13"/>
      <c r="CG1057" s="13"/>
      <c r="CH1057" s="13"/>
    </row>
    <row r="1058" spans="1:86">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Z1058" s="15"/>
      <c r="AA1058" s="15"/>
      <c r="AB1058" s="15"/>
      <c r="AC1058" s="15"/>
      <c r="AD1058" s="15"/>
      <c r="AE1058" s="15"/>
      <c r="AF1058" s="15"/>
      <c r="AG1058" s="15"/>
      <c r="AH1058" s="15"/>
      <c r="AI1058" s="15"/>
      <c r="AJ1058" s="15"/>
      <c r="AK1058" s="15"/>
      <c r="AL1058" s="15"/>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13"/>
      <c r="BY1058" s="13"/>
      <c r="BZ1058" s="13"/>
      <c r="CA1058" s="13"/>
      <c r="CB1058" s="13"/>
      <c r="CC1058" s="13"/>
      <c r="CD1058" s="13"/>
      <c r="CE1058" s="13"/>
      <c r="CF1058" s="13"/>
      <c r="CG1058" s="13"/>
      <c r="CH1058" s="13"/>
    </row>
    <row r="1059" spans="1:86">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Z1059" s="15"/>
      <c r="AA1059" s="15"/>
      <c r="AB1059" s="15"/>
      <c r="AC1059" s="15"/>
      <c r="AD1059" s="15"/>
      <c r="AE1059" s="15"/>
      <c r="AF1059" s="15"/>
      <c r="AG1059" s="15"/>
      <c r="AH1059" s="15"/>
      <c r="AI1059" s="15"/>
      <c r="AJ1059" s="15"/>
      <c r="AK1059" s="15"/>
      <c r="AL1059" s="15"/>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c r="CH1059" s="13"/>
    </row>
    <row r="1060" spans="1:86">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Z1060" s="15"/>
      <c r="AA1060" s="15"/>
      <c r="AB1060" s="15"/>
      <c r="AC1060" s="15"/>
      <c r="AD1060" s="15"/>
      <c r="AE1060" s="15"/>
      <c r="AF1060" s="15"/>
      <c r="AG1060" s="15"/>
      <c r="AH1060" s="15"/>
      <c r="AI1060" s="15"/>
      <c r="AJ1060" s="15"/>
      <c r="AK1060" s="15"/>
      <c r="AL1060" s="15"/>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c r="CH1060" s="13"/>
    </row>
    <row r="1061" spans="1:86">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Z1061" s="15"/>
      <c r="AA1061" s="15"/>
      <c r="AB1061" s="15"/>
      <c r="AC1061" s="15"/>
      <c r="AD1061" s="15"/>
      <c r="AE1061" s="15"/>
      <c r="AF1061" s="15"/>
      <c r="AG1061" s="15"/>
      <c r="AH1061" s="15"/>
      <c r="AI1061" s="15"/>
      <c r="AJ1061" s="15"/>
      <c r="AK1061" s="15"/>
      <c r="AL1061" s="15"/>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c r="CH1061" s="13"/>
    </row>
    <row r="1062" spans="1:86">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Z1062" s="15"/>
      <c r="AA1062" s="15"/>
      <c r="AB1062" s="15"/>
      <c r="AC1062" s="15"/>
      <c r="AD1062" s="15"/>
      <c r="AE1062" s="15"/>
      <c r="AF1062" s="15"/>
      <c r="AG1062" s="15"/>
      <c r="AH1062" s="15"/>
      <c r="AI1062" s="15"/>
      <c r="AJ1062" s="15"/>
      <c r="AK1062" s="15"/>
      <c r="AL1062" s="15"/>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c r="CH1062" s="13"/>
    </row>
    <row r="1063" spans="1:86">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Z1063" s="15"/>
      <c r="AA1063" s="15"/>
      <c r="AB1063" s="15"/>
      <c r="AC1063" s="15"/>
      <c r="AD1063" s="15"/>
      <c r="AE1063" s="15"/>
      <c r="AF1063" s="15"/>
      <c r="AG1063" s="15"/>
      <c r="AH1063" s="15"/>
      <c r="AI1063" s="15"/>
      <c r="AJ1063" s="15"/>
      <c r="AK1063" s="15"/>
      <c r="AL1063" s="15"/>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c r="CH1063" s="13"/>
    </row>
    <row r="1064" spans="1:86">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Z1064" s="15"/>
      <c r="AA1064" s="15"/>
      <c r="AB1064" s="15"/>
      <c r="AC1064" s="15"/>
      <c r="AD1064" s="15"/>
      <c r="AE1064" s="15"/>
      <c r="AF1064" s="15"/>
      <c r="AG1064" s="15"/>
      <c r="AH1064" s="15"/>
      <c r="AI1064" s="15"/>
      <c r="AJ1064" s="15"/>
      <c r="AK1064" s="15"/>
      <c r="AL1064" s="15"/>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c r="CH1064" s="13"/>
    </row>
    <row r="1065" spans="1:86">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Z1065" s="15"/>
      <c r="AA1065" s="15"/>
      <c r="AB1065" s="15"/>
      <c r="AC1065" s="15"/>
      <c r="AD1065" s="15"/>
      <c r="AE1065" s="15"/>
      <c r="AF1065" s="15"/>
      <c r="AG1065" s="15"/>
      <c r="AH1065" s="15"/>
      <c r="AI1065" s="15"/>
      <c r="AJ1065" s="15"/>
      <c r="AK1065" s="15"/>
      <c r="AL1065" s="15"/>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13"/>
      <c r="BY1065" s="13"/>
      <c r="BZ1065" s="13"/>
      <c r="CA1065" s="13"/>
      <c r="CB1065" s="13"/>
      <c r="CC1065" s="13"/>
      <c r="CD1065" s="13"/>
      <c r="CE1065" s="13"/>
      <c r="CF1065" s="13"/>
      <c r="CG1065" s="13"/>
      <c r="CH1065" s="13"/>
    </row>
    <row r="1066" spans="1:86">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Z1066" s="15"/>
      <c r="AA1066" s="15"/>
      <c r="AB1066" s="15"/>
      <c r="AC1066" s="15"/>
      <c r="AD1066" s="15"/>
      <c r="AE1066" s="15"/>
      <c r="AF1066" s="15"/>
      <c r="AG1066" s="15"/>
      <c r="AH1066" s="15"/>
      <c r="AI1066" s="15"/>
      <c r="AJ1066" s="15"/>
      <c r="AK1066" s="15"/>
      <c r="AL1066" s="15"/>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c r="CH1066" s="13"/>
    </row>
    <row r="1067" spans="1:86">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Z1067" s="15"/>
      <c r="AA1067" s="15"/>
      <c r="AB1067" s="15"/>
      <c r="AC1067" s="15"/>
      <c r="AD1067" s="15"/>
      <c r="AE1067" s="15"/>
      <c r="AF1067" s="15"/>
      <c r="AG1067" s="15"/>
      <c r="AH1067" s="15"/>
      <c r="AI1067" s="15"/>
      <c r="AJ1067" s="15"/>
      <c r="AK1067" s="15"/>
      <c r="AL1067" s="15"/>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c r="CH1067" s="13"/>
    </row>
    <row r="1068" spans="1:86">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Z1068" s="15"/>
      <c r="AA1068" s="15"/>
      <c r="AB1068" s="15"/>
      <c r="AC1068" s="15"/>
      <c r="AD1068" s="15"/>
      <c r="AE1068" s="15"/>
      <c r="AF1068" s="15"/>
      <c r="AG1068" s="15"/>
      <c r="AH1068" s="15"/>
      <c r="AI1068" s="15"/>
      <c r="AJ1068" s="15"/>
      <c r="AK1068" s="15"/>
      <c r="AL1068" s="15"/>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c r="CH1068" s="13"/>
    </row>
    <row r="1069" spans="1:86">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Z1069" s="15"/>
      <c r="AA1069" s="15"/>
      <c r="AB1069" s="15"/>
      <c r="AC1069" s="15"/>
      <c r="AD1069" s="15"/>
      <c r="AE1069" s="15"/>
      <c r="AF1069" s="15"/>
      <c r="AG1069" s="15"/>
      <c r="AH1069" s="15"/>
      <c r="AI1069" s="15"/>
      <c r="AJ1069" s="15"/>
      <c r="AK1069" s="15"/>
      <c r="AL1069" s="15"/>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c r="CH1069" s="13"/>
    </row>
    <row r="1070" spans="1:86">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Z1070" s="15"/>
      <c r="AA1070" s="15"/>
      <c r="AB1070" s="15"/>
      <c r="AC1070" s="15"/>
      <c r="AD1070" s="15"/>
      <c r="AE1070" s="15"/>
      <c r="AF1070" s="15"/>
      <c r="AG1070" s="15"/>
      <c r="AH1070" s="15"/>
      <c r="AI1070" s="15"/>
      <c r="AJ1070" s="15"/>
      <c r="AK1070" s="15"/>
      <c r="AL1070" s="15"/>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row>
    <row r="1071" spans="1:86">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Z1071" s="15"/>
      <c r="AA1071" s="15"/>
      <c r="AB1071" s="15"/>
      <c r="AC1071" s="15"/>
      <c r="AD1071" s="15"/>
      <c r="AE1071" s="15"/>
      <c r="AF1071" s="15"/>
      <c r="AG1071" s="15"/>
      <c r="AH1071" s="15"/>
      <c r="AI1071" s="15"/>
      <c r="AJ1071" s="15"/>
      <c r="AK1071" s="15"/>
      <c r="AL1071" s="15"/>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row>
    <row r="1072" spans="1:86">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Z1072" s="15"/>
      <c r="AA1072" s="15"/>
      <c r="AB1072" s="15"/>
      <c r="AC1072" s="15"/>
      <c r="AD1072" s="15"/>
      <c r="AE1072" s="15"/>
      <c r="AF1072" s="15"/>
      <c r="AG1072" s="15"/>
      <c r="AH1072" s="15"/>
      <c r="AI1072" s="15"/>
      <c r="AJ1072" s="15"/>
      <c r="AK1072" s="15"/>
      <c r="AL1072" s="15"/>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13"/>
      <c r="BY1072" s="13"/>
      <c r="BZ1072" s="13"/>
      <c r="CA1072" s="13"/>
      <c r="CB1072" s="13"/>
      <c r="CC1072" s="13"/>
      <c r="CD1072" s="13"/>
      <c r="CE1072" s="13"/>
      <c r="CF1072" s="13"/>
      <c r="CG1072" s="13"/>
      <c r="CH1072" s="13"/>
    </row>
    <row r="1073" spans="1:86">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Z1073" s="15"/>
      <c r="AA1073" s="15"/>
      <c r="AB1073" s="15"/>
      <c r="AC1073" s="15"/>
      <c r="AD1073" s="15"/>
      <c r="AE1073" s="15"/>
      <c r="AF1073" s="15"/>
      <c r="AG1073" s="15"/>
      <c r="AH1073" s="15"/>
      <c r="AI1073" s="15"/>
      <c r="AJ1073" s="15"/>
      <c r="AK1073" s="15"/>
      <c r="AL1073" s="15"/>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c r="CH1073" s="13"/>
    </row>
    <row r="1074" spans="1:86">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Z1074" s="15"/>
      <c r="AA1074" s="15"/>
      <c r="AB1074" s="15"/>
      <c r="AC1074" s="15"/>
      <c r="AD1074" s="15"/>
      <c r="AE1074" s="15"/>
      <c r="AF1074" s="15"/>
      <c r="AG1074" s="15"/>
      <c r="AH1074" s="15"/>
      <c r="AI1074" s="15"/>
      <c r="AJ1074" s="15"/>
      <c r="AK1074" s="15"/>
      <c r="AL1074" s="15"/>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c r="BY1074" s="13"/>
      <c r="BZ1074" s="13"/>
      <c r="CA1074" s="13"/>
      <c r="CB1074" s="13"/>
      <c r="CC1074" s="13"/>
      <c r="CD1074" s="13"/>
      <c r="CE1074" s="13"/>
      <c r="CF1074" s="13"/>
      <c r="CG1074" s="13"/>
      <c r="CH1074" s="13"/>
    </row>
    <row r="1075" spans="1:86">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Z1075" s="15"/>
      <c r="AA1075" s="15"/>
      <c r="AB1075" s="15"/>
      <c r="AC1075" s="15"/>
      <c r="AD1075" s="15"/>
      <c r="AE1075" s="15"/>
      <c r="AF1075" s="15"/>
      <c r="AG1075" s="15"/>
      <c r="AH1075" s="15"/>
      <c r="AI1075" s="15"/>
      <c r="AJ1075" s="15"/>
      <c r="AK1075" s="15"/>
      <c r="AL1075" s="15"/>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13"/>
      <c r="BY1075" s="13"/>
      <c r="BZ1075" s="13"/>
      <c r="CA1075" s="13"/>
      <c r="CB1075" s="13"/>
      <c r="CC1075" s="13"/>
      <c r="CD1075" s="13"/>
      <c r="CE1075" s="13"/>
      <c r="CF1075" s="13"/>
      <c r="CG1075" s="13"/>
      <c r="CH1075" s="13"/>
    </row>
    <row r="1076" spans="1:86">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Z1076" s="15"/>
      <c r="AA1076" s="15"/>
      <c r="AB1076" s="15"/>
      <c r="AC1076" s="15"/>
      <c r="AD1076" s="15"/>
      <c r="AE1076" s="15"/>
      <c r="AF1076" s="15"/>
      <c r="AG1076" s="15"/>
      <c r="AH1076" s="15"/>
      <c r="AI1076" s="15"/>
      <c r="AJ1076" s="15"/>
      <c r="AK1076" s="15"/>
      <c r="AL1076" s="15"/>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row>
    <row r="1077" spans="1:86">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Z1077" s="15"/>
      <c r="AA1077" s="15"/>
      <c r="AB1077" s="15"/>
      <c r="AC1077" s="15"/>
      <c r="AD1077" s="15"/>
      <c r="AE1077" s="15"/>
      <c r="AF1077" s="15"/>
      <c r="AG1077" s="15"/>
      <c r="AH1077" s="15"/>
      <c r="AI1077" s="15"/>
      <c r="AJ1077" s="15"/>
      <c r="AK1077" s="15"/>
      <c r="AL1077" s="15"/>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c r="CH1077" s="13"/>
    </row>
    <row r="1078" spans="1:86">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Z1078" s="15"/>
      <c r="AA1078" s="15"/>
      <c r="AB1078" s="15"/>
      <c r="AC1078" s="15"/>
      <c r="AD1078" s="15"/>
      <c r="AE1078" s="15"/>
      <c r="AF1078" s="15"/>
      <c r="AG1078" s="15"/>
      <c r="AH1078" s="15"/>
      <c r="AI1078" s="15"/>
      <c r="AJ1078" s="15"/>
      <c r="AK1078" s="15"/>
      <c r="AL1078" s="15"/>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row>
    <row r="1079" spans="1:86">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Z1079" s="15"/>
      <c r="AA1079" s="15"/>
      <c r="AB1079" s="15"/>
      <c r="AC1079" s="15"/>
      <c r="AD1079" s="15"/>
      <c r="AE1079" s="15"/>
      <c r="AF1079" s="15"/>
      <c r="AG1079" s="15"/>
      <c r="AH1079" s="15"/>
      <c r="AI1079" s="15"/>
      <c r="AJ1079" s="15"/>
      <c r="AK1079" s="15"/>
      <c r="AL1079" s="15"/>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row>
    <row r="1080" spans="1:86">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Z1080" s="15"/>
      <c r="AA1080" s="15"/>
      <c r="AB1080" s="15"/>
      <c r="AC1080" s="15"/>
      <c r="AD1080" s="15"/>
      <c r="AE1080" s="15"/>
      <c r="AF1080" s="15"/>
      <c r="AG1080" s="15"/>
      <c r="AH1080" s="15"/>
      <c r="AI1080" s="15"/>
      <c r="AJ1080" s="15"/>
      <c r="AK1080" s="15"/>
      <c r="AL1080" s="15"/>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c r="CH1080" s="13"/>
    </row>
    <row r="1081" spans="1:86">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Z1081" s="15"/>
      <c r="AA1081" s="15"/>
      <c r="AB1081" s="15"/>
      <c r="AC1081" s="15"/>
      <c r="AD1081" s="15"/>
      <c r="AE1081" s="15"/>
      <c r="AF1081" s="15"/>
      <c r="AG1081" s="15"/>
      <c r="AH1081" s="15"/>
      <c r="AI1081" s="15"/>
      <c r="AJ1081" s="15"/>
      <c r="AK1081" s="15"/>
      <c r="AL1081" s="15"/>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13"/>
      <c r="BY1081" s="13"/>
      <c r="BZ1081" s="13"/>
      <c r="CA1081" s="13"/>
      <c r="CB1081" s="13"/>
      <c r="CC1081" s="13"/>
      <c r="CD1081" s="13"/>
      <c r="CE1081" s="13"/>
      <c r="CF1081" s="13"/>
      <c r="CG1081" s="13"/>
      <c r="CH1081" s="13"/>
    </row>
    <row r="1082" spans="1:86">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Z1082" s="15"/>
      <c r="AA1082" s="15"/>
      <c r="AB1082" s="15"/>
      <c r="AC1082" s="15"/>
      <c r="AD1082" s="15"/>
      <c r="AE1082" s="15"/>
      <c r="AF1082" s="15"/>
      <c r="AG1082" s="15"/>
      <c r="AH1082" s="15"/>
      <c r="AI1082" s="15"/>
      <c r="AJ1082" s="15"/>
      <c r="AK1082" s="15"/>
      <c r="AL1082" s="15"/>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c r="CH1082" s="13"/>
    </row>
    <row r="1083" spans="1:86">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Z1083" s="15"/>
      <c r="AA1083" s="15"/>
      <c r="AB1083" s="15"/>
      <c r="AC1083" s="15"/>
      <c r="AD1083" s="15"/>
      <c r="AE1083" s="15"/>
      <c r="AF1083" s="15"/>
      <c r="AG1083" s="15"/>
      <c r="AH1083" s="15"/>
      <c r="AI1083" s="15"/>
      <c r="AJ1083" s="15"/>
      <c r="AK1083" s="15"/>
      <c r="AL1083" s="15"/>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c r="CH1083" s="13"/>
    </row>
    <row r="1084" spans="1:86">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Z1084" s="15"/>
      <c r="AA1084" s="15"/>
      <c r="AB1084" s="15"/>
      <c r="AC1084" s="15"/>
      <c r="AD1084" s="15"/>
      <c r="AE1084" s="15"/>
      <c r="AF1084" s="15"/>
      <c r="AG1084" s="15"/>
      <c r="AH1084" s="15"/>
      <c r="AI1084" s="15"/>
      <c r="AJ1084" s="15"/>
      <c r="AK1084" s="15"/>
      <c r="AL1084" s="15"/>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row>
    <row r="1085" spans="1:86">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Z1085" s="15"/>
      <c r="AA1085" s="15"/>
      <c r="AB1085" s="15"/>
      <c r="AC1085" s="15"/>
      <c r="AD1085" s="15"/>
      <c r="AE1085" s="15"/>
      <c r="AF1085" s="15"/>
      <c r="AG1085" s="15"/>
      <c r="AH1085" s="15"/>
      <c r="AI1085" s="15"/>
      <c r="AJ1085" s="15"/>
      <c r="AK1085" s="15"/>
      <c r="AL1085" s="15"/>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row>
    <row r="1086" spans="1:86">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Z1086" s="15"/>
      <c r="AA1086" s="15"/>
      <c r="AB1086" s="15"/>
      <c r="AC1086" s="15"/>
      <c r="AD1086" s="15"/>
      <c r="AE1086" s="15"/>
      <c r="AF1086" s="15"/>
      <c r="AG1086" s="15"/>
      <c r="AH1086" s="15"/>
      <c r="AI1086" s="15"/>
      <c r="AJ1086" s="15"/>
      <c r="AK1086" s="15"/>
      <c r="AL1086" s="15"/>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row>
    <row r="1087" spans="1:86">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Z1087" s="15"/>
      <c r="AA1087" s="15"/>
      <c r="AB1087" s="15"/>
      <c r="AC1087" s="15"/>
      <c r="AD1087" s="15"/>
      <c r="AE1087" s="15"/>
      <c r="AF1087" s="15"/>
      <c r="AG1087" s="15"/>
      <c r="AH1087" s="15"/>
      <c r="AI1087" s="15"/>
      <c r="AJ1087" s="15"/>
      <c r="AK1087" s="15"/>
      <c r="AL1087" s="15"/>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row>
    <row r="1088" spans="1:86">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Z1088" s="15"/>
      <c r="AA1088" s="15"/>
      <c r="AB1088" s="15"/>
      <c r="AC1088" s="15"/>
      <c r="AD1088" s="15"/>
      <c r="AE1088" s="15"/>
      <c r="AF1088" s="15"/>
      <c r="AG1088" s="15"/>
      <c r="AH1088" s="15"/>
      <c r="AI1088" s="15"/>
      <c r="AJ1088" s="15"/>
      <c r="AK1088" s="15"/>
      <c r="AL1088" s="15"/>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row>
    <row r="1089" spans="1:86">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Z1089" s="15"/>
      <c r="AA1089" s="15"/>
      <c r="AB1089" s="15"/>
      <c r="AC1089" s="15"/>
      <c r="AD1089" s="15"/>
      <c r="AE1089" s="15"/>
      <c r="AF1089" s="15"/>
      <c r="AG1089" s="15"/>
      <c r="AH1089" s="15"/>
      <c r="AI1089" s="15"/>
      <c r="AJ1089" s="15"/>
      <c r="AK1089" s="15"/>
      <c r="AL1089" s="15"/>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c r="CH1089" s="13"/>
    </row>
    <row r="1090" spans="1:86">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Z1090" s="15"/>
      <c r="AA1090" s="15"/>
      <c r="AB1090" s="15"/>
      <c r="AC1090" s="15"/>
      <c r="AD1090" s="15"/>
      <c r="AE1090" s="15"/>
      <c r="AF1090" s="15"/>
      <c r="AG1090" s="15"/>
      <c r="AH1090" s="15"/>
      <c r="AI1090" s="15"/>
      <c r="AJ1090" s="15"/>
      <c r="AK1090" s="15"/>
      <c r="AL1090" s="15"/>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13"/>
      <c r="BY1090" s="13"/>
      <c r="BZ1090" s="13"/>
      <c r="CA1090" s="13"/>
      <c r="CB1090" s="13"/>
      <c r="CC1090" s="13"/>
      <c r="CD1090" s="13"/>
      <c r="CE1090" s="13"/>
      <c r="CF1090" s="13"/>
      <c r="CG1090" s="13"/>
      <c r="CH1090" s="13"/>
    </row>
    <row r="1091" spans="1:86">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Z1091" s="15"/>
      <c r="AA1091" s="15"/>
      <c r="AB1091" s="15"/>
      <c r="AC1091" s="15"/>
      <c r="AD1091" s="15"/>
      <c r="AE1091" s="15"/>
      <c r="AF1091" s="15"/>
      <c r="AG1091" s="15"/>
      <c r="AH1091" s="15"/>
      <c r="AI1091" s="15"/>
      <c r="AJ1091" s="15"/>
      <c r="AK1091" s="15"/>
      <c r="AL1091" s="15"/>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13"/>
      <c r="BY1091" s="13"/>
      <c r="BZ1091" s="13"/>
      <c r="CA1091" s="13"/>
      <c r="CB1091" s="13"/>
      <c r="CC1091" s="13"/>
      <c r="CD1091" s="13"/>
      <c r="CE1091" s="13"/>
      <c r="CF1091" s="13"/>
      <c r="CG1091" s="13"/>
      <c r="CH1091" s="13"/>
    </row>
    <row r="1092" spans="1:86">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Z1092" s="15"/>
      <c r="AA1092" s="15"/>
      <c r="AB1092" s="15"/>
      <c r="AC1092" s="15"/>
      <c r="AD1092" s="15"/>
      <c r="AE1092" s="15"/>
      <c r="AF1092" s="15"/>
      <c r="AG1092" s="15"/>
      <c r="AH1092" s="15"/>
      <c r="AI1092" s="15"/>
      <c r="AJ1092" s="15"/>
      <c r="AK1092" s="15"/>
      <c r="AL1092" s="15"/>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13"/>
      <c r="BY1092" s="13"/>
      <c r="BZ1092" s="13"/>
      <c r="CA1092" s="13"/>
      <c r="CB1092" s="13"/>
      <c r="CC1092" s="13"/>
      <c r="CD1092" s="13"/>
      <c r="CE1092" s="13"/>
      <c r="CF1092" s="13"/>
      <c r="CG1092" s="13"/>
      <c r="CH1092" s="13"/>
    </row>
    <row r="1093" spans="1:86">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Z1093" s="15"/>
      <c r="AA1093" s="15"/>
      <c r="AB1093" s="15"/>
      <c r="AC1093" s="15"/>
      <c r="AD1093" s="15"/>
      <c r="AE1093" s="15"/>
      <c r="AF1093" s="15"/>
      <c r="AG1093" s="15"/>
      <c r="AH1093" s="15"/>
      <c r="AI1093" s="15"/>
      <c r="AJ1093" s="15"/>
      <c r="AK1093" s="15"/>
      <c r="AL1093" s="15"/>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13"/>
      <c r="BY1093" s="13"/>
      <c r="BZ1093" s="13"/>
      <c r="CA1093" s="13"/>
      <c r="CB1093" s="13"/>
      <c r="CC1093" s="13"/>
      <c r="CD1093" s="13"/>
      <c r="CE1093" s="13"/>
      <c r="CF1093" s="13"/>
      <c r="CG1093" s="13"/>
      <c r="CH1093" s="13"/>
    </row>
    <row r="1094" spans="1:86">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Z1094" s="15"/>
      <c r="AA1094" s="15"/>
      <c r="AB1094" s="15"/>
      <c r="AC1094" s="15"/>
      <c r="AD1094" s="15"/>
      <c r="AE1094" s="15"/>
      <c r="AF1094" s="15"/>
      <c r="AG1094" s="15"/>
      <c r="AH1094" s="15"/>
      <c r="AI1094" s="15"/>
      <c r="AJ1094" s="15"/>
      <c r="AK1094" s="15"/>
      <c r="AL1094" s="15"/>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row>
    <row r="1095" spans="1:86">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Z1095" s="15"/>
      <c r="AA1095" s="15"/>
      <c r="AB1095" s="15"/>
      <c r="AC1095" s="15"/>
      <c r="AD1095" s="15"/>
      <c r="AE1095" s="15"/>
      <c r="AF1095" s="15"/>
      <c r="AG1095" s="15"/>
      <c r="AH1095" s="15"/>
      <c r="AI1095" s="15"/>
      <c r="AJ1095" s="15"/>
      <c r="AK1095" s="15"/>
      <c r="AL1095" s="15"/>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row>
    <row r="1096" spans="1:86">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Z1096" s="15"/>
      <c r="AA1096" s="15"/>
      <c r="AB1096" s="15"/>
      <c r="AC1096" s="15"/>
      <c r="AD1096" s="15"/>
      <c r="AE1096" s="15"/>
      <c r="AF1096" s="15"/>
      <c r="AG1096" s="15"/>
      <c r="AH1096" s="15"/>
      <c r="AI1096" s="15"/>
      <c r="AJ1096" s="15"/>
      <c r="AK1096" s="15"/>
      <c r="AL1096" s="15"/>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c r="CH1096" s="13"/>
    </row>
    <row r="1097" spans="1:86">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Z1097" s="15"/>
      <c r="AA1097" s="15"/>
      <c r="AB1097" s="15"/>
      <c r="AC1097" s="15"/>
      <c r="AD1097" s="15"/>
      <c r="AE1097" s="15"/>
      <c r="AF1097" s="15"/>
      <c r="AG1097" s="15"/>
      <c r="AH1097" s="15"/>
      <c r="AI1097" s="15"/>
      <c r="AJ1097" s="15"/>
      <c r="AK1097" s="15"/>
      <c r="AL1097" s="15"/>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c r="CH1097" s="13"/>
    </row>
    <row r="1098" spans="1:86">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Z1098" s="15"/>
      <c r="AA1098" s="15"/>
      <c r="AB1098" s="15"/>
      <c r="AC1098" s="15"/>
      <c r="AD1098" s="15"/>
      <c r="AE1098" s="15"/>
      <c r="AF1098" s="15"/>
      <c r="AG1098" s="15"/>
      <c r="AH1098" s="15"/>
      <c r="AI1098" s="15"/>
      <c r="AJ1098" s="15"/>
      <c r="AK1098" s="15"/>
      <c r="AL1098" s="15"/>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c r="CH1098" s="13"/>
    </row>
    <row r="1099" spans="1:86">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Z1099" s="15"/>
      <c r="AA1099" s="15"/>
      <c r="AB1099" s="15"/>
      <c r="AC1099" s="15"/>
      <c r="AD1099" s="15"/>
      <c r="AE1099" s="15"/>
      <c r="AF1099" s="15"/>
      <c r="AG1099" s="15"/>
      <c r="AH1099" s="15"/>
      <c r="AI1099" s="15"/>
      <c r="AJ1099" s="15"/>
      <c r="AK1099" s="15"/>
      <c r="AL1099" s="15"/>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c r="CH1099" s="13"/>
    </row>
    <row r="1100" spans="1:86">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Z1100" s="15"/>
      <c r="AA1100" s="15"/>
      <c r="AB1100" s="15"/>
      <c r="AC1100" s="15"/>
      <c r="AD1100" s="15"/>
      <c r="AE1100" s="15"/>
      <c r="AF1100" s="15"/>
      <c r="AG1100" s="15"/>
      <c r="AH1100" s="15"/>
      <c r="AI1100" s="15"/>
      <c r="AJ1100" s="15"/>
      <c r="AK1100" s="15"/>
      <c r="AL1100" s="15"/>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c r="CH1100" s="13"/>
    </row>
    <row r="1101" spans="1:86">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Z1101" s="15"/>
      <c r="AA1101" s="15"/>
      <c r="AB1101" s="15"/>
      <c r="AC1101" s="15"/>
      <c r="AD1101" s="15"/>
      <c r="AE1101" s="15"/>
      <c r="AF1101" s="15"/>
      <c r="AG1101" s="15"/>
      <c r="AH1101" s="15"/>
      <c r="AI1101" s="15"/>
      <c r="AJ1101" s="15"/>
      <c r="AK1101" s="15"/>
      <c r="AL1101" s="15"/>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row>
    <row r="1102" spans="1:86">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Z1102" s="15"/>
      <c r="AA1102" s="15"/>
      <c r="AB1102" s="15"/>
      <c r="AC1102" s="15"/>
      <c r="AD1102" s="15"/>
      <c r="AE1102" s="15"/>
      <c r="AF1102" s="15"/>
      <c r="AG1102" s="15"/>
      <c r="AH1102" s="15"/>
      <c r="AI1102" s="15"/>
      <c r="AJ1102" s="15"/>
      <c r="AK1102" s="15"/>
      <c r="AL1102" s="15"/>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row>
    <row r="1103" spans="1:86">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Z1103" s="15"/>
      <c r="AA1103" s="15"/>
      <c r="AB1103" s="15"/>
      <c r="AC1103" s="15"/>
      <c r="AD1103" s="15"/>
      <c r="AE1103" s="15"/>
      <c r="AF1103" s="15"/>
      <c r="AG1103" s="15"/>
      <c r="AH1103" s="15"/>
      <c r="AI1103" s="15"/>
      <c r="AJ1103" s="15"/>
      <c r="AK1103" s="15"/>
      <c r="AL1103" s="15"/>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c r="CH1103" s="13"/>
    </row>
    <row r="1104" spans="1:86">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Z1104" s="15"/>
      <c r="AA1104" s="15"/>
      <c r="AB1104" s="15"/>
      <c r="AC1104" s="15"/>
      <c r="AD1104" s="15"/>
      <c r="AE1104" s="15"/>
      <c r="AF1104" s="15"/>
      <c r="AG1104" s="15"/>
      <c r="AH1104" s="15"/>
      <c r="AI1104" s="15"/>
      <c r="AJ1104" s="15"/>
      <c r="AK1104" s="15"/>
      <c r="AL1104" s="15"/>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c r="CH1104" s="13"/>
    </row>
    <row r="1105" spans="1:86">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Z1105" s="15"/>
      <c r="AA1105" s="15"/>
      <c r="AB1105" s="15"/>
      <c r="AC1105" s="15"/>
      <c r="AD1105" s="15"/>
      <c r="AE1105" s="15"/>
      <c r="AF1105" s="15"/>
      <c r="AG1105" s="15"/>
      <c r="AH1105" s="15"/>
      <c r="AI1105" s="15"/>
      <c r="AJ1105" s="15"/>
      <c r="AK1105" s="15"/>
      <c r="AL1105" s="15"/>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13"/>
      <c r="BY1105" s="13"/>
      <c r="BZ1105" s="13"/>
      <c r="CA1105" s="13"/>
      <c r="CB1105" s="13"/>
      <c r="CC1105" s="13"/>
      <c r="CD1105" s="13"/>
      <c r="CE1105" s="13"/>
      <c r="CF1105" s="13"/>
      <c r="CG1105" s="13"/>
      <c r="CH1105" s="13"/>
    </row>
    <row r="1106" spans="1:86">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Z1106" s="15"/>
      <c r="AA1106" s="15"/>
      <c r="AB1106" s="15"/>
      <c r="AC1106" s="15"/>
      <c r="AD1106" s="15"/>
      <c r="AE1106" s="15"/>
      <c r="AF1106" s="15"/>
      <c r="AG1106" s="15"/>
      <c r="AH1106" s="15"/>
      <c r="AI1106" s="15"/>
      <c r="AJ1106" s="15"/>
      <c r="AK1106" s="15"/>
      <c r="AL1106" s="15"/>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c r="CH1106" s="13"/>
    </row>
    <row r="1107" spans="1:86">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Z1107" s="15"/>
      <c r="AA1107" s="15"/>
      <c r="AB1107" s="15"/>
      <c r="AC1107" s="15"/>
      <c r="AD1107" s="15"/>
      <c r="AE1107" s="15"/>
      <c r="AF1107" s="15"/>
      <c r="AG1107" s="15"/>
      <c r="AH1107" s="15"/>
      <c r="AI1107" s="15"/>
      <c r="AJ1107" s="15"/>
      <c r="AK1107" s="15"/>
      <c r="AL1107" s="15"/>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13"/>
      <c r="BY1107" s="13"/>
      <c r="BZ1107" s="13"/>
      <c r="CA1107" s="13"/>
      <c r="CB1107" s="13"/>
      <c r="CC1107" s="13"/>
      <c r="CD1107" s="13"/>
      <c r="CE1107" s="13"/>
      <c r="CF1107" s="13"/>
      <c r="CG1107" s="13"/>
      <c r="CH1107" s="13"/>
    </row>
    <row r="1108" spans="1:86">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Z1108" s="15"/>
      <c r="AA1108" s="15"/>
      <c r="AB1108" s="15"/>
      <c r="AC1108" s="15"/>
      <c r="AD1108" s="15"/>
      <c r="AE1108" s="15"/>
      <c r="AF1108" s="15"/>
      <c r="AG1108" s="15"/>
      <c r="AH1108" s="15"/>
      <c r="AI1108" s="15"/>
      <c r="AJ1108" s="15"/>
      <c r="AK1108" s="15"/>
      <c r="AL1108" s="15"/>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13"/>
      <c r="BY1108" s="13"/>
      <c r="BZ1108" s="13"/>
      <c r="CA1108" s="13"/>
      <c r="CB1108" s="13"/>
      <c r="CC1108" s="13"/>
      <c r="CD1108" s="13"/>
      <c r="CE1108" s="13"/>
      <c r="CF1108" s="13"/>
      <c r="CG1108" s="13"/>
      <c r="CH1108" s="13"/>
    </row>
    <row r="1109" spans="1:86">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Z1109" s="15"/>
      <c r="AA1109" s="15"/>
      <c r="AB1109" s="15"/>
      <c r="AC1109" s="15"/>
      <c r="AD1109" s="15"/>
      <c r="AE1109" s="15"/>
      <c r="AF1109" s="15"/>
      <c r="AG1109" s="15"/>
      <c r="AH1109" s="15"/>
      <c r="AI1109" s="15"/>
      <c r="AJ1109" s="15"/>
      <c r="AK1109" s="15"/>
      <c r="AL1109" s="15"/>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13"/>
      <c r="BY1109" s="13"/>
      <c r="BZ1109" s="13"/>
      <c r="CA1109" s="13"/>
      <c r="CB1109" s="13"/>
      <c r="CC1109" s="13"/>
      <c r="CD1109" s="13"/>
      <c r="CE1109" s="13"/>
      <c r="CF1109" s="13"/>
      <c r="CG1109" s="13"/>
      <c r="CH1109" s="13"/>
    </row>
    <row r="1110" spans="1:86">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Z1110" s="15"/>
      <c r="AA1110" s="15"/>
      <c r="AB1110" s="15"/>
      <c r="AC1110" s="15"/>
      <c r="AD1110" s="15"/>
      <c r="AE1110" s="15"/>
      <c r="AF1110" s="15"/>
      <c r="AG1110" s="15"/>
      <c r="AH1110" s="15"/>
      <c r="AI1110" s="15"/>
      <c r="AJ1110" s="15"/>
      <c r="AK1110" s="15"/>
      <c r="AL1110" s="15"/>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row>
    <row r="1111" spans="1:86">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Z1111" s="15"/>
      <c r="AA1111" s="15"/>
      <c r="AB1111" s="15"/>
      <c r="AC1111" s="15"/>
      <c r="AD1111" s="15"/>
      <c r="AE1111" s="15"/>
      <c r="AF1111" s="15"/>
      <c r="AG1111" s="15"/>
      <c r="AH1111" s="15"/>
      <c r="AI1111" s="15"/>
      <c r="AJ1111" s="15"/>
      <c r="AK1111" s="15"/>
      <c r="AL1111" s="15"/>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row>
    <row r="1112" spans="1:86">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Z1112" s="15"/>
      <c r="AA1112" s="15"/>
      <c r="AB1112" s="15"/>
      <c r="AC1112" s="15"/>
      <c r="AD1112" s="15"/>
      <c r="AE1112" s="15"/>
      <c r="AF1112" s="15"/>
      <c r="AG1112" s="15"/>
      <c r="AH1112" s="15"/>
      <c r="AI1112" s="15"/>
      <c r="AJ1112" s="15"/>
      <c r="AK1112" s="15"/>
      <c r="AL1112" s="15"/>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c r="CH1112" s="13"/>
    </row>
    <row r="1113" spans="1:86">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Z1113" s="15"/>
      <c r="AA1113" s="15"/>
      <c r="AB1113" s="15"/>
      <c r="AC1113" s="15"/>
      <c r="AD1113" s="15"/>
      <c r="AE1113" s="15"/>
      <c r="AF1113" s="15"/>
      <c r="AG1113" s="15"/>
      <c r="AH1113" s="15"/>
      <c r="AI1113" s="15"/>
      <c r="AJ1113" s="15"/>
      <c r="AK1113" s="15"/>
      <c r="AL1113" s="15"/>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c r="CH1113" s="13"/>
    </row>
    <row r="1114" spans="1:86">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Z1114" s="15"/>
      <c r="AA1114" s="15"/>
      <c r="AB1114" s="15"/>
      <c r="AC1114" s="15"/>
      <c r="AD1114" s="15"/>
      <c r="AE1114" s="15"/>
      <c r="AF1114" s="15"/>
      <c r="AG1114" s="15"/>
      <c r="AH1114" s="15"/>
      <c r="AI1114" s="15"/>
      <c r="AJ1114" s="15"/>
      <c r="AK1114" s="15"/>
      <c r="AL1114" s="15"/>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c r="CH1114" s="13"/>
    </row>
    <row r="1115" spans="1:86">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Z1115" s="15"/>
      <c r="AA1115" s="15"/>
      <c r="AB1115" s="15"/>
      <c r="AC1115" s="15"/>
      <c r="AD1115" s="15"/>
      <c r="AE1115" s="15"/>
      <c r="AF1115" s="15"/>
      <c r="AG1115" s="15"/>
      <c r="AH1115" s="15"/>
      <c r="AI1115" s="15"/>
      <c r="AJ1115" s="15"/>
      <c r="AK1115" s="15"/>
      <c r="AL1115" s="15"/>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c r="CH1115" s="13"/>
    </row>
    <row r="1116" spans="1:86">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Z1116" s="15"/>
      <c r="AA1116" s="15"/>
      <c r="AB1116" s="15"/>
      <c r="AC1116" s="15"/>
      <c r="AD1116" s="15"/>
      <c r="AE1116" s="15"/>
      <c r="AF1116" s="15"/>
      <c r="AG1116" s="15"/>
      <c r="AH1116" s="15"/>
      <c r="AI1116" s="15"/>
      <c r="AJ1116" s="15"/>
      <c r="AK1116" s="15"/>
      <c r="AL1116" s="15"/>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c r="CH1116" s="13"/>
    </row>
    <row r="1117" spans="1:86">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Z1117" s="15"/>
      <c r="AA1117" s="15"/>
      <c r="AB1117" s="15"/>
      <c r="AC1117" s="15"/>
      <c r="AD1117" s="15"/>
      <c r="AE1117" s="15"/>
      <c r="AF1117" s="15"/>
      <c r="AG1117" s="15"/>
      <c r="AH1117" s="15"/>
      <c r="AI1117" s="15"/>
      <c r="AJ1117" s="15"/>
      <c r="AK1117" s="15"/>
      <c r="AL1117" s="15"/>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13"/>
      <c r="BY1117" s="13"/>
      <c r="BZ1117" s="13"/>
      <c r="CA1117" s="13"/>
      <c r="CB1117" s="13"/>
      <c r="CC1117" s="13"/>
      <c r="CD1117" s="13"/>
      <c r="CE1117" s="13"/>
      <c r="CF1117" s="13"/>
      <c r="CG1117" s="13"/>
      <c r="CH1117" s="13"/>
    </row>
    <row r="1118" spans="1:86">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Z1118" s="15"/>
      <c r="AA1118" s="15"/>
      <c r="AB1118" s="15"/>
      <c r="AC1118" s="15"/>
      <c r="AD1118" s="15"/>
      <c r="AE1118" s="15"/>
      <c r="AF1118" s="15"/>
      <c r="AG1118" s="15"/>
      <c r="AH1118" s="15"/>
      <c r="AI1118" s="15"/>
      <c r="AJ1118" s="15"/>
      <c r="AK1118" s="15"/>
      <c r="AL1118" s="15"/>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c r="CH1118" s="13"/>
    </row>
    <row r="1119" spans="1:86">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Z1119" s="15"/>
      <c r="AA1119" s="15"/>
      <c r="AB1119" s="15"/>
      <c r="AC1119" s="15"/>
      <c r="AD1119" s="15"/>
      <c r="AE1119" s="15"/>
      <c r="AF1119" s="15"/>
      <c r="AG1119" s="15"/>
      <c r="AH1119" s="15"/>
      <c r="AI1119" s="15"/>
      <c r="AJ1119" s="15"/>
      <c r="AK1119" s="15"/>
      <c r="AL1119" s="15"/>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c r="CH1119" s="13"/>
    </row>
    <row r="1120" spans="1:86">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Z1120" s="15"/>
      <c r="AA1120" s="15"/>
      <c r="AB1120" s="15"/>
      <c r="AC1120" s="15"/>
      <c r="AD1120" s="15"/>
      <c r="AE1120" s="15"/>
      <c r="AF1120" s="15"/>
      <c r="AG1120" s="15"/>
      <c r="AH1120" s="15"/>
      <c r="AI1120" s="15"/>
      <c r="AJ1120" s="15"/>
      <c r="AK1120" s="15"/>
      <c r="AL1120" s="15"/>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c r="CH1120" s="13"/>
    </row>
    <row r="1121" spans="1:86">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Z1121" s="15"/>
      <c r="AA1121" s="15"/>
      <c r="AB1121" s="15"/>
      <c r="AC1121" s="15"/>
      <c r="AD1121" s="15"/>
      <c r="AE1121" s="15"/>
      <c r="AF1121" s="15"/>
      <c r="AG1121" s="15"/>
      <c r="AH1121" s="15"/>
      <c r="AI1121" s="15"/>
      <c r="AJ1121" s="15"/>
      <c r="AK1121" s="15"/>
      <c r="AL1121" s="15"/>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c r="CH1121" s="13"/>
    </row>
    <row r="1122" spans="1:86">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Z1122" s="15"/>
      <c r="AA1122" s="15"/>
      <c r="AB1122" s="15"/>
      <c r="AC1122" s="15"/>
      <c r="AD1122" s="15"/>
      <c r="AE1122" s="15"/>
      <c r="AF1122" s="15"/>
      <c r="AG1122" s="15"/>
      <c r="AH1122" s="15"/>
      <c r="AI1122" s="15"/>
      <c r="AJ1122" s="15"/>
      <c r="AK1122" s="15"/>
      <c r="AL1122" s="15"/>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c r="CH1122" s="13"/>
    </row>
    <row r="1123" spans="1:86">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Z1123" s="15"/>
      <c r="AA1123" s="15"/>
      <c r="AB1123" s="15"/>
      <c r="AC1123" s="15"/>
      <c r="AD1123" s="15"/>
      <c r="AE1123" s="15"/>
      <c r="AF1123" s="15"/>
      <c r="AG1123" s="15"/>
      <c r="AH1123" s="15"/>
      <c r="AI1123" s="15"/>
      <c r="AJ1123" s="15"/>
      <c r="AK1123" s="15"/>
      <c r="AL1123" s="15"/>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c r="CH1123" s="13"/>
    </row>
    <row r="1124" spans="1:86">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Z1124" s="15"/>
      <c r="AA1124" s="15"/>
      <c r="AB1124" s="15"/>
      <c r="AC1124" s="15"/>
      <c r="AD1124" s="15"/>
      <c r="AE1124" s="15"/>
      <c r="AF1124" s="15"/>
      <c r="AG1124" s="15"/>
      <c r="AH1124" s="15"/>
      <c r="AI1124" s="15"/>
      <c r="AJ1124" s="15"/>
      <c r="AK1124" s="15"/>
      <c r="AL1124" s="15"/>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c r="CH1124" s="13"/>
    </row>
    <row r="1125" spans="1:86">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Z1125" s="15"/>
      <c r="AA1125" s="15"/>
      <c r="AB1125" s="15"/>
      <c r="AC1125" s="15"/>
      <c r="AD1125" s="15"/>
      <c r="AE1125" s="15"/>
      <c r="AF1125" s="15"/>
      <c r="AG1125" s="15"/>
      <c r="AH1125" s="15"/>
      <c r="AI1125" s="15"/>
      <c r="AJ1125" s="15"/>
      <c r="AK1125" s="15"/>
      <c r="AL1125" s="15"/>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c r="CH1125" s="13"/>
    </row>
    <row r="1126" spans="1:86">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Z1126" s="15"/>
      <c r="AA1126" s="15"/>
      <c r="AB1126" s="15"/>
      <c r="AC1126" s="15"/>
      <c r="AD1126" s="15"/>
      <c r="AE1126" s="15"/>
      <c r="AF1126" s="15"/>
      <c r="AG1126" s="15"/>
      <c r="AH1126" s="15"/>
      <c r="AI1126" s="15"/>
      <c r="AJ1126" s="15"/>
      <c r="AK1126" s="15"/>
      <c r="AL1126" s="15"/>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row>
    <row r="1127" spans="1:86">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Z1127" s="15"/>
      <c r="AA1127" s="15"/>
      <c r="AB1127" s="15"/>
      <c r="AC1127" s="15"/>
      <c r="AD1127" s="15"/>
      <c r="AE1127" s="15"/>
      <c r="AF1127" s="15"/>
      <c r="AG1127" s="15"/>
      <c r="AH1127" s="15"/>
      <c r="AI1127" s="15"/>
      <c r="AJ1127" s="15"/>
      <c r="AK1127" s="15"/>
      <c r="AL1127" s="15"/>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row>
    <row r="1128" spans="1:86">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Z1128" s="15"/>
      <c r="AA1128" s="15"/>
      <c r="AB1128" s="15"/>
      <c r="AC1128" s="15"/>
      <c r="AD1128" s="15"/>
      <c r="AE1128" s="15"/>
      <c r="AF1128" s="15"/>
      <c r="AG1128" s="15"/>
      <c r="AH1128" s="15"/>
      <c r="AI1128" s="15"/>
      <c r="AJ1128" s="15"/>
      <c r="AK1128" s="15"/>
      <c r="AL1128" s="15"/>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c r="CH1128" s="13"/>
    </row>
    <row r="1129" spans="1:86">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Z1129" s="15"/>
      <c r="AA1129" s="15"/>
      <c r="AB1129" s="15"/>
      <c r="AC1129" s="15"/>
      <c r="AD1129" s="15"/>
      <c r="AE1129" s="15"/>
      <c r="AF1129" s="15"/>
      <c r="AG1129" s="15"/>
      <c r="AH1129" s="15"/>
      <c r="AI1129" s="15"/>
      <c r="AJ1129" s="15"/>
      <c r="AK1129" s="15"/>
      <c r="AL1129" s="15"/>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13"/>
      <c r="BY1129" s="13"/>
      <c r="BZ1129" s="13"/>
      <c r="CA1129" s="13"/>
      <c r="CB1129" s="13"/>
      <c r="CC1129" s="13"/>
      <c r="CD1129" s="13"/>
      <c r="CE1129" s="13"/>
      <c r="CF1129" s="13"/>
      <c r="CG1129" s="13"/>
      <c r="CH1129" s="13"/>
    </row>
    <row r="1130" spans="1:86">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Z1130" s="15"/>
      <c r="AA1130" s="15"/>
      <c r="AB1130" s="15"/>
      <c r="AC1130" s="15"/>
      <c r="AD1130" s="15"/>
      <c r="AE1130" s="15"/>
      <c r="AF1130" s="15"/>
      <c r="AG1130" s="15"/>
      <c r="AH1130" s="15"/>
      <c r="AI1130" s="15"/>
      <c r="AJ1130" s="15"/>
      <c r="AK1130" s="15"/>
      <c r="AL1130" s="15"/>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c r="CH1130" s="13"/>
    </row>
    <row r="1131" spans="1:86">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Z1131" s="15"/>
      <c r="AA1131" s="15"/>
      <c r="AB1131" s="15"/>
      <c r="AC1131" s="15"/>
      <c r="AD1131" s="15"/>
      <c r="AE1131" s="15"/>
      <c r="AF1131" s="15"/>
      <c r="AG1131" s="15"/>
      <c r="AH1131" s="15"/>
      <c r="AI1131" s="15"/>
      <c r="AJ1131" s="15"/>
      <c r="AK1131" s="15"/>
      <c r="AL1131" s="15"/>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13"/>
      <c r="BY1131" s="13"/>
      <c r="BZ1131" s="13"/>
      <c r="CA1131" s="13"/>
      <c r="CB1131" s="13"/>
      <c r="CC1131" s="13"/>
      <c r="CD1131" s="13"/>
      <c r="CE1131" s="13"/>
      <c r="CF1131" s="13"/>
      <c r="CG1131" s="13"/>
      <c r="CH1131" s="13"/>
    </row>
    <row r="1132" spans="1:86">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Z1132" s="15"/>
      <c r="AA1132" s="15"/>
      <c r="AB1132" s="15"/>
      <c r="AC1132" s="15"/>
      <c r="AD1132" s="15"/>
      <c r="AE1132" s="15"/>
      <c r="AF1132" s="15"/>
      <c r="AG1132" s="15"/>
      <c r="AH1132" s="15"/>
      <c r="AI1132" s="15"/>
      <c r="AJ1132" s="15"/>
      <c r="AK1132" s="15"/>
      <c r="AL1132" s="15"/>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13"/>
      <c r="BY1132" s="13"/>
      <c r="BZ1132" s="13"/>
      <c r="CA1132" s="13"/>
      <c r="CB1132" s="13"/>
      <c r="CC1132" s="13"/>
      <c r="CD1132" s="13"/>
      <c r="CE1132" s="13"/>
      <c r="CF1132" s="13"/>
      <c r="CG1132" s="13"/>
      <c r="CH1132" s="13"/>
    </row>
    <row r="1133" spans="1:86">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Z1133" s="15"/>
      <c r="AA1133" s="15"/>
      <c r="AB1133" s="15"/>
      <c r="AC1133" s="15"/>
      <c r="AD1133" s="15"/>
      <c r="AE1133" s="15"/>
      <c r="AF1133" s="15"/>
      <c r="AG1133" s="15"/>
      <c r="AH1133" s="15"/>
      <c r="AI1133" s="15"/>
      <c r="AJ1133" s="15"/>
      <c r="AK1133" s="15"/>
      <c r="AL1133" s="15"/>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13"/>
      <c r="BY1133" s="13"/>
      <c r="BZ1133" s="13"/>
      <c r="CA1133" s="13"/>
      <c r="CB1133" s="13"/>
      <c r="CC1133" s="13"/>
      <c r="CD1133" s="13"/>
      <c r="CE1133" s="13"/>
      <c r="CF1133" s="13"/>
      <c r="CG1133" s="13"/>
      <c r="CH1133" s="13"/>
    </row>
    <row r="1134" spans="1:86">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Z1134" s="15"/>
      <c r="AA1134" s="15"/>
      <c r="AB1134" s="15"/>
      <c r="AC1134" s="15"/>
      <c r="AD1134" s="15"/>
      <c r="AE1134" s="15"/>
      <c r="AF1134" s="15"/>
      <c r="AG1134" s="15"/>
      <c r="AH1134" s="15"/>
      <c r="AI1134" s="15"/>
      <c r="AJ1134" s="15"/>
      <c r="AK1134" s="15"/>
      <c r="AL1134" s="15"/>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row>
    <row r="1135" spans="1:86">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Z1135" s="15"/>
      <c r="AA1135" s="15"/>
      <c r="AB1135" s="15"/>
      <c r="AC1135" s="15"/>
      <c r="AD1135" s="15"/>
      <c r="AE1135" s="15"/>
      <c r="AF1135" s="15"/>
      <c r="AG1135" s="15"/>
      <c r="AH1135" s="15"/>
      <c r="AI1135" s="15"/>
      <c r="AJ1135" s="15"/>
      <c r="AK1135" s="15"/>
      <c r="AL1135" s="15"/>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c r="CH1135" s="13"/>
    </row>
    <row r="1136" spans="1:86">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Z1136" s="15"/>
      <c r="AA1136" s="15"/>
      <c r="AB1136" s="15"/>
      <c r="AC1136" s="15"/>
      <c r="AD1136" s="15"/>
      <c r="AE1136" s="15"/>
      <c r="AF1136" s="15"/>
      <c r="AG1136" s="15"/>
      <c r="AH1136" s="15"/>
      <c r="AI1136" s="15"/>
      <c r="AJ1136" s="15"/>
      <c r="AK1136" s="15"/>
      <c r="AL1136" s="15"/>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c r="CH1136" s="13"/>
    </row>
    <row r="1137" spans="1:86">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Z1137" s="15"/>
      <c r="AA1137" s="15"/>
      <c r="AB1137" s="15"/>
      <c r="AC1137" s="15"/>
      <c r="AD1137" s="15"/>
      <c r="AE1137" s="15"/>
      <c r="AF1137" s="15"/>
      <c r="AG1137" s="15"/>
      <c r="AH1137" s="15"/>
      <c r="AI1137" s="15"/>
      <c r="AJ1137" s="15"/>
      <c r="AK1137" s="15"/>
      <c r="AL1137" s="15"/>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c r="CH1137" s="13"/>
    </row>
    <row r="1138" spans="1:86">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Z1138" s="15"/>
      <c r="AA1138" s="15"/>
      <c r="AB1138" s="15"/>
      <c r="AC1138" s="15"/>
      <c r="AD1138" s="15"/>
      <c r="AE1138" s="15"/>
      <c r="AF1138" s="15"/>
      <c r="AG1138" s="15"/>
      <c r="AH1138" s="15"/>
      <c r="AI1138" s="15"/>
      <c r="AJ1138" s="15"/>
      <c r="AK1138" s="15"/>
      <c r="AL1138" s="15"/>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13"/>
      <c r="BY1138" s="13"/>
      <c r="BZ1138" s="13"/>
      <c r="CA1138" s="13"/>
      <c r="CB1138" s="13"/>
      <c r="CC1138" s="13"/>
      <c r="CD1138" s="13"/>
      <c r="CE1138" s="13"/>
      <c r="CF1138" s="13"/>
      <c r="CG1138" s="13"/>
      <c r="CH1138" s="13"/>
    </row>
    <row r="1139" spans="1:86">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Z1139" s="15"/>
      <c r="AA1139" s="15"/>
      <c r="AB1139" s="15"/>
      <c r="AC1139" s="15"/>
      <c r="AD1139" s="15"/>
      <c r="AE1139" s="15"/>
      <c r="AF1139" s="15"/>
      <c r="AG1139" s="15"/>
      <c r="AH1139" s="15"/>
      <c r="AI1139" s="15"/>
      <c r="AJ1139" s="15"/>
      <c r="AK1139" s="15"/>
      <c r="AL1139" s="15"/>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c r="CH1139" s="13"/>
    </row>
    <row r="1140" spans="1:86">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Z1140" s="15"/>
      <c r="AA1140" s="15"/>
      <c r="AB1140" s="15"/>
      <c r="AC1140" s="15"/>
      <c r="AD1140" s="15"/>
      <c r="AE1140" s="15"/>
      <c r="AF1140" s="15"/>
      <c r="AG1140" s="15"/>
      <c r="AH1140" s="15"/>
      <c r="AI1140" s="15"/>
      <c r="AJ1140" s="15"/>
      <c r="AK1140" s="15"/>
      <c r="AL1140" s="15"/>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c r="CH1140" s="13"/>
    </row>
    <row r="1141" spans="1:86">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Z1141" s="15"/>
      <c r="AA1141" s="15"/>
      <c r="AB1141" s="15"/>
      <c r="AC1141" s="15"/>
      <c r="AD1141" s="15"/>
      <c r="AE1141" s="15"/>
      <c r="AF1141" s="15"/>
      <c r="AG1141" s="15"/>
      <c r="AH1141" s="15"/>
      <c r="AI1141" s="15"/>
      <c r="AJ1141" s="15"/>
      <c r="AK1141" s="15"/>
      <c r="AL1141" s="15"/>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13"/>
      <c r="BY1141" s="13"/>
      <c r="BZ1141" s="13"/>
      <c r="CA1141" s="13"/>
      <c r="CB1141" s="13"/>
      <c r="CC1141" s="13"/>
      <c r="CD1141" s="13"/>
      <c r="CE1141" s="13"/>
      <c r="CF1141" s="13"/>
      <c r="CG1141" s="13"/>
      <c r="CH1141" s="13"/>
    </row>
    <row r="1142" spans="1:86">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Z1142" s="15"/>
      <c r="AA1142" s="15"/>
      <c r="AB1142" s="15"/>
      <c r="AC1142" s="15"/>
      <c r="AD1142" s="15"/>
      <c r="AE1142" s="15"/>
      <c r="AF1142" s="15"/>
      <c r="AG1142" s="15"/>
      <c r="AH1142" s="15"/>
      <c r="AI1142" s="15"/>
      <c r="AJ1142" s="15"/>
      <c r="AK1142" s="15"/>
      <c r="AL1142" s="15"/>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row>
    <row r="1143" spans="1:86">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Z1143" s="15"/>
      <c r="AA1143" s="15"/>
      <c r="AB1143" s="15"/>
      <c r="AC1143" s="15"/>
      <c r="AD1143" s="15"/>
      <c r="AE1143" s="15"/>
      <c r="AF1143" s="15"/>
      <c r="AG1143" s="15"/>
      <c r="AH1143" s="15"/>
      <c r="AI1143" s="15"/>
      <c r="AJ1143" s="15"/>
      <c r="AK1143" s="15"/>
      <c r="AL1143" s="15"/>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c r="CH1143" s="13"/>
    </row>
    <row r="1144" spans="1:86">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Z1144" s="15"/>
      <c r="AA1144" s="15"/>
      <c r="AB1144" s="15"/>
      <c r="AC1144" s="15"/>
      <c r="AD1144" s="15"/>
      <c r="AE1144" s="15"/>
      <c r="AF1144" s="15"/>
      <c r="AG1144" s="15"/>
      <c r="AH1144" s="15"/>
      <c r="AI1144" s="15"/>
      <c r="AJ1144" s="15"/>
      <c r="AK1144" s="15"/>
      <c r="AL1144" s="15"/>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c r="CH1144" s="13"/>
    </row>
    <row r="1145" spans="1:86">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Z1145" s="15"/>
      <c r="AA1145" s="15"/>
      <c r="AB1145" s="15"/>
      <c r="AC1145" s="15"/>
      <c r="AD1145" s="15"/>
      <c r="AE1145" s="15"/>
      <c r="AF1145" s="15"/>
      <c r="AG1145" s="15"/>
      <c r="AH1145" s="15"/>
      <c r="AI1145" s="15"/>
      <c r="AJ1145" s="15"/>
      <c r="AK1145" s="15"/>
      <c r="AL1145" s="15"/>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c r="CH1145" s="13"/>
    </row>
    <row r="1146" spans="1:86">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Z1146" s="15"/>
      <c r="AA1146" s="15"/>
      <c r="AB1146" s="15"/>
      <c r="AC1146" s="15"/>
      <c r="AD1146" s="15"/>
      <c r="AE1146" s="15"/>
      <c r="AF1146" s="15"/>
      <c r="AG1146" s="15"/>
      <c r="AH1146" s="15"/>
      <c r="AI1146" s="15"/>
      <c r="AJ1146" s="15"/>
      <c r="AK1146" s="15"/>
      <c r="AL1146" s="15"/>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13"/>
      <c r="BY1146" s="13"/>
      <c r="BZ1146" s="13"/>
      <c r="CA1146" s="13"/>
      <c r="CB1146" s="13"/>
      <c r="CC1146" s="13"/>
      <c r="CD1146" s="13"/>
      <c r="CE1146" s="13"/>
      <c r="CF1146" s="13"/>
      <c r="CG1146" s="13"/>
      <c r="CH1146" s="13"/>
    </row>
    <row r="1147" spans="1:86">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Z1147" s="15"/>
      <c r="AA1147" s="15"/>
      <c r="AB1147" s="15"/>
      <c r="AC1147" s="15"/>
      <c r="AD1147" s="15"/>
      <c r="AE1147" s="15"/>
      <c r="AF1147" s="15"/>
      <c r="AG1147" s="15"/>
      <c r="AH1147" s="15"/>
      <c r="AI1147" s="15"/>
      <c r="AJ1147" s="15"/>
      <c r="AK1147" s="15"/>
      <c r="AL1147" s="15"/>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13"/>
      <c r="BY1147" s="13"/>
      <c r="BZ1147" s="13"/>
      <c r="CA1147" s="13"/>
      <c r="CB1147" s="13"/>
      <c r="CC1147" s="13"/>
      <c r="CD1147" s="13"/>
      <c r="CE1147" s="13"/>
      <c r="CF1147" s="13"/>
      <c r="CG1147" s="13"/>
      <c r="CH1147" s="13"/>
    </row>
    <row r="1148" spans="1:86">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Z1148" s="15"/>
      <c r="AA1148" s="15"/>
      <c r="AB1148" s="15"/>
      <c r="AC1148" s="15"/>
      <c r="AD1148" s="15"/>
      <c r="AE1148" s="15"/>
      <c r="AF1148" s="15"/>
      <c r="AG1148" s="15"/>
      <c r="AH1148" s="15"/>
      <c r="AI1148" s="15"/>
      <c r="AJ1148" s="15"/>
      <c r="AK1148" s="15"/>
      <c r="AL1148" s="15"/>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c r="CH1148" s="13"/>
    </row>
    <row r="1149" spans="1:86">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Z1149" s="15"/>
      <c r="AA1149" s="15"/>
      <c r="AB1149" s="15"/>
      <c r="AC1149" s="15"/>
      <c r="AD1149" s="15"/>
      <c r="AE1149" s="15"/>
      <c r="AF1149" s="15"/>
      <c r="AG1149" s="15"/>
      <c r="AH1149" s="15"/>
      <c r="AI1149" s="15"/>
      <c r="AJ1149" s="15"/>
      <c r="AK1149" s="15"/>
      <c r="AL1149" s="15"/>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c r="CH1149" s="13"/>
    </row>
    <row r="1150" spans="1:86">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Z1150" s="15"/>
      <c r="AA1150" s="15"/>
      <c r="AB1150" s="15"/>
      <c r="AC1150" s="15"/>
      <c r="AD1150" s="15"/>
      <c r="AE1150" s="15"/>
      <c r="AF1150" s="15"/>
      <c r="AG1150" s="15"/>
      <c r="AH1150" s="15"/>
      <c r="AI1150" s="15"/>
      <c r="AJ1150" s="15"/>
      <c r="AK1150" s="15"/>
      <c r="AL1150" s="15"/>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row>
    <row r="1151" spans="1:86">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Z1151" s="15"/>
      <c r="AA1151" s="15"/>
      <c r="AB1151" s="15"/>
      <c r="AC1151" s="15"/>
      <c r="AD1151" s="15"/>
      <c r="AE1151" s="15"/>
      <c r="AF1151" s="15"/>
      <c r="AG1151" s="15"/>
      <c r="AH1151" s="15"/>
      <c r="AI1151" s="15"/>
      <c r="AJ1151" s="15"/>
      <c r="AK1151" s="15"/>
      <c r="AL1151" s="15"/>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row>
    <row r="1152" spans="1:86">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Z1152" s="15"/>
      <c r="AA1152" s="15"/>
      <c r="AB1152" s="15"/>
      <c r="AC1152" s="15"/>
      <c r="AD1152" s="15"/>
      <c r="AE1152" s="15"/>
      <c r="AF1152" s="15"/>
      <c r="AG1152" s="15"/>
      <c r="AH1152" s="15"/>
      <c r="AI1152" s="15"/>
      <c r="AJ1152" s="15"/>
      <c r="AK1152" s="15"/>
      <c r="AL1152" s="15"/>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c r="CH1152" s="13"/>
    </row>
    <row r="1153" spans="1:86">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Z1153" s="15"/>
      <c r="AA1153" s="15"/>
      <c r="AB1153" s="15"/>
      <c r="AC1153" s="15"/>
      <c r="AD1153" s="15"/>
      <c r="AE1153" s="15"/>
      <c r="AF1153" s="15"/>
      <c r="AG1153" s="15"/>
      <c r="AH1153" s="15"/>
      <c r="AI1153" s="15"/>
      <c r="AJ1153" s="15"/>
      <c r="AK1153" s="15"/>
      <c r="AL1153" s="15"/>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c r="CH1153" s="13"/>
    </row>
    <row r="1154" spans="1:86">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Z1154" s="15"/>
      <c r="AA1154" s="15"/>
      <c r="AB1154" s="15"/>
      <c r="AC1154" s="15"/>
      <c r="AD1154" s="15"/>
      <c r="AE1154" s="15"/>
      <c r="AF1154" s="15"/>
      <c r="AG1154" s="15"/>
      <c r="AH1154" s="15"/>
      <c r="AI1154" s="15"/>
      <c r="AJ1154" s="15"/>
      <c r="AK1154" s="15"/>
      <c r="AL1154" s="15"/>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c r="CH1154" s="13"/>
    </row>
    <row r="1155" spans="1:86">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Z1155" s="15"/>
      <c r="AA1155" s="15"/>
      <c r="AB1155" s="15"/>
      <c r="AC1155" s="15"/>
      <c r="AD1155" s="15"/>
      <c r="AE1155" s="15"/>
      <c r="AF1155" s="15"/>
      <c r="AG1155" s="15"/>
      <c r="AH1155" s="15"/>
      <c r="AI1155" s="15"/>
      <c r="AJ1155" s="15"/>
      <c r="AK1155" s="15"/>
      <c r="AL1155" s="15"/>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c r="BY1155" s="13"/>
      <c r="BZ1155" s="13"/>
      <c r="CA1155" s="13"/>
      <c r="CB1155" s="13"/>
      <c r="CC1155" s="13"/>
      <c r="CD1155" s="13"/>
      <c r="CE1155" s="13"/>
      <c r="CF1155" s="13"/>
      <c r="CG1155" s="13"/>
      <c r="CH1155" s="13"/>
    </row>
    <row r="1156" spans="1:86">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Z1156" s="15"/>
      <c r="AA1156" s="15"/>
      <c r="AB1156" s="15"/>
      <c r="AC1156" s="15"/>
      <c r="AD1156" s="15"/>
      <c r="AE1156" s="15"/>
      <c r="AF1156" s="15"/>
      <c r="AG1156" s="15"/>
      <c r="AH1156" s="15"/>
      <c r="AI1156" s="15"/>
      <c r="AJ1156" s="15"/>
      <c r="AK1156" s="15"/>
      <c r="AL1156" s="15"/>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c r="BY1156" s="13"/>
      <c r="BZ1156" s="13"/>
      <c r="CA1156" s="13"/>
      <c r="CB1156" s="13"/>
      <c r="CC1156" s="13"/>
      <c r="CD1156" s="13"/>
      <c r="CE1156" s="13"/>
      <c r="CF1156" s="13"/>
      <c r="CG1156" s="13"/>
      <c r="CH1156" s="13"/>
    </row>
    <row r="1157" spans="1:86">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Z1157" s="15"/>
      <c r="AA1157" s="15"/>
      <c r="AB1157" s="15"/>
      <c r="AC1157" s="15"/>
      <c r="AD1157" s="15"/>
      <c r="AE1157" s="15"/>
      <c r="AF1157" s="15"/>
      <c r="AG1157" s="15"/>
      <c r="AH1157" s="15"/>
      <c r="AI1157" s="15"/>
      <c r="AJ1157" s="15"/>
      <c r="AK1157" s="15"/>
      <c r="AL1157" s="15"/>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c r="CH1157" s="13"/>
    </row>
    <row r="1158" spans="1:86">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Z1158" s="15"/>
      <c r="AA1158" s="15"/>
      <c r="AB1158" s="15"/>
      <c r="AC1158" s="15"/>
      <c r="AD1158" s="15"/>
      <c r="AE1158" s="15"/>
      <c r="AF1158" s="15"/>
      <c r="AG1158" s="15"/>
      <c r="AH1158" s="15"/>
      <c r="AI1158" s="15"/>
      <c r="AJ1158" s="15"/>
      <c r="AK1158" s="15"/>
      <c r="AL1158" s="15"/>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row>
    <row r="1159" spans="1:86">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Z1159" s="15"/>
      <c r="AA1159" s="15"/>
      <c r="AB1159" s="15"/>
      <c r="AC1159" s="15"/>
      <c r="AD1159" s="15"/>
      <c r="AE1159" s="15"/>
      <c r="AF1159" s="15"/>
      <c r="AG1159" s="15"/>
      <c r="AH1159" s="15"/>
      <c r="AI1159" s="15"/>
      <c r="AJ1159" s="15"/>
      <c r="AK1159" s="15"/>
      <c r="AL1159" s="15"/>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row>
    <row r="1160" spans="1:86">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Z1160" s="15"/>
      <c r="AA1160" s="15"/>
      <c r="AB1160" s="15"/>
      <c r="AC1160" s="15"/>
      <c r="AD1160" s="15"/>
      <c r="AE1160" s="15"/>
      <c r="AF1160" s="15"/>
      <c r="AG1160" s="15"/>
      <c r="AH1160" s="15"/>
      <c r="AI1160" s="15"/>
      <c r="AJ1160" s="15"/>
      <c r="AK1160" s="15"/>
      <c r="AL1160" s="15"/>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c r="CH1160" s="13"/>
    </row>
    <row r="1161" spans="1:86">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Z1161" s="15"/>
      <c r="AA1161" s="15"/>
      <c r="AB1161" s="15"/>
      <c r="AC1161" s="15"/>
      <c r="AD1161" s="15"/>
      <c r="AE1161" s="15"/>
      <c r="AF1161" s="15"/>
      <c r="AG1161" s="15"/>
      <c r="AH1161" s="15"/>
      <c r="AI1161" s="15"/>
      <c r="AJ1161" s="15"/>
      <c r="AK1161" s="15"/>
      <c r="AL1161" s="15"/>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c r="CH1161" s="13"/>
    </row>
    <row r="1162" spans="1:86">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Z1162" s="15"/>
      <c r="AA1162" s="15"/>
      <c r="AB1162" s="15"/>
      <c r="AC1162" s="15"/>
      <c r="AD1162" s="15"/>
      <c r="AE1162" s="15"/>
      <c r="AF1162" s="15"/>
      <c r="AG1162" s="15"/>
      <c r="AH1162" s="15"/>
      <c r="AI1162" s="15"/>
      <c r="AJ1162" s="15"/>
      <c r="AK1162" s="15"/>
      <c r="AL1162" s="15"/>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c r="CH1162" s="13"/>
    </row>
    <row r="1163" spans="1:86">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Z1163" s="15"/>
      <c r="AA1163" s="15"/>
      <c r="AB1163" s="15"/>
      <c r="AC1163" s="15"/>
      <c r="AD1163" s="15"/>
      <c r="AE1163" s="15"/>
      <c r="AF1163" s="15"/>
      <c r="AG1163" s="15"/>
      <c r="AH1163" s="15"/>
      <c r="AI1163" s="15"/>
      <c r="AJ1163" s="15"/>
      <c r="AK1163" s="15"/>
      <c r="AL1163" s="15"/>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c r="CH1163" s="13"/>
    </row>
    <row r="1164" spans="1:86">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Z1164" s="15"/>
      <c r="AA1164" s="15"/>
      <c r="AB1164" s="15"/>
      <c r="AC1164" s="15"/>
      <c r="AD1164" s="15"/>
      <c r="AE1164" s="15"/>
      <c r="AF1164" s="15"/>
      <c r="AG1164" s="15"/>
      <c r="AH1164" s="15"/>
      <c r="AI1164" s="15"/>
      <c r="AJ1164" s="15"/>
      <c r="AK1164" s="15"/>
      <c r="AL1164" s="15"/>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c r="CH1164" s="13"/>
    </row>
    <row r="1165" spans="1:86">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Z1165" s="15"/>
      <c r="AA1165" s="15"/>
      <c r="AB1165" s="15"/>
      <c r="AC1165" s="15"/>
      <c r="AD1165" s="15"/>
      <c r="AE1165" s="15"/>
      <c r="AF1165" s="15"/>
      <c r="AG1165" s="15"/>
      <c r="AH1165" s="15"/>
      <c r="AI1165" s="15"/>
      <c r="AJ1165" s="15"/>
      <c r="AK1165" s="15"/>
      <c r="AL1165" s="15"/>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13"/>
      <c r="BY1165" s="13"/>
      <c r="BZ1165" s="13"/>
      <c r="CA1165" s="13"/>
      <c r="CB1165" s="13"/>
      <c r="CC1165" s="13"/>
      <c r="CD1165" s="13"/>
      <c r="CE1165" s="13"/>
      <c r="CF1165" s="13"/>
      <c r="CG1165" s="13"/>
      <c r="CH1165" s="13"/>
    </row>
    <row r="1166" spans="1:86">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Z1166" s="15"/>
      <c r="AA1166" s="15"/>
      <c r="AB1166" s="15"/>
      <c r="AC1166" s="15"/>
      <c r="AD1166" s="15"/>
      <c r="AE1166" s="15"/>
      <c r="AF1166" s="15"/>
      <c r="AG1166" s="15"/>
      <c r="AH1166" s="15"/>
      <c r="AI1166" s="15"/>
      <c r="AJ1166" s="15"/>
      <c r="AK1166" s="15"/>
      <c r="AL1166" s="15"/>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c r="CH1166" s="13"/>
    </row>
    <row r="1167" spans="1:86">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Z1167" s="15"/>
      <c r="AA1167" s="15"/>
      <c r="AB1167" s="15"/>
      <c r="AC1167" s="15"/>
      <c r="AD1167" s="15"/>
      <c r="AE1167" s="15"/>
      <c r="AF1167" s="15"/>
      <c r="AG1167" s="15"/>
      <c r="AH1167" s="15"/>
      <c r="AI1167" s="15"/>
      <c r="AJ1167" s="15"/>
      <c r="AK1167" s="15"/>
      <c r="AL1167" s="15"/>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row>
    <row r="1168" spans="1:86">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Z1168" s="15"/>
      <c r="AA1168" s="15"/>
      <c r="AB1168" s="15"/>
      <c r="AC1168" s="15"/>
      <c r="AD1168" s="15"/>
      <c r="AE1168" s="15"/>
      <c r="AF1168" s="15"/>
      <c r="AG1168" s="15"/>
      <c r="AH1168" s="15"/>
      <c r="AI1168" s="15"/>
      <c r="AJ1168" s="15"/>
      <c r="AK1168" s="15"/>
      <c r="AL1168" s="15"/>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c r="CH1168" s="13"/>
    </row>
    <row r="1169" spans="1:86">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Z1169" s="15"/>
      <c r="AA1169" s="15"/>
      <c r="AB1169" s="15"/>
      <c r="AC1169" s="15"/>
      <c r="AD1169" s="15"/>
      <c r="AE1169" s="15"/>
      <c r="AF1169" s="15"/>
      <c r="AG1169" s="15"/>
      <c r="AH1169" s="15"/>
      <c r="AI1169" s="15"/>
      <c r="AJ1169" s="15"/>
      <c r="AK1169" s="15"/>
      <c r="AL1169" s="15"/>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row>
    <row r="1170" spans="1:86">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Z1170" s="15"/>
      <c r="AA1170" s="15"/>
      <c r="AB1170" s="15"/>
      <c r="AC1170" s="15"/>
      <c r="AD1170" s="15"/>
      <c r="AE1170" s="15"/>
      <c r="AF1170" s="15"/>
      <c r="AG1170" s="15"/>
      <c r="AH1170" s="15"/>
      <c r="AI1170" s="15"/>
      <c r="AJ1170" s="15"/>
      <c r="AK1170" s="15"/>
      <c r="AL1170" s="15"/>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row>
    <row r="1171" spans="1:86">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Z1171" s="15"/>
      <c r="AA1171" s="15"/>
      <c r="AB1171" s="15"/>
      <c r="AC1171" s="15"/>
      <c r="AD1171" s="15"/>
      <c r="AE1171" s="15"/>
      <c r="AF1171" s="15"/>
      <c r="AG1171" s="15"/>
      <c r="AH1171" s="15"/>
      <c r="AI1171" s="15"/>
      <c r="AJ1171" s="15"/>
      <c r="AK1171" s="15"/>
      <c r="AL1171" s="15"/>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13"/>
      <c r="BY1171" s="13"/>
      <c r="BZ1171" s="13"/>
      <c r="CA1171" s="13"/>
      <c r="CB1171" s="13"/>
      <c r="CC1171" s="13"/>
      <c r="CD1171" s="13"/>
      <c r="CE1171" s="13"/>
      <c r="CF1171" s="13"/>
      <c r="CG1171" s="13"/>
      <c r="CH1171" s="13"/>
    </row>
    <row r="1172" spans="1:86">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Z1172" s="15"/>
      <c r="AA1172" s="15"/>
      <c r="AB1172" s="15"/>
      <c r="AC1172" s="15"/>
      <c r="AD1172" s="15"/>
      <c r="AE1172" s="15"/>
      <c r="AF1172" s="15"/>
      <c r="AG1172" s="15"/>
      <c r="AH1172" s="15"/>
      <c r="AI1172" s="15"/>
      <c r="AJ1172" s="15"/>
      <c r="AK1172" s="15"/>
      <c r="AL1172" s="15"/>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c r="CH1172" s="13"/>
    </row>
    <row r="1173" spans="1:86">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Z1173" s="15"/>
      <c r="AA1173" s="15"/>
      <c r="AB1173" s="15"/>
      <c r="AC1173" s="15"/>
      <c r="AD1173" s="15"/>
      <c r="AE1173" s="15"/>
      <c r="AF1173" s="15"/>
      <c r="AG1173" s="15"/>
      <c r="AH1173" s="15"/>
      <c r="AI1173" s="15"/>
      <c r="AJ1173" s="15"/>
      <c r="AK1173" s="15"/>
      <c r="AL1173" s="15"/>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13"/>
      <c r="BY1173" s="13"/>
      <c r="BZ1173" s="13"/>
      <c r="CA1173" s="13"/>
      <c r="CB1173" s="13"/>
      <c r="CC1173" s="13"/>
      <c r="CD1173" s="13"/>
      <c r="CE1173" s="13"/>
      <c r="CF1173" s="13"/>
      <c r="CG1173" s="13"/>
      <c r="CH1173" s="13"/>
    </row>
    <row r="1174" spans="1:86">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Z1174" s="15"/>
      <c r="AA1174" s="15"/>
      <c r="AB1174" s="15"/>
      <c r="AC1174" s="15"/>
      <c r="AD1174" s="15"/>
      <c r="AE1174" s="15"/>
      <c r="AF1174" s="15"/>
      <c r="AG1174" s="15"/>
      <c r="AH1174" s="15"/>
      <c r="AI1174" s="15"/>
      <c r="AJ1174" s="15"/>
      <c r="AK1174" s="15"/>
      <c r="AL1174" s="15"/>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row>
    <row r="1175" spans="1:86">
      <c r="A1175" s="15"/>
      <c r="B1175" s="15"/>
      <c r="C1175" s="15"/>
      <c r="D1175" s="15"/>
      <c r="E1175" s="15"/>
      <c r="F1175" s="15"/>
      <c r="G1175" s="15"/>
      <c r="H1175" s="15"/>
      <c r="I1175" s="15"/>
      <c r="J1175" s="15"/>
      <c r="K1175" s="15"/>
      <c r="L1175" s="15"/>
      <c r="M1175" s="15"/>
      <c r="N1175" s="15"/>
      <c r="O1175" s="15"/>
      <c r="P1175" s="15"/>
      <c r="Q1175" s="15"/>
      <c r="R1175" s="15"/>
      <c r="S1175" s="15"/>
      <c r="T1175" s="15"/>
      <c r="U1175" s="15"/>
      <c r="V1175" s="15"/>
      <c r="W1175" s="15"/>
      <c r="X1175" s="15"/>
      <c r="Z1175" s="15"/>
      <c r="AA1175" s="15"/>
      <c r="AB1175" s="15"/>
      <c r="AC1175" s="15"/>
      <c r="AD1175" s="15"/>
      <c r="AE1175" s="15"/>
      <c r="AF1175" s="15"/>
      <c r="AG1175" s="15"/>
      <c r="AH1175" s="15"/>
      <c r="AI1175" s="15"/>
      <c r="AJ1175" s="15"/>
      <c r="AK1175" s="15"/>
      <c r="AL1175" s="15"/>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row>
    <row r="1176" spans="1:86">
      <c r="A1176" s="15"/>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Z1176" s="15"/>
      <c r="AA1176" s="15"/>
      <c r="AB1176" s="15"/>
      <c r="AC1176" s="15"/>
      <c r="AD1176" s="15"/>
      <c r="AE1176" s="15"/>
      <c r="AF1176" s="15"/>
      <c r="AG1176" s="15"/>
      <c r="AH1176" s="15"/>
      <c r="AI1176" s="15"/>
      <c r="AJ1176" s="15"/>
      <c r="AK1176" s="15"/>
      <c r="AL1176" s="15"/>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c r="CH1176" s="13"/>
    </row>
    <row r="1177" spans="1:86">
      <c r="A1177" s="15"/>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Z1177" s="15"/>
      <c r="AA1177" s="15"/>
      <c r="AB1177" s="15"/>
      <c r="AC1177" s="15"/>
      <c r="AD1177" s="15"/>
      <c r="AE1177" s="15"/>
      <c r="AF1177" s="15"/>
      <c r="AG1177" s="15"/>
      <c r="AH1177" s="15"/>
      <c r="AI1177" s="15"/>
      <c r="AJ1177" s="15"/>
      <c r="AK1177" s="15"/>
      <c r="AL1177" s="15"/>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c r="CH1177" s="13"/>
    </row>
    <row r="1178" spans="1:86">
      <c r="A1178" s="15"/>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Z1178" s="15"/>
      <c r="AA1178" s="15"/>
      <c r="AB1178" s="15"/>
      <c r="AC1178" s="15"/>
      <c r="AD1178" s="15"/>
      <c r="AE1178" s="15"/>
      <c r="AF1178" s="15"/>
      <c r="AG1178" s="15"/>
      <c r="AH1178" s="15"/>
      <c r="AI1178" s="15"/>
      <c r="AJ1178" s="15"/>
      <c r="AK1178" s="15"/>
      <c r="AL1178" s="15"/>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c r="CH1178" s="13"/>
    </row>
    <row r="1179" spans="1:86">
      <c r="A1179" s="15"/>
      <c r="B1179" s="15"/>
      <c r="C1179" s="15"/>
      <c r="D1179" s="15"/>
      <c r="E1179" s="15"/>
      <c r="F1179" s="15"/>
      <c r="G1179" s="15"/>
      <c r="H1179" s="15"/>
      <c r="I1179" s="15"/>
      <c r="J1179" s="15"/>
      <c r="K1179" s="15"/>
      <c r="L1179" s="15"/>
      <c r="M1179" s="15"/>
      <c r="N1179" s="15"/>
      <c r="O1179" s="15"/>
      <c r="P1179" s="15"/>
      <c r="Q1179" s="15"/>
      <c r="R1179" s="15"/>
      <c r="S1179" s="15"/>
      <c r="T1179" s="15"/>
      <c r="U1179" s="15"/>
      <c r="V1179" s="15"/>
      <c r="W1179" s="15"/>
      <c r="X1179" s="15"/>
      <c r="Z1179" s="15"/>
      <c r="AA1179" s="15"/>
      <c r="AB1179" s="15"/>
      <c r="AC1179" s="15"/>
      <c r="AD1179" s="15"/>
      <c r="AE1179" s="15"/>
      <c r="AF1179" s="15"/>
      <c r="AG1179" s="15"/>
      <c r="AH1179" s="15"/>
      <c r="AI1179" s="15"/>
      <c r="AJ1179" s="15"/>
      <c r="AK1179" s="15"/>
      <c r="AL1179" s="15"/>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c r="CC1179" s="13"/>
      <c r="CD1179" s="13"/>
      <c r="CE1179" s="13"/>
      <c r="CF1179" s="13"/>
      <c r="CG1179" s="13"/>
      <c r="CH1179" s="13"/>
    </row>
    <row r="1180" spans="1:86">
      <c r="A1180" s="15"/>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Z1180" s="15"/>
      <c r="AA1180" s="15"/>
      <c r="AB1180" s="15"/>
      <c r="AC1180" s="15"/>
      <c r="AD1180" s="15"/>
      <c r="AE1180" s="15"/>
      <c r="AF1180" s="15"/>
      <c r="AG1180" s="15"/>
      <c r="AH1180" s="15"/>
      <c r="AI1180" s="15"/>
      <c r="AJ1180" s="15"/>
      <c r="AK1180" s="15"/>
      <c r="AL1180" s="15"/>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c r="CC1180" s="13"/>
      <c r="CD1180" s="13"/>
      <c r="CE1180" s="13"/>
      <c r="CF1180" s="13"/>
      <c r="CG1180" s="13"/>
      <c r="CH1180" s="13"/>
    </row>
    <row r="1181" spans="1:86">
      <c r="A1181" s="15"/>
      <c r="B1181" s="15"/>
      <c r="C1181" s="15"/>
      <c r="D1181" s="15"/>
      <c r="E1181" s="15"/>
      <c r="F1181" s="15"/>
      <c r="G1181" s="15"/>
      <c r="H1181" s="15"/>
      <c r="I1181" s="15"/>
      <c r="J1181" s="15"/>
      <c r="K1181" s="15"/>
      <c r="L1181" s="15"/>
      <c r="M1181" s="15"/>
      <c r="N1181" s="15"/>
      <c r="O1181" s="15"/>
      <c r="P1181" s="15"/>
      <c r="Q1181" s="15"/>
      <c r="R1181" s="15"/>
      <c r="S1181" s="15"/>
      <c r="T1181" s="15"/>
      <c r="U1181" s="15"/>
      <c r="V1181" s="15"/>
      <c r="W1181" s="15"/>
      <c r="X1181" s="15"/>
      <c r="Z1181" s="15"/>
      <c r="AA1181" s="15"/>
      <c r="AB1181" s="15"/>
      <c r="AC1181" s="15"/>
      <c r="AD1181" s="15"/>
      <c r="AE1181" s="15"/>
      <c r="AF1181" s="15"/>
      <c r="AG1181" s="15"/>
      <c r="AH1181" s="15"/>
      <c r="AI1181" s="15"/>
      <c r="AJ1181" s="15"/>
      <c r="AK1181" s="15"/>
      <c r="AL1181" s="15"/>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c r="CC1181" s="13"/>
      <c r="CD1181" s="13"/>
      <c r="CE1181" s="13"/>
      <c r="CF1181" s="13"/>
      <c r="CG1181" s="13"/>
      <c r="CH1181" s="13"/>
    </row>
    <row r="1182" spans="1:86">
      <c r="A1182" s="15"/>
      <c r="B1182" s="15"/>
      <c r="C1182" s="15"/>
      <c r="D1182" s="15"/>
      <c r="E1182" s="15"/>
      <c r="F1182" s="15"/>
      <c r="G1182" s="15"/>
      <c r="H1182" s="15"/>
      <c r="I1182" s="15"/>
      <c r="J1182" s="15"/>
      <c r="K1182" s="15"/>
      <c r="L1182" s="15"/>
      <c r="M1182" s="15"/>
      <c r="N1182" s="15"/>
      <c r="O1182" s="15"/>
      <c r="P1182" s="15"/>
      <c r="Q1182" s="15"/>
      <c r="R1182" s="15"/>
      <c r="S1182" s="15"/>
      <c r="T1182" s="15"/>
      <c r="U1182" s="15"/>
      <c r="V1182" s="15"/>
      <c r="W1182" s="15"/>
      <c r="X1182" s="15"/>
      <c r="Z1182" s="15"/>
      <c r="AA1182" s="15"/>
      <c r="AB1182" s="15"/>
      <c r="AC1182" s="15"/>
      <c r="AD1182" s="15"/>
      <c r="AE1182" s="15"/>
      <c r="AF1182" s="15"/>
      <c r="AG1182" s="15"/>
      <c r="AH1182" s="15"/>
      <c r="AI1182" s="15"/>
      <c r="AJ1182" s="15"/>
      <c r="AK1182" s="15"/>
      <c r="AL1182" s="15"/>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c r="CH1182" s="13"/>
    </row>
    <row r="1183" spans="1:86">
      <c r="A1183" s="15"/>
      <c r="B1183" s="15"/>
      <c r="C1183" s="15"/>
      <c r="D1183" s="15"/>
      <c r="E1183" s="15"/>
      <c r="F1183" s="15"/>
      <c r="G1183" s="15"/>
      <c r="H1183" s="15"/>
      <c r="I1183" s="15"/>
      <c r="J1183" s="15"/>
      <c r="K1183" s="15"/>
      <c r="L1183" s="15"/>
      <c r="M1183" s="15"/>
      <c r="N1183" s="15"/>
      <c r="O1183" s="15"/>
      <c r="P1183" s="15"/>
      <c r="Q1183" s="15"/>
      <c r="R1183" s="15"/>
      <c r="S1183" s="15"/>
      <c r="T1183" s="15"/>
      <c r="U1183" s="15"/>
      <c r="V1183" s="15"/>
      <c r="W1183" s="15"/>
      <c r="X1183" s="15"/>
      <c r="Z1183" s="15"/>
      <c r="AA1183" s="15"/>
      <c r="AB1183" s="15"/>
      <c r="AC1183" s="15"/>
      <c r="AD1183" s="15"/>
      <c r="AE1183" s="15"/>
      <c r="AF1183" s="15"/>
      <c r="AG1183" s="15"/>
      <c r="AH1183" s="15"/>
      <c r="AI1183" s="15"/>
      <c r="AJ1183" s="15"/>
      <c r="AK1183" s="15"/>
      <c r="AL1183" s="15"/>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row>
    <row r="1184" spans="1:86">
      <c r="A1184" s="15"/>
      <c r="B1184" s="15"/>
      <c r="C1184" s="15"/>
      <c r="D1184" s="15"/>
      <c r="E1184" s="15"/>
      <c r="F1184" s="15"/>
      <c r="G1184" s="15"/>
      <c r="H1184" s="15"/>
      <c r="I1184" s="15"/>
      <c r="J1184" s="15"/>
      <c r="K1184" s="15"/>
      <c r="L1184" s="15"/>
      <c r="M1184" s="15"/>
      <c r="N1184" s="15"/>
      <c r="O1184" s="15"/>
      <c r="P1184" s="15"/>
      <c r="Q1184" s="15"/>
      <c r="R1184" s="15"/>
      <c r="S1184" s="15"/>
      <c r="T1184" s="15"/>
      <c r="U1184" s="15"/>
      <c r="V1184" s="15"/>
      <c r="W1184" s="15"/>
      <c r="X1184" s="15"/>
      <c r="Z1184" s="15"/>
      <c r="AA1184" s="15"/>
      <c r="AB1184" s="15"/>
      <c r="AC1184" s="15"/>
      <c r="AD1184" s="15"/>
      <c r="AE1184" s="15"/>
      <c r="AF1184" s="15"/>
      <c r="AG1184" s="15"/>
      <c r="AH1184" s="15"/>
      <c r="AI1184" s="15"/>
      <c r="AJ1184" s="15"/>
      <c r="AK1184" s="15"/>
      <c r="AL1184" s="15"/>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13"/>
      <c r="BY1184" s="13"/>
      <c r="BZ1184" s="13"/>
      <c r="CA1184" s="13"/>
      <c r="CB1184" s="13"/>
      <c r="CC1184" s="13"/>
      <c r="CD1184" s="13"/>
      <c r="CE1184" s="13"/>
      <c r="CF1184" s="13"/>
      <c r="CG1184" s="13"/>
      <c r="CH1184" s="13"/>
    </row>
    <row r="1185" spans="1:86">
      <c r="A1185" s="15"/>
      <c r="B1185" s="15"/>
      <c r="C1185" s="15"/>
      <c r="D1185" s="15"/>
      <c r="E1185" s="15"/>
      <c r="F1185" s="15"/>
      <c r="G1185" s="15"/>
      <c r="H1185" s="15"/>
      <c r="I1185" s="15"/>
      <c r="J1185" s="15"/>
      <c r="K1185" s="15"/>
      <c r="L1185" s="15"/>
      <c r="M1185" s="15"/>
      <c r="N1185" s="15"/>
      <c r="O1185" s="15"/>
      <c r="P1185" s="15"/>
      <c r="Q1185" s="15"/>
      <c r="R1185" s="15"/>
      <c r="S1185" s="15"/>
      <c r="T1185" s="15"/>
      <c r="U1185" s="15"/>
      <c r="V1185" s="15"/>
      <c r="W1185" s="15"/>
      <c r="X1185" s="15"/>
      <c r="Z1185" s="15"/>
      <c r="AA1185" s="15"/>
      <c r="AB1185" s="15"/>
      <c r="AC1185" s="15"/>
      <c r="AD1185" s="15"/>
      <c r="AE1185" s="15"/>
      <c r="AF1185" s="15"/>
      <c r="AG1185" s="15"/>
      <c r="AH1185" s="15"/>
      <c r="AI1185" s="15"/>
      <c r="AJ1185" s="15"/>
      <c r="AK1185" s="15"/>
      <c r="AL1185" s="15"/>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row>
    <row r="1186" spans="1:86">
      <c r="A1186" s="15"/>
      <c r="B1186" s="15"/>
      <c r="C1186" s="15"/>
      <c r="D1186" s="15"/>
      <c r="E1186" s="15"/>
      <c r="F1186" s="15"/>
      <c r="G1186" s="15"/>
      <c r="H1186" s="15"/>
      <c r="I1186" s="15"/>
      <c r="J1186" s="15"/>
      <c r="K1186" s="15"/>
      <c r="L1186" s="15"/>
      <c r="M1186" s="15"/>
      <c r="N1186" s="15"/>
      <c r="O1186" s="15"/>
      <c r="P1186" s="15"/>
      <c r="Q1186" s="15"/>
      <c r="R1186" s="15"/>
      <c r="S1186" s="15"/>
      <c r="T1186" s="15"/>
      <c r="U1186" s="15"/>
      <c r="V1186" s="15"/>
      <c r="W1186" s="15"/>
      <c r="X1186" s="15"/>
      <c r="Z1186" s="15"/>
      <c r="AA1186" s="15"/>
      <c r="AB1186" s="15"/>
      <c r="AC1186" s="15"/>
      <c r="AD1186" s="15"/>
      <c r="AE1186" s="15"/>
      <c r="AF1186" s="15"/>
      <c r="AG1186" s="15"/>
      <c r="AH1186" s="15"/>
      <c r="AI1186" s="15"/>
      <c r="AJ1186" s="15"/>
      <c r="AK1186" s="15"/>
      <c r="AL1186" s="15"/>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row>
    <row r="1187" spans="1:86">
      <c r="A1187" s="15"/>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Z1187" s="15"/>
      <c r="AA1187" s="15"/>
      <c r="AB1187" s="15"/>
      <c r="AC1187" s="15"/>
      <c r="AD1187" s="15"/>
      <c r="AE1187" s="15"/>
      <c r="AF1187" s="15"/>
      <c r="AG1187" s="15"/>
      <c r="AH1187" s="15"/>
      <c r="AI1187" s="15"/>
      <c r="AJ1187" s="15"/>
      <c r="AK1187" s="15"/>
      <c r="AL1187" s="15"/>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c r="CH1187" s="13"/>
    </row>
    <row r="1188" spans="1:86">
      <c r="A1188" s="15"/>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Z1188" s="15"/>
      <c r="AA1188" s="15"/>
      <c r="AB1188" s="15"/>
      <c r="AC1188" s="15"/>
      <c r="AD1188" s="15"/>
      <c r="AE1188" s="15"/>
      <c r="AF1188" s="15"/>
      <c r="AG1188" s="15"/>
      <c r="AH1188" s="15"/>
      <c r="AI1188" s="15"/>
      <c r="AJ1188" s="15"/>
      <c r="AK1188" s="15"/>
      <c r="AL1188" s="15"/>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c r="CH1188" s="13"/>
    </row>
    <row r="1189" spans="1:86">
      <c r="A1189" s="15"/>
      <c r="B1189" s="15"/>
      <c r="C1189" s="15"/>
      <c r="D1189" s="15"/>
      <c r="E1189" s="15"/>
      <c r="F1189" s="15"/>
      <c r="G1189" s="15"/>
      <c r="H1189" s="15"/>
      <c r="I1189" s="15"/>
      <c r="J1189" s="15"/>
      <c r="K1189" s="15"/>
      <c r="L1189" s="15"/>
      <c r="M1189" s="15"/>
      <c r="N1189" s="15"/>
      <c r="O1189" s="15"/>
      <c r="P1189" s="15"/>
      <c r="Q1189" s="15"/>
      <c r="R1189" s="15"/>
      <c r="S1189" s="15"/>
      <c r="T1189" s="15"/>
      <c r="U1189" s="15"/>
      <c r="V1189" s="15"/>
      <c r="W1189" s="15"/>
      <c r="X1189" s="15"/>
      <c r="Z1189" s="15"/>
      <c r="AA1189" s="15"/>
      <c r="AB1189" s="15"/>
      <c r="AC1189" s="15"/>
      <c r="AD1189" s="15"/>
      <c r="AE1189" s="15"/>
      <c r="AF1189" s="15"/>
      <c r="AG1189" s="15"/>
      <c r="AH1189" s="15"/>
      <c r="AI1189" s="15"/>
      <c r="AJ1189" s="15"/>
      <c r="AK1189" s="15"/>
      <c r="AL1189" s="15"/>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13"/>
      <c r="BY1189" s="13"/>
      <c r="BZ1189" s="13"/>
      <c r="CA1189" s="13"/>
      <c r="CB1189" s="13"/>
      <c r="CC1189" s="13"/>
      <c r="CD1189" s="13"/>
      <c r="CE1189" s="13"/>
      <c r="CF1189" s="13"/>
      <c r="CG1189" s="13"/>
      <c r="CH1189" s="13"/>
    </row>
    <row r="1190" spans="1:86">
      <c r="A1190" s="15"/>
      <c r="B1190" s="15"/>
      <c r="C1190" s="15"/>
      <c r="D1190" s="15"/>
      <c r="E1190" s="15"/>
      <c r="F1190" s="15"/>
      <c r="G1190" s="15"/>
      <c r="H1190" s="15"/>
      <c r="I1190" s="15"/>
      <c r="J1190" s="15"/>
      <c r="K1190" s="15"/>
      <c r="L1190" s="15"/>
      <c r="M1190" s="15"/>
      <c r="N1190" s="15"/>
      <c r="O1190" s="15"/>
      <c r="P1190" s="15"/>
      <c r="Q1190" s="15"/>
      <c r="R1190" s="15"/>
      <c r="S1190" s="15"/>
      <c r="T1190" s="15"/>
      <c r="U1190" s="15"/>
      <c r="V1190" s="15"/>
      <c r="W1190" s="15"/>
      <c r="X1190" s="15"/>
      <c r="Z1190" s="15"/>
      <c r="AA1190" s="15"/>
      <c r="AB1190" s="15"/>
      <c r="AC1190" s="15"/>
      <c r="AD1190" s="15"/>
      <c r="AE1190" s="15"/>
      <c r="AF1190" s="15"/>
      <c r="AG1190" s="15"/>
      <c r="AH1190" s="15"/>
      <c r="AI1190" s="15"/>
      <c r="AJ1190" s="15"/>
      <c r="AK1190" s="15"/>
      <c r="AL1190" s="15"/>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c r="CH1190" s="13"/>
    </row>
    <row r="1191" spans="1:86">
      <c r="A1191" s="15"/>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Z1191" s="15"/>
      <c r="AA1191" s="15"/>
      <c r="AB1191" s="15"/>
      <c r="AC1191" s="15"/>
      <c r="AD1191" s="15"/>
      <c r="AE1191" s="15"/>
      <c r="AF1191" s="15"/>
      <c r="AG1191" s="15"/>
      <c r="AH1191" s="15"/>
      <c r="AI1191" s="15"/>
      <c r="AJ1191" s="15"/>
      <c r="AK1191" s="15"/>
      <c r="AL1191" s="15"/>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c r="CH1191" s="13"/>
    </row>
    <row r="1192" spans="1:86">
      <c r="A1192" s="15"/>
      <c r="B1192" s="15"/>
      <c r="C1192" s="15"/>
      <c r="D1192" s="15"/>
      <c r="E1192" s="15"/>
      <c r="F1192" s="15"/>
      <c r="G1192" s="15"/>
      <c r="H1192" s="15"/>
      <c r="I1192" s="15"/>
      <c r="J1192" s="15"/>
      <c r="K1192" s="15"/>
      <c r="L1192" s="15"/>
      <c r="M1192" s="15"/>
      <c r="N1192" s="15"/>
      <c r="O1192" s="15"/>
      <c r="P1192" s="15"/>
      <c r="Q1192" s="15"/>
      <c r="R1192" s="15"/>
      <c r="S1192" s="15"/>
      <c r="T1192" s="15"/>
      <c r="U1192" s="15"/>
      <c r="V1192" s="15"/>
      <c r="W1192" s="15"/>
      <c r="X1192" s="15"/>
      <c r="Z1192" s="15"/>
      <c r="AA1192" s="15"/>
      <c r="AB1192" s="15"/>
      <c r="AC1192" s="15"/>
      <c r="AD1192" s="15"/>
      <c r="AE1192" s="15"/>
      <c r="AF1192" s="15"/>
      <c r="AG1192" s="15"/>
      <c r="AH1192" s="15"/>
      <c r="AI1192" s="15"/>
      <c r="AJ1192" s="15"/>
      <c r="AK1192" s="15"/>
      <c r="AL1192" s="15"/>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c r="CH1192" s="13"/>
    </row>
    <row r="1193" spans="1:86">
      <c r="A1193" s="15"/>
      <c r="B1193" s="15"/>
      <c r="C1193" s="15"/>
      <c r="D1193" s="15"/>
      <c r="E1193" s="15"/>
      <c r="F1193" s="15"/>
      <c r="G1193" s="15"/>
      <c r="H1193" s="15"/>
      <c r="I1193" s="15"/>
      <c r="J1193" s="15"/>
      <c r="K1193" s="15"/>
      <c r="L1193" s="15"/>
      <c r="M1193" s="15"/>
      <c r="N1193" s="15"/>
      <c r="O1193" s="15"/>
      <c r="P1193" s="15"/>
      <c r="Q1193" s="15"/>
      <c r="R1193" s="15"/>
      <c r="S1193" s="15"/>
      <c r="T1193" s="15"/>
      <c r="U1193" s="15"/>
      <c r="V1193" s="15"/>
      <c r="W1193" s="15"/>
      <c r="X1193" s="15"/>
      <c r="Z1193" s="15"/>
      <c r="AA1193" s="15"/>
      <c r="AB1193" s="15"/>
      <c r="AC1193" s="15"/>
      <c r="AD1193" s="15"/>
      <c r="AE1193" s="15"/>
      <c r="AF1193" s="15"/>
      <c r="AG1193" s="15"/>
      <c r="AH1193" s="15"/>
      <c r="AI1193" s="15"/>
      <c r="AJ1193" s="15"/>
      <c r="AK1193" s="15"/>
      <c r="AL1193" s="15"/>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13"/>
      <c r="BY1193" s="13"/>
      <c r="BZ1193" s="13"/>
      <c r="CA1193" s="13"/>
      <c r="CB1193" s="13"/>
      <c r="CC1193" s="13"/>
      <c r="CD1193" s="13"/>
      <c r="CE1193" s="13"/>
      <c r="CF1193" s="13"/>
      <c r="CG1193" s="13"/>
      <c r="CH1193" s="13"/>
    </row>
    <row r="1194" spans="1:86">
      <c r="A1194" s="15"/>
      <c r="B1194" s="15"/>
      <c r="C1194" s="15"/>
      <c r="D1194" s="15"/>
      <c r="E1194" s="15"/>
      <c r="F1194" s="15"/>
      <c r="G1194" s="15"/>
      <c r="H1194" s="15"/>
      <c r="I1194" s="15"/>
      <c r="J1194" s="15"/>
      <c r="K1194" s="15"/>
      <c r="L1194" s="15"/>
      <c r="M1194" s="15"/>
      <c r="N1194" s="15"/>
      <c r="O1194" s="15"/>
      <c r="P1194" s="15"/>
      <c r="Q1194" s="15"/>
      <c r="R1194" s="15"/>
      <c r="S1194" s="15"/>
      <c r="T1194" s="15"/>
      <c r="U1194" s="15"/>
      <c r="V1194" s="15"/>
      <c r="W1194" s="15"/>
      <c r="X1194" s="15"/>
      <c r="Z1194" s="15"/>
      <c r="AA1194" s="15"/>
      <c r="AB1194" s="15"/>
      <c r="AC1194" s="15"/>
      <c r="AD1194" s="15"/>
      <c r="AE1194" s="15"/>
      <c r="AF1194" s="15"/>
      <c r="AG1194" s="15"/>
      <c r="AH1194" s="15"/>
      <c r="AI1194" s="15"/>
      <c r="AJ1194" s="15"/>
      <c r="AK1194" s="15"/>
      <c r="AL1194" s="15"/>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13"/>
      <c r="BY1194" s="13"/>
      <c r="BZ1194" s="13"/>
      <c r="CA1194" s="13"/>
      <c r="CB1194" s="13"/>
      <c r="CC1194" s="13"/>
      <c r="CD1194" s="13"/>
      <c r="CE1194" s="13"/>
      <c r="CF1194" s="13"/>
      <c r="CG1194" s="13"/>
      <c r="CH1194" s="13"/>
    </row>
    <row r="1195" spans="1:86">
      <c r="A1195" s="15"/>
      <c r="B1195" s="15"/>
      <c r="C1195" s="15"/>
      <c r="D1195" s="15"/>
      <c r="E1195" s="15"/>
      <c r="F1195" s="15"/>
      <c r="G1195" s="15"/>
      <c r="H1195" s="15"/>
      <c r="I1195" s="15"/>
      <c r="J1195" s="15"/>
      <c r="K1195" s="15"/>
      <c r="L1195" s="15"/>
      <c r="M1195" s="15"/>
      <c r="N1195" s="15"/>
      <c r="O1195" s="15"/>
      <c r="P1195" s="15"/>
      <c r="Q1195" s="15"/>
      <c r="R1195" s="15"/>
      <c r="S1195" s="15"/>
      <c r="T1195" s="15"/>
      <c r="U1195" s="15"/>
      <c r="V1195" s="15"/>
      <c r="W1195" s="15"/>
      <c r="X1195" s="15"/>
      <c r="Z1195" s="15"/>
      <c r="AA1195" s="15"/>
      <c r="AB1195" s="15"/>
      <c r="AC1195" s="15"/>
      <c r="AD1195" s="15"/>
      <c r="AE1195" s="15"/>
      <c r="AF1195" s="15"/>
      <c r="AG1195" s="15"/>
      <c r="AH1195" s="15"/>
      <c r="AI1195" s="15"/>
      <c r="AJ1195" s="15"/>
      <c r="AK1195" s="15"/>
      <c r="AL1195" s="15"/>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c r="CA1195" s="13"/>
      <c r="CB1195" s="13"/>
      <c r="CC1195" s="13"/>
      <c r="CD1195" s="13"/>
      <c r="CE1195" s="13"/>
      <c r="CF1195" s="13"/>
      <c r="CG1195" s="13"/>
      <c r="CH1195" s="13"/>
    </row>
    <row r="1196" spans="1:86">
      <c r="A1196" s="15"/>
      <c r="B1196" s="15"/>
      <c r="C1196" s="15"/>
      <c r="D1196" s="15"/>
      <c r="E1196" s="15"/>
      <c r="F1196" s="15"/>
      <c r="G1196" s="15"/>
      <c r="H1196" s="15"/>
      <c r="I1196" s="15"/>
      <c r="J1196" s="15"/>
      <c r="K1196" s="15"/>
      <c r="L1196" s="15"/>
      <c r="M1196" s="15"/>
      <c r="N1196" s="15"/>
      <c r="O1196" s="15"/>
      <c r="P1196" s="15"/>
      <c r="Q1196" s="15"/>
      <c r="R1196" s="15"/>
      <c r="S1196" s="15"/>
      <c r="T1196" s="15"/>
      <c r="U1196" s="15"/>
      <c r="V1196" s="15"/>
      <c r="W1196" s="15"/>
      <c r="X1196" s="15"/>
      <c r="Z1196" s="15"/>
      <c r="AA1196" s="15"/>
      <c r="AB1196" s="15"/>
      <c r="AC1196" s="15"/>
      <c r="AD1196" s="15"/>
      <c r="AE1196" s="15"/>
      <c r="AF1196" s="15"/>
      <c r="AG1196" s="15"/>
      <c r="AH1196" s="15"/>
      <c r="AI1196" s="15"/>
      <c r="AJ1196" s="15"/>
      <c r="AK1196" s="15"/>
      <c r="AL1196" s="15"/>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c r="CH1196" s="13"/>
    </row>
    <row r="1197" spans="1:86">
      <c r="A1197" s="15"/>
      <c r="B1197" s="15"/>
      <c r="C1197" s="15"/>
      <c r="D1197" s="15"/>
      <c r="E1197" s="15"/>
      <c r="F1197" s="15"/>
      <c r="G1197" s="15"/>
      <c r="H1197" s="15"/>
      <c r="I1197" s="15"/>
      <c r="J1197" s="15"/>
      <c r="K1197" s="15"/>
      <c r="L1197" s="15"/>
      <c r="M1197" s="15"/>
      <c r="N1197" s="15"/>
      <c r="O1197" s="15"/>
      <c r="P1197" s="15"/>
      <c r="Q1197" s="15"/>
      <c r="R1197" s="15"/>
      <c r="S1197" s="15"/>
      <c r="T1197" s="15"/>
      <c r="U1197" s="15"/>
      <c r="V1197" s="15"/>
      <c r="W1197" s="15"/>
      <c r="X1197" s="15"/>
      <c r="Z1197" s="15"/>
      <c r="AA1197" s="15"/>
      <c r="AB1197" s="15"/>
      <c r="AC1197" s="15"/>
      <c r="AD1197" s="15"/>
      <c r="AE1197" s="15"/>
      <c r="AF1197" s="15"/>
      <c r="AG1197" s="15"/>
      <c r="AH1197" s="15"/>
      <c r="AI1197" s="15"/>
      <c r="AJ1197" s="15"/>
      <c r="AK1197" s="15"/>
      <c r="AL1197" s="15"/>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c r="CH1197" s="13"/>
    </row>
    <row r="1198" spans="1:86">
      <c r="A1198" s="15"/>
      <c r="B1198" s="15"/>
      <c r="C1198" s="15"/>
      <c r="D1198" s="15"/>
      <c r="E1198" s="15"/>
      <c r="F1198" s="15"/>
      <c r="G1198" s="15"/>
      <c r="H1198" s="15"/>
      <c r="I1198" s="15"/>
      <c r="J1198" s="15"/>
      <c r="K1198" s="15"/>
      <c r="L1198" s="15"/>
      <c r="M1198" s="15"/>
      <c r="N1198" s="15"/>
      <c r="O1198" s="15"/>
      <c r="P1198" s="15"/>
      <c r="Q1198" s="15"/>
      <c r="R1198" s="15"/>
      <c r="S1198" s="15"/>
      <c r="T1198" s="15"/>
      <c r="U1198" s="15"/>
      <c r="V1198" s="15"/>
      <c r="W1198" s="15"/>
      <c r="X1198" s="15"/>
      <c r="Z1198" s="15"/>
      <c r="AA1198" s="15"/>
      <c r="AB1198" s="15"/>
      <c r="AC1198" s="15"/>
      <c r="AD1198" s="15"/>
      <c r="AE1198" s="15"/>
      <c r="AF1198" s="15"/>
      <c r="AG1198" s="15"/>
      <c r="AH1198" s="15"/>
      <c r="AI1198" s="15"/>
      <c r="AJ1198" s="15"/>
      <c r="AK1198" s="15"/>
      <c r="AL1198" s="15"/>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row>
    <row r="1199" spans="1:86">
      <c r="A1199" s="15"/>
      <c r="B1199" s="15"/>
      <c r="C1199" s="15"/>
      <c r="D1199" s="15"/>
      <c r="E1199" s="15"/>
      <c r="F1199" s="15"/>
      <c r="G1199" s="15"/>
      <c r="H1199" s="15"/>
      <c r="I1199" s="15"/>
      <c r="J1199" s="15"/>
      <c r="K1199" s="15"/>
      <c r="L1199" s="15"/>
      <c r="M1199" s="15"/>
      <c r="N1199" s="15"/>
      <c r="O1199" s="15"/>
      <c r="P1199" s="15"/>
      <c r="Q1199" s="15"/>
      <c r="R1199" s="15"/>
      <c r="S1199" s="15"/>
      <c r="T1199" s="15"/>
      <c r="U1199" s="15"/>
      <c r="V1199" s="15"/>
      <c r="W1199" s="15"/>
      <c r="X1199" s="15"/>
      <c r="Z1199" s="15"/>
      <c r="AA1199" s="15"/>
      <c r="AB1199" s="15"/>
      <c r="AC1199" s="15"/>
      <c r="AD1199" s="15"/>
      <c r="AE1199" s="15"/>
      <c r="AF1199" s="15"/>
      <c r="AG1199" s="15"/>
      <c r="AH1199" s="15"/>
      <c r="AI1199" s="15"/>
      <c r="AJ1199" s="15"/>
      <c r="AK1199" s="15"/>
      <c r="AL1199" s="15"/>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row>
    <row r="1200" spans="1:86">
      <c r="A1200" s="15"/>
      <c r="B1200" s="15"/>
      <c r="C1200" s="15"/>
      <c r="D1200" s="15"/>
      <c r="E1200" s="15"/>
      <c r="F1200" s="15"/>
      <c r="G1200" s="15"/>
      <c r="H1200" s="15"/>
      <c r="I1200" s="15"/>
      <c r="J1200" s="15"/>
      <c r="K1200" s="15"/>
      <c r="L1200" s="15"/>
      <c r="M1200" s="15"/>
      <c r="N1200" s="15"/>
      <c r="O1200" s="15"/>
      <c r="P1200" s="15"/>
      <c r="Q1200" s="15"/>
      <c r="R1200" s="15"/>
      <c r="S1200" s="15"/>
      <c r="T1200" s="15"/>
      <c r="U1200" s="15"/>
      <c r="V1200" s="15"/>
      <c r="W1200" s="15"/>
      <c r="X1200" s="15"/>
      <c r="Z1200" s="15"/>
      <c r="AA1200" s="15"/>
      <c r="AB1200" s="15"/>
      <c r="AC1200" s="15"/>
      <c r="AD1200" s="15"/>
      <c r="AE1200" s="15"/>
      <c r="AF1200" s="15"/>
      <c r="AG1200" s="15"/>
      <c r="AH1200" s="15"/>
      <c r="AI1200" s="15"/>
      <c r="AJ1200" s="15"/>
      <c r="AK1200" s="15"/>
      <c r="AL1200" s="15"/>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13"/>
      <c r="BY1200" s="13"/>
      <c r="BZ1200" s="13"/>
      <c r="CA1200" s="13"/>
      <c r="CB1200" s="13"/>
      <c r="CC1200" s="13"/>
      <c r="CD1200" s="13"/>
      <c r="CE1200" s="13"/>
      <c r="CF1200" s="13"/>
      <c r="CG1200" s="13"/>
      <c r="CH1200" s="13"/>
    </row>
    <row r="1201" spans="1:86">
      <c r="A1201" s="15"/>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Z1201" s="15"/>
      <c r="AA1201" s="15"/>
      <c r="AB1201" s="15"/>
      <c r="AC1201" s="15"/>
      <c r="AD1201" s="15"/>
      <c r="AE1201" s="15"/>
      <c r="AF1201" s="15"/>
      <c r="AG1201" s="15"/>
      <c r="AH1201" s="15"/>
      <c r="AI1201" s="15"/>
      <c r="AJ1201" s="15"/>
      <c r="AK1201" s="15"/>
      <c r="AL1201" s="15"/>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c r="CH1201" s="13"/>
    </row>
    <row r="1202" spans="1:86">
      <c r="A1202" s="15"/>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Z1202" s="15"/>
      <c r="AA1202" s="15"/>
      <c r="AB1202" s="15"/>
      <c r="AC1202" s="15"/>
      <c r="AD1202" s="15"/>
      <c r="AE1202" s="15"/>
      <c r="AF1202" s="15"/>
      <c r="AG1202" s="15"/>
      <c r="AH1202" s="15"/>
      <c r="AI1202" s="15"/>
      <c r="AJ1202" s="15"/>
      <c r="AK1202" s="15"/>
      <c r="AL1202" s="15"/>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row>
    <row r="1203" spans="1:86">
      <c r="A1203" s="15"/>
      <c r="B1203" s="15"/>
      <c r="C1203" s="15"/>
      <c r="D1203" s="15"/>
      <c r="E1203" s="15"/>
      <c r="F1203" s="15"/>
      <c r="G1203" s="15"/>
      <c r="H1203" s="15"/>
      <c r="I1203" s="15"/>
      <c r="J1203" s="15"/>
      <c r="K1203" s="15"/>
      <c r="L1203" s="15"/>
      <c r="M1203" s="15"/>
      <c r="N1203" s="15"/>
      <c r="O1203" s="15"/>
      <c r="P1203" s="15"/>
      <c r="Q1203" s="15"/>
      <c r="R1203" s="15"/>
      <c r="S1203" s="15"/>
      <c r="T1203" s="15"/>
      <c r="U1203" s="15"/>
      <c r="V1203" s="15"/>
      <c r="W1203" s="15"/>
      <c r="X1203" s="15"/>
      <c r="Z1203" s="15"/>
      <c r="AA1203" s="15"/>
      <c r="AB1203" s="15"/>
      <c r="AC1203" s="15"/>
      <c r="AD1203" s="15"/>
      <c r="AE1203" s="15"/>
      <c r="AF1203" s="15"/>
      <c r="AG1203" s="15"/>
      <c r="AH1203" s="15"/>
      <c r="AI1203" s="15"/>
      <c r="AJ1203" s="15"/>
      <c r="AK1203" s="15"/>
      <c r="AL1203" s="15"/>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c r="CH1203" s="13"/>
    </row>
    <row r="1204" spans="1:86">
      <c r="A1204" s="15"/>
      <c r="B1204" s="15"/>
      <c r="C1204" s="15"/>
      <c r="D1204" s="15"/>
      <c r="E1204" s="15"/>
      <c r="F1204" s="15"/>
      <c r="G1204" s="15"/>
      <c r="H1204" s="15"/>
      <c r="I1204" s="15"/>
      <c r="J1204" s="15"/>
      <c r="K1204" s="15"/>
      <c r="L1204" s="15"/>
      <c r="M1204" s="15"/>
      <c r="N1204" s="15"/>
      <c r="O1204" s="15"/>
      <c r="P1204" s="15"/>
      <c r="Q1204" s="15"/>
      <c r="R1204" s="15"/>
      <c r="S1204" s="15"/>
      <c r="T1204" s="15"/>
      <c r="U1204" s="15"/>
      <c r="V1204" s="15"/>
      <c r="W1204" s="15"/>
      <c r="X1204" s="15"/>
      <c r="Z1204" s="15"/>
      <c r="AA1204" s="15"/>
      <c r="AB1204" s="15"/>
      <c r="AC1204" s="15"/>
      <c r="AD1204" s="15"/>
      <c r="AE1204" s="15"/>
      <c r="AF1204" s="15"/>
      <c r="AG1204" s="15"/>
      <c r="AH1204" s="15"/>
      <c r="AI1204" s="15"/>
      <c r="AJ1204" s="15"/>
      <c r="AK1204" s="15"/>
      <c r="AL1204" s="15"/>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13"/>
      <c r="BY1204" s="13"/>
      <c r="BZ1204" s="13"/>
      <c r="CA1204" s="13"/>
      <c r="CB1204" s="13"/>
      <c r="CC1204" s="13"/>
      <c r="CD1204" s="13"/>
      <c r="CE1204" s="13"/>
      <c r="CF1204" s="13"/>
      <c r="CG1204" s="13"/>
      <c r="CH1204" s="13"/>
    </row>
    <row r="1205" spans="1:86">
      <c r="A1205" s="15"/>
      <c r="B1205" s="15"/>
      <c r="C1205" s="15"/>
      <c r="D1205" s="15"/>
      <c r="E1205" s="15"/>
      <c r="F1205" s="15"/>
      <c r="G1205" s="15"/>
      <c r="H1205" s="15"/>
      <c r="I1205" s="15"/>
      <c r="J1205" s="15"/>
      <c r="K1205" s="15"/>
      <c r="L1205" s="15"/>
      <c r="M1205" s="15"/>
      <c r="N1205" s="15"/>
      <c r="O1205" s="15"/>
      <c r="P1205" s="15"/>
      <c r="Q1205" s="15"/>
      <c r="R1205" s="15"/>
      <c r="S1205" s="15"/>
      <c r="T1205" s="15"/>
      <c r="U1205" s="15"/>
      <c r="V1205" s="15"/>
      <c r="W1205" s="15"/>
      <c r="X1205" s="15"/>
      <c r="Z1205" s="15"/>
      <c r="AA1205" s="15"/>
      <c r="AB1205" s="15"/>
      <c r="AC1205" s="15"/>
      <c r="AD1205" s="15"/>
      <c r="AE1205" s="15"/>
      <c r="AF1205" s="15"/>
      <c r="AG1205" s="15"/>
      <c r="AH1205" s="15"/>
      <c r="AI1205" s="15"/>
      <c r="AJ1205" s="15"/>
      <c r="AK1205" s="15"/>
      <c r="AL1205" s="15"/>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c r="CD1205" s="13"/>
      <c r="CE1205" s="13"/>
      <c r="CF1205" s="13"/>
      <c r="CG1205" s="13"/>
      <c r="CH1205" s="13"/>
    </row>
    <row r="1206" spans="1:86">
      <c r="A1206" s="15"/>
      <c r="B1206" s="15"/>
      <c r="C1206" s="15"/>
      <c r="D1206" s="15"/>
      <c r="E1206" s="15"/>
      <c r="F1206" s="15"/>
      <c r="G1206" s="15"/>
      <c r="H1206" s="15"/>
      <c r="I1206" s="15"/>
      <c r="J1206" s="15"/>
      <c r="K1206" s="15"/>
      <c r="L1206" s="15"/>
      <c r="M1206" s="15"/>
      <c r="N1206" s="15"/>
      <c r="O1206" s="15"/>
      <c r="P1206" s="15"/>
      <c r="Q1206" s="15"/>
      <c r="R1206" s="15"/>
      <c r="S1206" s="15"/>
      <c r="T1206" s="15"/>
      <c r="U1206" s="15"/>
      <c r="V1206" s="15"/>
      <c r="W1206" s="15"/>
      <c r="X1206" s="15"/>
      <c r="Z1206" s="15"/>
      <c r="AA1206" s="15"/>
      <c r="AB1206" s="15"/>
      <c r="AC1206" s="15"/>
      <c r="AD1206" s="15"/>
      <c r="AE1206" s="15"/>
      <c r="AF1206" s="15"/>
      <c r="AG1206" s="15"/>
      <c r="AH1206" s="15"/>
      <c r="AI1206" s="15"/>
      <c r="AJ1206" s="15"/>
      <c r="AK1206" s="15"/>
      <c r="AL1206" s="15"/>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c r="CH1206" s="13"/>
    </row>
    <row r="1207" spans="1:86">
      <c r="A1207" s="15"/>
      <c r="B1207" s="15"/>
      <c r="C1207" s="15"/>
      <c r="D1207" s="15"/>
      <c r="E1207" s="15"/>
      <c r="F1207" s="15"/>
      <c r="G1207" s="15"/>
      <c r="H1207" s="15"/>
      <c r="I1207" s="15"/>
      <c r="J1207" s="15"/>
      <c r="K1207" s="15"/>
      <c r="L1207" s="15"/>
      <c r="M1207" s="15"/>
      <c r="N1207" s="15"/>
      <c r="O1207" s="15"/>
      <c r="P1207" s="15"/>
      <c r="Q1207" s="15"/>
      <c r="R1207" s="15"/>
      <c r="S1207" s="15"/>
      <c r="T1207" s="15"/>
      <c r="U1207" s="15"/>
      <c r="V1207" s="15"/>
      <c r="W1207" s="15"/>
      <c r="X1207" s="15"/>
      <c r="Z1207" s="15"/>
      <c r="AA1207" s="15"/>
      <c r="AB1207" s="15"/>
      <c r="AC1207" s="15"/>
      <c r="AD1207" s="15"/>
      <c r="AE1207" s="15"/>
      <c r="AF1207" s="15"/>
      <c r="AG1207" s="15"/>
      <c r="AH1207" s="15"/>
      <c r="AI1207" s="15"/>
      <c r="AJ1207" s="15"/>
      <c r="AK1207" s="15"/>
      <c r="AL1207" s="15"/>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c r="CH1207" s="13"/>
    </row>
    <row r="1208" spans="1:86">
      <c r="A1208" s="15"/>
      <c r="B1208" s="15"/>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Z1208" s="15"/>
      <c r="AA1208" s="15"/>
      <c r="AB1208" s="15"/>
      <c r="AC1208" s="15"/>
      <c r="AD1208" s="15"/>
      <c r="AE1208" s="15"/>
      <c r="AF1208" s="15"/>
      <c r="AG1208" s="15"/>
      <c r="AH1208" s="15"/>
      <c r="AI1208" s="15"/>
      <c r="AJ1208" s="15"/>
      <c r="AK1208" s="15"/>
      <c r="AL1208" s="15"/>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c r="CH1208" s="13"/>
    </row>
    <row r="1209" spans="1:86">
      <c r="A1209" s="15"/>
      <c r="B1209" s="15"/>
      <c r="C1209" s="15"/>
      <c r="D1209" s="15"/>
      <c r="E1209" s="15"/>
      <c r="F1209" s="15"/>
      <c r="G1209" s="15"/>
      <c r="H1209" s="15"/>
      <c r="I1209" s="15"/>
      <c r="J1209" s="15"/>
      <c r="K1209" s="15"/>
      <c r="L1209" s="15"/>
      <c r="M1209" s="15"/>
      <c r="N1209" s="15"/>
      <c r="O1209" s="15"/>
      <c r="P1209" s="15"/>
      <c r="Q1209" s="15"/>
      <c r="R1209" s="15"/>
      <c r="S1209" s="15"/>
      <c r="T1209" s="15"/>
      <c r="U1209" s="15"/>
      <c r="V1209" s="15"/>
      <c r="W1209" s="15"/>
      <c r="X1209" s="15"/>
      <c r="Z1209" s="15"/>
      <c r="AA1209" s="15"/>
      <c r="AB1209" s="15"/>
      <c r="AC1209" s="15"/>
      <c r="AD1209" s="15"/>
      <c r="AE1209" s="15"/>
      <c r="AF1209" s="15"/>
      <c r="AG1209" s="15"/>
      <c r="AH1209" s="15"/>
      <c r="AI1209" s="15"/>
      <c r="AJ1209" s="15"/>
      <c r="AK1209" s="15"/>
      <c r="AL1209" s="15"/>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c r="CH1209" s="13"/>
    </row>
    <row r="1210" spans="1:86">
      <c r="A1210" s="15"/>
      <c r="B1210" s="15"/>
      <c r="C1210" s="15"/>
      <c r="D1210" s="15"/>
      <c r="E1210" s="15"/>
      <c r="F1210" s="15"/>
      <c r="G1210" s="15"/>
      <c r="H1210" s="15"/>
      <c r="I1210" s="15"/>
      <c r="J1210" s="15"/>
      <c r="K1210" s="15"/>
      <c r="L1210" s="15"/>
      <c r="M1210" s="15"/>
      <c r="N1210" s="15"/>
      <c r="O1210" s="15"/>
      <c r="P1210" s="15"/>
      <c r="Q1210" s="15"/>
      <c r="R1210" s="15"/>
      <c r="S1210" s="15"/>
      <c r="T1210" s="15"/>
      <c r="U1210" s="15"/>
      <c r="V1210" s="15"/>
      <c r="W1210" s="15"/>
      <c r="X1210" s="15"/>
      <c r="Z1210" s="15"/>
      <c r="AA1210" s="15"/>
      <c r="AB1210" s="15"/>
      <c r="AC1210" s="15"/>
      <c r="AD1210" s="15"/>
      <c r="AE1210" s="15"/>
      <c r="AF1210" s="15"/>
      <c r="AG1210" s="15"/>
      <c r="AH1210" s="15"/>
      <c r="AI1210" s="15"/>
      <c r="AJ1210" s="15"/>
      <c r="AK1210" s="15"/>
      <c r="AL1210" s="15"/>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c r="CH1210" s="13"/>
    </row>
    <row r="1211" spans="1:86">
      <c r="A1211" s="15"/>
      <c r="B1211" s="15"/>
      <c r="C1211" s="15"/>
      <c r="D1211" s="15"/>
      <c r="E1211" s="15"/>
      <c r="F1211" s="15"/>
      <c r="G1211" s="15"/>
      <c r="H1211" s="15"/>
      <c r="I1211" s="15"/>
      <c r="J1211" s="15"/>
      <c r="K1211" s="15"/>
      <c r="L1211" s="15"/>
      <c r="M1211" s="15"/>
      <c r="N1211" s="15"/>
      <c r="O1211" s="15"/>
      <c r="P1211" s="15"/>
      <c r="Q1211" s="15"/>
      <c r="R1211" s="15"/>
      <c r="S1211" s="15"/>
      <c r="T1211" s="15"/>
      <c r="U1211" s="15"/>
      <c r="V1211" s="15"/>
      <c r="W1211" s="15"/>
      <c r="X1211" s="15"/>
      <c r="Z1211" s="15"/>
      <c r="AA1211" s="15"/>
      <c r="AB1211" s="15"/>
      <c r="AC1211" s="15"/>
      <c r="AD1211" s="15"/>
      <c r="AE1211" s="15"/>
      <c r="AF1211" s="15"/>
      <c r="AG1211" s="15"/>
      <c r="AH1211" s="15"/>
      <c r="AI1211" s="15"/>
      <c r="AJ1211" s="15"/>
      <c r="AK1211" s="15"/>
      <c r="AL1211" s="15"/>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c r="CH1211" s="13"/>
    </row>
    <row r="1212" spans="1:86">
      <c r="A1212" s="15"/>
      <c r="B1212" s="15"/>
      <c r="C1212" s="15"/>
      <c r="D1212" s="15"/>
      <c r="E1212" s="15"/>
      <c r="F1212" s="15"/>
      <c r="G1212" s="15"/>
      <c r="H1212" s="15"/>
      <c r="I1212" s="15"/>
      <c r="J1212" s="15"/>
      <c r="K1212" s="15"/>
      <c r="L1212" s="15"/>
      <c r="M1212" s="15"/>
      <c r="N1212" s="15"/>
      <c r="O1212" s="15"/>
      <c r="P1212" s="15"/>
      <c r="Q1212" s="15"/>
      <c r="R1212" s="15"/>
      <c r="S1212" s="15"/>
      <c r="T1212" s="15"/>
      <c r="U1212" s="15"/>
      <c r="V1212" s="15"/>
      <c r="W1212" s="15"/>
      <c r="X1212" s="15"/>
      <c r="Z1212" s="15"/>
      <c r="AA1212" s="15"/>
      <c r="AB1212" s="15"/>
      <c r="AC1212" s="15"/>
      <c r="AD1212" s="15"/>
      <c r="AE1212" s="15"/>
      <c r="AF1212" s="15"/>
      <c r="AG1212" s="15"/>
      <c r="AH1212" s="15"/>
      <c r="AI1212" s="15"/>
      <c r="AJ1212" s="15"/>
      <c r="AK1212" s="15"/>
      <c r="AL1212" s="15"/>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c r="CH1212" s="13"/>
    </row>
    <row r="1213" spans="1:86">
      <c r="A1213" s="15"/>
      <c r="B1213" s="15"/>
      <c r="C1213" s="15"/>
      <c r="D1213" s="15"/>
      <c r="E1213" s="15"/>
      <c r="F1213" s="15"/>
      <c r="G1213" s="15"/>
      <c r="H1213" s="15"/>
      <c r="I1213" s="15"/>
      <c r="J1213" s="15"/>
      <c r="K1213" s="15"/>
      <c r="L1213" s="15"/>
      <c r="M1213" s="15"/>
      <c r="N1213" s="15"/>
      <c r="O1213" s="15"/>
      <c r="P1213" s="15"/>
      <c r="Q1213" s="15"/>
      <c r="R1213" s="15"/>
      <c r="S1213" s="15"/>
      <c r="T1213" s="15"/>
      <c r="U1213" s="15"/>
      <c r="V1213" s="15"/>
      <c r="W1213" s="15"/>
      <c r="X1213" s="15"/>
      <c r="Z1213" s="15"/>
      <c r="AA1213" s="15"/>
      <c r="AB1213" s="15"/>
      <c r="AC1213" s="15"/>
      <c r="AD1213" s="15"/>
      <c r="AE1213" s="15"/>
      <c r="AF1213" s="15"/>
      <c r="AG1213" s="15"/>
      <c r="AH1213" s="15"/>
      <c r="AI1213" s="15"/>
      <c r="AJ1213" s="15"/>
      <c r="AK1213" s="15"/>
      <c r="AL1213" s="15"/>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c r="CH1213" s="13"/>
    </row>
    <row r="1214" spans="1:86">
      <c r="A1214" s="15"/>
      <c r="B1214" s="15"/>
      <c r="C1214" s="15"/>
      <c r="D1214" s="15"/>
      <c r="E1214" s="15"/>
      <c r="F1214" s="15"/>
      <c r="G1214" s="15"/>
      <c r="H1214" s="15"/>
      <c r="I1214" s="15"/>
      <c r="J1214" s="15"/>
      <c r="K1214" s="15"/>
      <c r="L1214" s="15"/>
      <c r="M1214" s="15"/>
      <c r="N1214" s="15"/>
      <c r="O1214" s="15"/>
      <c r="P1214" s="15"/>
      <c r="Q1214" s="15"/>
      <c r="R1214" s="15"/>
      <c r="S1214" s="15"/>
      <c r="T1214" s="15"/>
      <c r="U1214" s="15"/>
      <c r="V1214" s="15"/>
      <c r="W1214" s="15"/>
      <c r="X1214" s="15"/>
      <c r="Z1214" s="15"/>
      <c r="AA1214" s="15"/>
      <c r="AB1214" s="15"/>
      <c r="AC1214" s="15"/>
      <c r="AD1214" s="15"/>
      <c r="AE1214" s="15"/>
      <c r="AF1214" s="15"/>
      <c r="AG1214" s="15"/>
      <c r="AH1214" s="15"/>
      <c r="AI1214" s="15"/>
      <c r="AJ1214" s="15"/>
      <c r="AK1214" s="15"/>
      <c r="AL1214" s="15"/>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row>
    <row r="1215" spans="1:86">
      <c r="A1215" s="15"/>
      <c r="B1215" s="15"/>
      <c r="C1215" s="15"/>
      <c r="D1215" s="15"/>
      <c r="E1215" s="15"/>
      <c r="F1215" s="15"/>
      <c r="G1215" s="15"/>
      <c r="H1215" s="15"/>
      <c r="I1215" s="15"/>
      <c r="J1215" s="15"/>
      <c r="K1215" s="15"/>
      <c r="L1215" s="15"/>
      <c r="M1215" s="15"/>
      <c r="N1215" s="15"/>
      <c r="O1215" s="15"/>
      <c r="P1215" s="15"/>
      <c r="Q1215" s="15"/>
      <c r="R1215" s="15"/>
      <c r="S1215" s="15"/>
      <c r="T1215" s="15"/>
      <c r="U1215" s="15"/>
      <c r="V1215" s="15"/>
      <c r="W1215" s="15"/>
      <c r="X1215" s="15"/>
      <c r="Z1215" s="15"/>
      <c r="AA1215" s="15"/>
      <c r="AB1215" s="15"/>
      <c r="AC1215" s="15"/>
      <c r="AD1215" s="15"/>
      <c r="AE1215" s="15"/>
      <c r="AF1215" s="15"/>
      <c r="AG1215" s="15"/>
      <c r="AH1215" s="15"/>
      <c r="AI1215" s="15"/>
      <c r="AJ1215" s="15"/>
      <c r="AK1215" s="15"/>
      <c r="AL1215" s="15"/>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row>
    <row r="1216" spans="1:86">
      <c r="A1216" s="15"/>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Z1216" s="15"/>
      <c r="AA1216" s="15"/>
      <c r="AB1216" s="15"/>
      <c r="AC1216" s="15"/>
      <c r="AD1216" s="15"/>
      <c r="AE1216" s="15"/>
      <c r="AF1216" s="15"/>
      <c r="AG1216" s="15"/>
      <c r="AH1216" s="15"/>
      <c r="AI1216" s="15"/>
      <c r="AJ1216" s="15"/>
      <c r="AK1216" s="15"/>
      <c r="AL1216" s="15"/>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c r="CH1216" s="13"/>
    </row>
    <row r="1217" spans="1:86">
      <c r="A1217" s="15"/>
      <c r="B1217" s="15"/>
      <c r="C1217" s="15"/>
      <c r="D1217" s="15"/>
      <c r="E1217" s="15"/>
      <c r="F1217" s="15"/>
      <c r="G1217" s="15"/>
      <c r="H1217" s="15"/>
      <c r="I1217" s="15"/>
      <c r="J1217" s="15"/>
      <c r="K1217" s="15"/>
      <c r="L1217" s="15"/>
      <c r="M1217" s="15"/>
      <c r="N1217" s="15"/>
      <c r="O1217" s="15"/>
      <c r="P1217" s="15"/>
      <c r="Q1217" s="15"/>
      <c r="R1217" s="15"/>
      <c r="S1217" s="15"/>
      <c r="T1217" s="15"/>
      <c r="U1217" s="15"/>
      <c r="V1217" s="15"/>
      <c r="W1217" s="15"/>
      <c r="X1217" s="15"/>
      <c r="Z1217" s="15"/>
      <c r="AA1217" s="15"/>
      <c r="AB1217" s="15"/>
      <c r="AC1217" s="15"/>
      <c r="AD1217" s="15"/>
      <c r="AE1217" s="15"/>
      <c r="AF1217" s="15"/>
      <c r="AG1217" s="15"/>
      <c r="AH1217" s="15"/>
      <c r="AI1217" s="15"/>
      <c r="AJ1217" s="15"/>
      <c r="AK1217" s="15"/>
      <c r="AL1217" s="15"/>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c r="CH1217" s="13"/>
    </row>
    <row r="1218" spans="1:86">
      <c r="A1218" s="15"/>
      <c r="B1218" s="15"/>
      <c r="C1218" s="15"/>
      <c r="D1218" s="15"/>
      <c r="E1218" s="15"/>
      <c r="F1218" s="15"/>
      <c r="G1218" s="15"/>
      <c r="H1218" s="15"/>
      <c r="I1218" s="15"/>
      <c r="J1218" s="15"/>
      <c r="K1218" s="15"/>
      <c r="L1218" s="15"/>
      <c r="M1218" s="15"/>
      <c r="N1218" s="15"/>
      <c r="O1218" s="15"/>
      <c r="P1218" s="15"/>
      <c r="Q1218" s="15"/>
      <c r="R1218" s="15"/>
      <c r="S1218" s="15"/>
      <c r="T1218" s="15"/>
      <c r="U1218" s="15"/>
      <c r="V1218" s="15"/>
      <c r="W1218" s="15"/>
      <c r="X1218" s="15"/>
      <c r="Z1218" s="15"/>
      <c r="AA1218" s="15"/>
      <c r="AB1218" s="15"/>
      <c r="AC1218" s="15"/>
      <c r="AD1218" s="15"/>
      <c r="AE1218" s="15"/>
      <c r="AF1218" s="15"/>
      <c r="AG1218" s="15"/>
      <c r="AH1218" s="15"/>
      <c r="AI1218" s="15"/>
      <c r="AJ1218" s="15"/>
      <c r="AK1218" s="15"/>
      <c r="AL1218" s="15"/>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c r="CH1218" s="13"/>
    </row>
    <row r="1219" spans="1:86">
      <c r="A1219" s="15"/>
      <c r="B1219" s="15"/>
      <c r="C1219" s="15"/>
      <c r="D1219" s="15"/>
      <c r="E1219" s="15"/>
      <c r="F1219" s="15"/>
      <c r="G1219" s="15"/>
      <c r="H1219" s="15"/>
      <c r="I1219" s="15"/>
      <c r="J1219" s="15"/>
      <c r="K1219" s="15"/>
      <c r="L1219" s="15"/>
      <c r="M1219" s="15"/>
      <c r="N1219" s="15"/>
      <c r="O1219" s="15"/>
      <c r="P1219" s="15"/>
      <c r="Q1219" s="15"/>
      <c r="R1219" s="15"/>
      <c r="S1219" s="15"/>
      <c r="T1219" s="15"/>
      <c r="U1219" s="15"/>
      <c r="V1219" s="15"/>
      <c r="W1219" s="15"/>
      <c r="X1219" s="15"/>
      <c r="Z1219" s="15"/>
      <c r="AA1219" s="15"/>
      <c r="AB1219" s="15"/>
      <c r="AC1219" s="15"/>
      <c r="AD1219" s="15"/>
      <c r="AE1219" s="15"/>
      <c r="AF1219" s="15"/>
      <c r="AG1219" s="15"/>
      <c r="AH1219" s="15"/>
      <c r="AI1219" s="15"/>
      <c r="AJ1219" s="15"/>
      <c r="AK1219" s="15"/>
      <c r="AL1219" s="15"/>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c r="CH1219" s="13"/>
    </row>
    <row r="1220" spans="1:86">
      <c r="A1220" s="15"/>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Z1220" s="15"/>
      <c r="AA1220" s="15"/>
      <c r="AB1220" s="15"/>
      <c r="AC1220" s="15"/>
      <c r="AD1220" s="15"/>
      <c r="AE1220" s="15"/>
      <c r="AF1220" s="15"/>
      <c r="AG1220" s="15"/>
      <c r="AH1220" s="15"/>
      <c r="AI1220" s="15"/>
      <c r="AJ1220" s="15"/>
      <c r="AK1220" s="15"/>
      <c r="AL1220" s="15"/>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c r="CA1220" s="13"/>
      <c r="CB1220" s="13"/>
      <c r="CC1220" s="13"/>
      <c r="CD1220" s="13"/>
      <c r="CE1220" s="13"/>
      <c r="CF1220" s="13"/>
      <c r="CG1220" s="13"/>
      <c r="CH1220" s="13"/>
    </row>
    <row r="1221" spans="1:86">
      <c r="A1221" s="15"/>
      <c r="B1221" s="15"/>
      <c r="C1221" s="15"/>
      <c r="D1221" s="15"/>
      <c r="E1221" s="15"/>
      <c r="F1221" s="15"/>
      <c r="G1221" s="15"/>
      <c r="H1221" s="15"/>
      <c r="I1221" s="15"/>
      <c r="J1221" s="15"/>
      <c r="K1221" s="15"/>
      <c r="L1221" s="15"/>
      <c r="M1221" s="15"/>
      <c r="N1221" s="15"/>
      <c r="O1221" s="15"/>
      <c r="P1221" s="15"/>
      <c r="Q1221" s="15"/>
      <c r="R1221" s="15"/>
      <c r="S1221" s="15"/>
      <c r="T1221" s="15"/>
      <c r="U1221" s="15"/>
      <c r="V1221" s="15"/>
      <c r="W1221" s="15"/>
      <c r="X1221" s="15"/>
      <c r="Z1221" s="15"/>
      <c r="AA1221" s="15"/>
      <c r="AB1221" s="15"/>
      <c r="AC1221" s="15"/>
      <c r="AD1221" s="15"/>
      <c r="AE1221" s="15"/>
      <c r="AF1221" s="15"/>
      <c r="AG1221" s="15"/>
      <c r="AH1221" s="15"/>
      <c r="AI1221" s="15"/>
      <c r="AJ1221" s="15"/>
      <c r="AK1221" s="15"/>
      <c r="AL1221" s="15"/>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13"/>
      <c r="BY1221" s="13"/>
      <c r="BZ1221" s="13"/>
      <c r="CA1221" s="13"/>
      <c r="CB1221" s="13"/>
      <c r="CC1221" s="13"/>
      <c r="CD1221" s="13"/>
      <c r="CE1221" s="13"/>
      <c r="CF1221" s="13"/>
      <c r="CG1221" s="13"/>
      <c r="CH1221" s="13"/>
    </row>
    <row r="1222" spans="1:86">
      <c r="A1222" s="15"/>
      <c r="B1222" s="15"/>
      <c r="C1222" s="15"/>
      <c r="D1222" s="15"/>
      <c r="E1222" s="15"/>
      <c r="F1222" s="15"/>
      <c r="G1222" s="15"/>
      <c r="H1222" s="15"/>
      <c r="I1222" s="15"/>
      <c r="J1222" s="15"/>
      <c r="K1222" s="15"/>
      <c r="L1222" s="15"/>
      <c r="M1222" s="15"/>
      <c r="N1222" s="15"/>
      <c r="O1222" s="15"/>
      <c r="P1222" s="15"/>
      <c r="Q1222" s="15"/>
      <c r="R1222" s="15"/>
      <c r="S1222" s="15"/>
      <c r="T1222" s="15"/>
      <c r="U1222" s="15"/>
      <c r="V1222" s="15"/>
      <c r="W1222" s="15"/>
      <c r="X1222" s="15"/>
      <c r="Z1222" s="15"/>
      <c r="AA1222" s="15"/>
      <c r="AB1222" s="15"/>
      <c r="AC1222" s="15"/>
      <c r="AD1222" s="15"/>
      <c r="AE1222" s="15"/>
      <c r="AF1222" s="15"/>
      <c r="AG1222" s="15"/>
      <c r="AH1222" s="15"/>
      <c r="AI1222" s="15"/>
      <c r="AJ1222" s="15"/>
      <c r="AK1222" s="15"/>
      <c r="AL1222" s="15"/>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row>
    <row r="1223" spans="1:86">
      <c r="A1223" s="15"/>
      <c r="B1223" s="15"/>
      <c r="C1223" s="15"/>
      <c r="D1223" s="15"/>
      <c r="E1223" s="15"/>
      <c r="F1223" s="15"/>
      <c r="G1223" s="15"/>
      <c r="H1223" s="15"/>
      <c r="I1223" s="15"/>
      <c r="J1223" s="15"/>
      <c r="K1223" s="15"/>
      <c r="L1223" s="15"/>
      <c r="M1223" s="15"/>
      <c r="N1223" s="15"/>
      <c r="O1223" s="15"/>
      <c r="P1223" s="15"/>
      <c r="Q1223" s="15"/>
      <c r="R1223" s="15"/>
      <c r="S1223" s="15"/>
      <c r="T1223" s="15"/>
      <c r="U1223" s="15"/>
      <c r="V1223" s="15"/>
      <c r="W1223" s="15"/>
      <c r="X1223" s="15"/>
      <c r="Z1223" s="15"/>
      <c r="AA1223" s="15"/>
      <c r="AB1223" s="15"/>
      <c r="AC1223" s="15"/>
      <c r="AD1223" s="15"/>
      <c r="AE1223" s="15"/>
      <c r="AF1223" s="15"/>
      <c r="AG1223" s="15"/>
      <c r="AH1223" s="15"/>
      <c r="AI1223" s="15"/>
      <c r="AJ1223" s="15"/>
      <c r="AK1223" s="15"/>
      <c r="AL1223" s="15"/>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row>
    <row r="1224" spans="1:86">
      <c r="A1224" s="15"/>
      <c r="B1224" s="15"/>
      <c r="C1224" s="15"/>
      <c r="D1224" s="15"/>
      <c r="E1224" s="15"/>
      <c r="F1224" s="15"/>
      <c r="G1224" s="15"/>
      <c r="H1224" s="15"/>
      <c r="I1224" s="15"/>
      <c r="J1224" s="15"/>
      <c r="K1224" s="15"/>
      <c r="L1224" s="15"/>
      <c r="M1224" s="15"/>
      <c r="N1224" s="15"/>
      <c r="O1224" s="15"/>
      <c r="P1224" s="15"/>
      <c r="Q1224" s="15"/>
      <c r="R1224" s="15"/>
      <c r="S1224" s="15"/>
      <c r="T1224" s="15"/>
      <c r="U1224" s="15"/>
      <c r="V1224" s="15"/>
      <c r="W1224" s="15"/>
      <c r="X1224" s="15"/>
      <c r="Z1224" s="15"/>
      <c r="AA1224" s="15"/>
      <c r="AB1224" s="15"/>
      <c r="AC1224" s="15"/>
      <c r="AD1224" s="15"/>
      <c r="AE1224" s="15"/>
      <c r="AF1224" s="15"/>
      <c r="AG1224" s="15"/>
      <c r="AH1224" s="15"/>
      <c r="AI1224" s="15"/>
      <c r="AJ1224" s="15"/>
      <c r="AK1224" s="15"/>
      <c r="AL1224" s="15"/>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c r="CH1224" s="13"/>
    </row>
    <row r="1225" spans="1:86">
      <c r="A1225" s="15"/>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Z1225" s="15"/>
      <c r="AA1225" s="15"/>
      <c r="AB1225" s="15"/>
      <c r="AC1225" s="15"/>
      <c r="AD1225" s="15"/>
      <c r="AE1225" s="15"/>
      <c r="AF1225" s="15"/>
      <c r="AG1225" s="15"/>
      <c r="AH1225" s="15"/>
      <c r="AI1225" s="15"/>
      <c r="AJ1225" s="15"/>
      <c r="AK1225" s="15"/>
      <c r="AL1225" s="15"/>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c r="CH1225" s="13"/>
    </row>
    <row r="1226" spans="1:86">
      <c r="A1226" s="15"/>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Z1226" s="15"/>
      <c r="AA1226" s="15"/>
      <c r="AB1226" s="15"/>
      <c r="AC1226" s="15"/>
      <c r="AD1226" s="15"/>
      <c r="AE1226" s="15"/>
      <c r="AF1226" s="15"/>
      <c r="AG1226" s="15"/>
      <c r="AH1226" s="15"/>
      <c r="AI1226" s="15"/>
      <c r="AJ1226" s="15"/>
      <c r="AK1226" s="15"/>
      <c r="AL1226" s="15"/>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c r="CH1226" s="13"/>
    </row>
    <row r="1227" spans="1:86">
      <c r="A1227" s="15"/>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Z1227" s="15"/>
      <c r="AA1227" s="15"/>
      <c r="AB1227" s="15"/>
      <c r="AC1227" s="15"/>
      <c r="AD1227" s="15"/>
      <c r="AE1227" s="15"/>
      <c r="AF1227" s="15"/>
      <c r="AG1227" s="15"/>
      <c r="AH1227" s="15"/>
      <c r="AI1227" s="15"/>
      <c r="AJ1227" s="15"/>
      <c r="AK1227" s="15"/>
      <c r="AL1227" s="15"/>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c r="CH1227" s="13"/>
    </row>
    <row r="1228" spans="1:86">
      <c r="A1228" s="15"/>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Z1228" s="15"/>
      <c r="AA1228" s="15"/>
      <c r="AB1228" s="15"/>
      <c r="AC1228" s="15"/>
      <c r="AD1228" s="15"/>
      <c r="AE1228" s="15"/>
      <c r="AF1228" s="15"/>
      <c r="AG1228" s="15"/>
      <c r="AH1228" s="15"/>
      <c r="AI1228" s="15"/>
      <c r="AJ1228" s="15"/>
      <c r="AK1228" s="15"/>
      <c r="AL1228" s="15"/>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c r="CH1228" s="13"/>
    </row>
    <row r="1229" spans="1:86">
      <c r="A1229" s="15"/>
      <c r="B1229" s="15"/>
      <c r="C1229" s="15"/>
      <c r="D1229" s="15"/>
      <c r="E1229" s="15"/>
      <c r="F1229" s="15"/>
      <c r="G1229" s="15"/>
      <c r="H1229" s="15"/>
      <c r="I1229" s="15"/>
      <c r="J1229" s="15"/>
      <c r="K1229" s="15"/>
      <c r="L1229" s="15"/>
      <c r="M1229" s="15"/>
      <c r="N1229" s="15"/>
      <c r="O1229" s="15"/>
      <c r="P1229" s="15"/>
      <c r="Q1229" s="15"/>
      <c r="R1229" s="15"/>
      <c r="S1229" s="15"/>
      <c r="T1229" s="15"/>
      <c r="U1229" s="15"/>
      <c r="V1229" s="15"/>
      <c r="W1229" s="15"/>
      <c r="X1229" s="15"/>
      <c r="Z1229" s="15"/>
      <c r="AA1229" s="15"/>
      <c r="AB1229" s="15"/>
      <c r="AC1229" s="15"/>
      <c r="AD1229" s="15"/>
      <c r="AE1229" s="15"/>
      <c r="AF1229" s="15"/>
      <c r="AG1229" s="15"/>
      <c r="AH1229" s="15"/>
      <c r="AI1229" s="15"/>
      <c r="AJ1229" s="15"/>
      <c r="AK1229" s="15"/>
      <c r="AL1229" s="15"/>
      <c r="AM1229" s="13"/>
      <c r="AN1229" s="13"/>
      <c r="AO1229" s="13"/>
      <c r="AP1229" s="13"/>
      <c r="AQ1229" s="13"/>
      <c r="AR1229" s="13"/>
      <c r="AS1229" s="13"/>
      <c r="AT1229" s="13"/>
      <c r="AU1229" s="13"/>
      <c r="AV1229" s="13"/>
      <c r="AW1229" s="13"/>
      <c r="AX1229" s="13"/>
      <c r="AY1229" s="13"/>
      <c r="AZ1229" s="13"/>
      <c r="BA1229" s="13"/>
      <c r="BB1229" s="13"/>
      <c r="BC1229" s="13"/>
      <c r="BD1229" s="13"/>
      <c r="BE1229" s="13"/>
      <c r="BF1229" s="13"/>
      <c r="BG1229" s="13"/>
      <c r="BH1229" s="13"/>
      <c r="BI1229" s="13"/>
      <c r="BJ1229" s="13"/>
      <c r="BK1229" s="13"/>
      <c r="BL1229" s="13"/>
      <c r="BM1229" s="13"/>
      <c r="BN1229" s="13"/>
      <c r="BO1229" s="13"/>
      <c r="BP1229" s="13"/>
      <c r="BQ1229" s="13"/>
      <c r="BR1229" s="13"/>
      <c r="BS1229" s="13"/>
      <c r="BT1229" s="13"/>
      <c r="BU1229" s="13"/>
      <c r="BV1229" s="13"/>
      <c r="BW1229" s="13"/>
      <c r="BX1229" s="13"/>
      <c r="BY1229" s="13"/>
      <c r="BZ1229" s="13"/>
      <c r="CA1229" s="13"/>
      <c r="CB1229" s="13"/>
      <c r="CC1229" s="13"/>
      <c r="CD1229" s="13"/>
      <c r="CE1229" s="13"/>
      <c r="CF1229" s="13"/>
      <c r="CG1229" s="13"/>
      <c r="CH1229" s="13"/>
    </row>
    <row r="1230" spans="1:86">
      <c r="A1230" s="15"/>
      <c r="B1230" s="15"/>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Z1230" s="15"/>
      <c r="AA1230" s="15"/>
      <c r="AB1230" s="15"/>
      <c r="AC1230" s="15"/>
      <c r="AD1230" s="15"/>
      <c r="AE1230" s="15"/>
      <c r="AF1230" s="15"/>
      <c r="AG1230" s="15"/>
      <c r="AH1230" s="15"/>
      <c r="AI1230" s="15"/>
      <c r="AJ1230" s="15"/>
      <c r="AK1230" s="15"/>
      <c r="AL1230" s="15"/>
      <c r="AM1230" s="13"/>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row>
  </sheetData>
  <mergeCells count="6">
    <mergeCell ref="A36:I36"/>
    <mergeCell ref="A1:J1"/>
    <mergeCell ref="A33:J33"/>
    <mergeCell ref="A29:J29"/>
    <mergeCell ref="A34:I34"/>
    <mergeCell ref="A35:J35"/>
  </mergeCells>
  <phoneticPr fontId="11" type="noConversion"/>
  <printOptions horizontalCentered="1" verticalCentered="1" headings="1"/>
  <pageMargins left="0.25" right="0.25" top="0.5" bottom="0.5" header="0.5" footer="0.5"/>
  <pageSetup scale="72" firstPageNumber="63" orientation="landscape" useFirstPageNumber="1" r:id="rId1"/>
  <headerFooter scaleWithDoc="0" alignWithMargins="0">
    <oddHeader xml:space="preserve">&amp;C&amp;"Century Schoolbook,Bold"&amp;14 </oddHeader>
    <oddFooter xml:space="preserve">&amp;R&amp;12 </oddFooter>
  </headerFooter>
  <colBreaks count="3" manualBreakCount="3">
    <brk id="9" max="36" man="1"/>
    <brk id="18" max="36" man="1"/>
    <brk id="28" max="36" man="1"/>
  </colBreaks>
  <ignoredErrors>
    <ignoredError sqref="H19:J25 H26:J26" evalError="1"/>
    <ignoredError sqref="D28 D1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G1211"/>
  <sheetViews>
    <sheetView zoomScale="110" zoomScaleNormal="110" workbookViewId="0">
      <selection sqref="A1:J1"/>
    </sheetView>
  </sheetViews>
  <sheetFormatPr defaultColWidth="34.5703125" defaultRowHeight="14.25"/>
  <cols>
    <col min="1" max="1" width="38.5703125" style="624" customWidth="1"/>
    <col min="2" max="2" width="17.42578125" style="624" customWidth="1"/>
    <col min="3" max="3" width="19.5703125" style="624" customWidth="1"/>
    <col min="4" max="4" width="16.5703125" style="624" customWidth="1"/>
    <col min="5" max="5" width="15.5703125" style="624" customWidth="1"/>
    <col min="6" max="6" width="17" style="624" customWidth="1"/>
    <col min="7" max="9" width="14.42578125" style="624" customWidth="1"/>
    <col min="10" max="10" width="13.5703125" style="624" customWidth="1"/>
    <col min="11" max="11" width="15.42578125" style="624" customWidth="1"/>
    <col min="12" max="12" width="8.5703125" style="624" bestFit="1" customWidth="1"/>
    <col min="13" max="13" width="24.5703125" style="624" bestFit="1" customWidth="1"/>
    <col min="14" max="19" width="16.5703125" style="624" customWidth="1"/>
    <col min="20" max="20" width="17.5703125" style="624" customWidth="1"/>
    <col min="21" max="22" width="14.5703125" style="624" customWidth="1"/>
    <col min="23" max="23" width="12" style="624" customWidth="1"/>
    <col min="24" max="24" width="14.5703125" style="623" customWidth="1"/>
    <col min="25" max="25" width="12.5703125" style="624" customWidth="1"/>
    <col min="26" max="26" width="11" style="624" customWidth="1"/>
    <col min="27" max="27" width="14.5703125" style="624" customWidth="1"/>
    <col min="28" max="28" width="16.5703125" style="624" customWidth="1"/>
    <col min="29" max="29" width="16.42578125" style="624" customWidth="1"/>
    <col min="30" max="30" width="15.42578125" style="624" customWidth="1"/>
    <col min="31" max="32" width="14" style="624" customWidth="1"/>
    <col min="33" max="33" width="15.42578125" style="624" customWidth="1"/>
    <col min="34" max="34" width="19.5703125" style="624" customWidth="1"/>
    <col min="35" max="35" width="12.42578125" style="624" customWidth="1"/>
    <col min="36" max="36" width="12.5703125" style="624" customWidth="1"/>
    <col min="37" max="37" width="14.5703125" style="624" customWidth="1"/>
    <col min="38" max="16384" width="34.5703125" style="615"/>
  </cols>
  <sheetData>
    <row r="1" spans="1:49" s="11" customFormat="1" ht="75" customHeight="1">
      <c r="A1" s="1312" t="s">
        <v>797</v>
      </c>
      <c r="B1" s="1312"/>
      <c r="C1" s="1312"/>
      <c r="D1" s="1312"/>
      <c r="E1" s="1312"/>
      <c r="F1" s="1312"/>
      <c r="G1" s="1312"/>
      <c r="H1" s="1312"/>
      <c r="I1" s="1312"/>
      <c r="J1" s="1313"/>
      <c r="K1" s="795"/>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86"/>
      <c r="AM1" s="86"/>
      <c r="AN1" s="86"/>
      <c r="AO1" s="86"/>
      <c r="AP1" s="86"/>
      <c r="AQ1" s="86"/>
      <c r="AR1" s="86"/>
      <c r="AS1" s="86"/>
    </row>
    <row r="2" spans="1:49" s="5" customFormat="1" ht="17.100000000000001" customHeight="1">
      <c r="A2" s="151"/>
      <c r="B2" s="218" t="s">
        <v>458</v>
      </c>
      <c r="C2" s="218"/>
      <c r="D2" s="218"/>
      <c r="E2" s="218" t="s">
        <v>459</v>
      </c>
      <c r="F2" s="218"/>
      <c r="G2" s="218"/>
      <c r="H2" s="219" t="s">
        <v>353</v>
      </c>
      <c r="I2" s="220"/>
      <c r="J2" s="221"/>
    </row>
    <row r="3" spans="1:49" s="88" customFormat="1" ht="34.5" customHeight="1">
      <c r="A3" s="151" t="s">
        <v>103</v>
      </c>
      <c r="B3" s="195" t="s">
        <v>5</v>
      </c>
      <c r="C3" s="195" t="s">
        <v>113</v>
      </c>
      <c r="D3" s="195" t="s">
        <v>49</v>
      </c>
      <c r="E3" s="195" t="s">
        <v>5</v>
      </c>
      <c r="F3" s="195" t="s">
        <v>113</v>
      </c>
      <c r="G3" s="195" t="s">
        <v>49</v>
      </c>
      <c r="H3" s="195" t="s">
        <v>5</v>
      </c>
      <c r="I3" s="195" t="s">
        <v>113</v>
      </c>
      <c r="J3" s="195" t="s">
        <v>49</v>
      </c>
    </row>
    <row r="4" spans="1:49" s="5" customFormat="1" ht="17.100000000000001" customHeight="1">
      <c r="A4" s="196" t="s">
        <v>6</v>
      </c>
      <c r="B4" s="197"/>
      <c r="C4" s="198"/>
      <c r="D4" s="198"/>
      <c r="E4" s="198"/>
      <c r="F4" s="198"/>
      <c r="G4" s="198"/>
      <c r="H4" s="198"/>
      <c r="I4" s="198"/>
      <c r="J4" s="199"/>
    </row>
    <row r="5" spans="1:49" s="5" customFormat="1" ht="17.100000000000001" customHeight="1">
      <c r="A5" s="398"/>
      <c r="B5" s="401"/>
      <c r="C5" s="401"/>
      <c r="D5" s="201">
        <f>B5+C5</f>
        <v>0</v>
      </c>
      <c r="E5" s="401"/>
      <c r="F5" s="401"/>
      <c r="G5" s="201">
        <f>E5+F5</f>
        <v>0</v>
      </c>
      <c r="H5" s="569"/>
      <c r="I5" s="569"/>
      <c r="J5" s="1115"/>
      <c r="K5" s="1020"/>
      <c r="L5" s="13"/>
      <c r="M5" s="13"/>
      <c r="N5" s="13"/>
      <c r="O5" s="13"/>
      <c r="P5" s="13"/>
      <c r="Q5" s="13"/>
      <c r="R5" s="13"/>
      <c r="S5" s="13"/>
      <c r="T5" s="13"/>
      <c r="U5" s="13"/>
      <c r="V5" s="13"/>
      <c r="W5" s="13"/>
      <c r="X5" s="13"/>
      <c r="Y5" s="13"/>
      <c r="Z5" s="13"/>
      <c r="AA5" s="13"/>
    </row>
    <row r="6" spans="1:49" s="5" customFormat="1">
      <c r="A6" s="398" t="s">
        <v>460</v>
      </c>
      <c r="B6" s="401">
        <v>989875.23615797376</v>
      </c>
      <c r="C6" s="401">
        <v>1010124.7638420261</v>
      </c>
      <c r="D6" s="201">
        <f t="shared" ref="D6:D13" si="0">B6+C6</f>
        <v>2000000</v>
      </c>
      <c r="E6" s="401">
        <v>47956.28</v>
      </c>
      <c r="F6" s="401">
        <v>47956.360000000008</v>
      </c>
      <c r="G6" s="201">
        <f t="shared" ref="G6:G13" si="1">E6+F6</f>
        <v>95912.640000000014</v>
      </c>
      <c r="H6" s="569">
        <f t="shared" ref="H6:J13" si="2">E6/B6</f>
        <v>4.844679233125767E-2</v>
      </c>
      <c r="I6" s="569">
        <f t="shared" si="2"/>
        <v>4.7475679952243922E-2</v>
      </c>
      <c r="J6" s="1115">
        <f t="shared" si="2"/>
        <v>4.7956320000000004E-2</v>
      </c>
      <c r="K6" s="1020"/>
      <c r="L6" s="13"/>
      <c r="M6" s="13"/>
      <c r="N6" s="13"/>
      <c r="O6" s="13"/>
      <c r="P6" s="13"/>
      <c r="Q6" s="13"/>
      <c r="R6" s="13"/>
      <c r="S6" s="13"/>
      <c r="T6" s="13"/>
      <c r="U6" s="13"/>
      <c r="V6" s="13"/>
      <c r="W6" s="13"/>
      <c r="X6" s="13"/>
      <c r="Y6" s="13"/>
      <c r="Z6" s="13"/>
      <c r="AA6" s="13"/>
    </row>
    <row r="7" spans="1:49" s="5" customFormat="1" ht="17.100000000000001" customHeight="1">
      <c r="A7" s="591" t="s">
        <v>250</v>
      </c>
      <c r="B7" s="401">
        <v>151659</v>
      </c>
      <c r="C7" s="401">
        <v>151659</v>
      </c>
      <c r="D7" s="201">
        <f t="shared" si="0"/>
        <v>303318</v>
      </c>
      <c r="E7" s="401">
        <f>22058.75-0.5</f>
        <v>22058.25</v>
      </c>
      <c r="F7" s="401">
        <f>22058.75-0.5</f>
        <v>22058.25</v>
      </c>
      <c r="G7" s="201">
        <f>E7+F7</f>
        <v>44116.5</v>
      </c>
      <c r="H7" s="569">
        <f t="shared" si="2"/>
        <v>0.14544636322275631</v>
      </c>
      <c r="I7" s="569">
        <f t="shared" si="2"/>
        <v>0.14544636322275631</v>
      </c>
      <c r="J7" s="1115">
        <f t="shared" si="2"/>
        <v>0.14544636322275631</v>
      </c>
      <c r="K7" s="1113"/>
      <c r="L7" s="13"/>
      <c r="M7" s="13"/>
      <c r="N7" s="13"/>
      <c r="O7" s="13"/>
      <c r="P7" s="13"/>
      <c r="Q7" s="13"/>
      <c r="R7" s="13"/>
      <c r="S7" s="13"/>
      <c r="T7" s="13"/>
      <c r="U7" s="13"/>
      <c r="V7" s="13"/>
      <c r="W7" s="13"/>
      <c r="X7" s="13"/>
      <c r="Y7" s="13"/>
      <c r="Z7" s="13"/>
      <c r="AA7" s="13"/>
    </row>
    <row r="8" spans="1:49" s="5" customFormat="1" ht="17.100000000000001" customHeight="1">
      <c r="A8" s="398" t="s">
        <v>461</v>
      </c>
      <c r="B8" s="792">
        <v>238773.25002746371</v>
      </c>
      <c r="C8" s="201">
        <v>243657.74997253626</v>
      </c>
      <c r="D8" s="201">
        <f t="shared" si="0"/>
        <v>482431</v>
      </c>
      <c r="E8" s="401"/>
      <c r="F8" s="401"/>
      <c r="G8" s="201">
        <f t="shared" si="1"/>
        <v>0</v>
      </c>
      <c r="H8" s="569">
        <f t="shared" si="2"/>
        <v>0</v>
      </c>
      <c r="I8" s="569">
        <f t="shared" si="2"/>
        <v>0</v>
      </c>
      <c r="J8" s="1115">
        <f t="shared" si="2"/>
        <v>0</v>
      </c>
      <c r="K8" s="1020"/>
      <c r="L8" s="13"/>
      <c r="M8" s="13"/>
      <c r="N8" s="13"/>
      <c r="O8" s="13"/>
      <c r="P8" s="13"/>
      <c r="Q8" s="13"/>
      <c r="R8" s="13"/>
      <c r="S8" s="13"/>
      <c r="T8" s="13"/>
      <c r="U8" s="13"/>
      <c r="V8" s="13"/>
      <c r="W8" s="13"/>
      <c r="X8" s="13"/>
      <c r="Y8" s="13"/>
      <c r="Z8" s="13"/>
      <c r="AA8" s="13"/>
    </row>
    <row r="9" spans="1:49" s="5" customFormat="1" ht="17.100000000000001" customHeight="1">
      <c r="A9" s="399" t="s">
        <v>262</v>
      </c>
      <c r="B9" s="793">
        <v>30625</v>
      </c>
      <c r="C9" s="794">
        <v>30625</v>
      </c>
      <c r="D9" s="201">
        <f t="shared" si="0"/>
        <v>61250</v>
      </c>
      <c r="E9" s="401"/>
      <c r="F9" s="401"/>
      <c r="G9" s="201">
        <f t="shared" si="1"/>
        <v>0</v>
      </c>
      <c r="H9" s="569">
        <f t="shared" si="2"/>
        <v>0</v>
      </c>
      <c r="I9" s="569">
        <f t="shared" si="2"/>
        <v>0</v>
      </c>
      <c r="J9" s="1115">
        <f t="shared" si="2"/>
        <v>0</v>
      </c>
      <c r="K9" s="1020"/>
      <c r="L9" s="13"/>
      <c r="M9" s="13"/>
      <c r="N9" s="13"/>
      <c r="O9" s="13"/>
      <c r="P9" s="13"/>
      <c r="Q9" s="13"/>
      <c r="R9" s="13"/>
      <c r="S9" s="13"/>
      <c r="T9" s="13"/>
      <c r="U9" s="13"/>
      <c r="V9" s="13"/>
      <c r="W9" s="13"/>
      <c r="X9" s="13"/>
      <c r="Y9" s="13"/>
      <c r="Z9" s="13"/>
      <c r="AA9" s="13"/>
    </row>
    <row r="10" spans="1:49" s="5" customFormat="1" ht="17.100000000000001" customHeight="1">
      <c r="A10" s="398" t="s">
        <v>10</v>
      </c>
      <c r="B10" s="793">
        <v>173437.5</v>
      </c>
      <c r="C10" s="794">
        <v>173437.5</v>
      </c>
      <c r="D10" s="201">
        <f t="shared" si="0"/>
        <v>346875</v>
      </c>
      <c r="E10" s="401"/>
      <c r="F10" s="401"/>
      <c r="G10" s="201">
        <f t="shared" si="1"/>
        <v>0</v>
      </c>
      <c r="H10" s="569">
        <f t="shared" si="2"/>
        <v>0</v>
      </c>
      <c r="I10" s="569">
        <f t="shared" si="2"/>
        <v>0</v>
      </c>
      <c r="J10" s="1115">
        <f t="shared" si="2"/>
        <v>0</v>
      </c>
      <c r="K10" s="1020"/>
      <c r="L10" s="13"/>
      <c r="M10" s="13"/>
      <c r="N10" s="13"/>
      <c r="O10" s="13"/>
      <c r="P10" s="13"/>
      <c r="Q10" s="13"/>
      <c r="R10" s="13"/>
      <c r="S10" s="13"/>
      <c r="T10" s="13"/>
      <c r="U10" s="13"/>
      <c r="V10" s="13"/>
      <c r="W10" s="13"/>
      <c r="X10" s="13"/>
      <c r="Y10" s="13"/>
      <c r="Z10" s="13"/>
      <c r="AA10" s="13"/>
    </row>
    <row r="11" spans="1:49" s="5" customFormat="1" ht="17.100000000000001" customHeight="1">
      <c r="A11" s="398" t="s">
        <v>46</v>
      </c>
      <c r="B11" s="793">
        <v>235156</v>
      </c>
      <c r="C11" s="794">
        <v>235156</v>
      </c>
      <c r="D11" s="201">
        <f t="shared" si="0"/>
        <v>470312</v>
      </c>
      <c r="E11" s="401">
        <v>1278.56</v>
      </c>
      <c r="F11" s="401">
        <v>1278.6500000000001</v>
      </c>
      <c r="G11" s="201">
        <f t="shared" si="1"/>
        <v>2557.21</v>
      </c>
      <c r="H11" s="569">
        <f t="shared" si="2"/>
        <v>5.4370715610063108E-3</v>
      </c>
      <c r="I11" s="569">
        <f t="shared" si="2"/>
        <v>5.437454285665686E-3</v>
      </c>
      <c r="J11" s="1115">
        <f t="shared" si="2"/>
        <v>5.4372629233359979E-3</v>
      </c>
      <c r="K11" s="1020"/>
      <c r="L11" s="13"/>
      <c r="M11" s="13"/>
      <c r="N11" s="13"/>
      <c r="O11" s="13"/>
      <c r="P11" s="13"/>
      <c r="Q11" s="13"/>
      <c r="R11" s="13"/>
      <c r="S11" s="13"/>
      <c r="T11" s="13"/>
      <c r="U11" s="13"/>
      <c r="V11" s="13"/>
      <c r="W11" s="13"/>
      <c r="X11" s="13"/>
      <c r="Y11" s="13"/>
      <c r="Z11" s="13"/>
      <c r="AA11" s="13"/>
    </row>
    <row r="12" spans="1:49" s="5" customFormat="1" ht="17.100000000000001" customHeight="1">
      <c r="A12" s="237"/>
      <c r="B12" s="793"/>
      <c r="C12" s="794"/>
      <c r="D12" s="201"/>
      <c r="E12" s="401"/>
      <c r="F12" s="401"/>
      <c r="G12" s="201"/>
      <c r="H12" s="569"/>
      <c r="I12" s="569"/>
      <c r="J12" s="1116"/>
      <c r="K12" s="1020"/>
      <c r="L12" s="13"/>
      <c r="M12" s="13"/>
      <c r="N12" s="13"/>
      <c r="O12" s="13"/>
      <c r="P12" s="13"/>
      <c r="Q12" s="13"/>
      <c r="R12" s="13"/>
      <c r="S12" s="13"/>
      <c r="T12" s="13"/>
      <c r="U12" s="13"/>
      <c r="V12" s="13"/>
      <c r="W12" s="13"/>
      <c r="X12" s="13"/>
      <c r="Y12" s="13"/>
      <c r="Z12" s="13"/>
      <c r="AA12" s="13"/>
    </row>
    <row r="13" spans="1:49" s="5" customFormat="1" ht="17.100000000000001" customHeight="1">
      <c r="A13" s="202" t="s">
        <v>462</v>
      </c>
      <c r="B13" s="259">
        <f>SUM(B5:B12)</f>
        <v>1819525.9861854375</v>
      </c>
      <c r="C13" s="259">
        <f>SUM(C5:C12)</f>
        <v>1844660.0138145625</v>
      </c>
      <c r="D13" s="259">
        <f t="shared" si="0"/>
        <v>3664186</v>
      </c>
      <c r="E13" s="259">
        <f t="shared" ref="E13:F13" si="3">SUM(E5:E12)</f>
        <v>71293.09</v>
      </c>
      <c r="F13" s="259">
        <f t="shared" si="3"/>
        <v>71293.260000000009</v>
      </c>
      <c r="G13" s="612">
        <f t="shared" si="1"/>
        <v>142586.35</v>
      </c>
      <c r="H13" s="261">
        <f t="shared" si="2"/>
        <v>3.9182232373313378E-2</v>
      </c>
      <c r="I13" s="261">
        <f t="shared" si="2"/>
        <v>3.8648455252506431E-2</v>
      </c>
      <c r="J13" s="1117">
        <f t="shared" si="2"/>
        <v>3.8913513124060842E-2</v>
      </c>
      <c r="K13" s="1114"/>
      <c r="L13" s="13"/>
      <c r="M13" s="13"/>
      <c r="N13" s="13"/>
      <c r="O13" s="13"/>
      <c r="P13" s="13"/>
      <c r="Q13" s="13"/>
      <c r="R13" s="13"/>
      <c r="S13" s="13"/>
      <c r="T13" s="13"/>
      <c r="U13" s="13"/>
      <c r="V13" s="13"/>
      <c r="W13" s="13"/>
      <c r="X13" s="13"/>
      <c r="Y13" s="13"/>
      <c r="Z13" s="13"/>
      <c r="AA13" s="13"/>
    </row>
    <row r="14" spans="1:49" s="5" customFormat="1" ht="17.100000000000001" customHeight="1">
      <c r="A14" s="151"/>
      <c r="B14" s="151"/>
      <c r="C14" s="151"/>
      <c r="D14" s="151"/>
      <c r="E14" s="151"/>
      <c r="F14" s="151"/>
      <c r="G14" s="151"/>
      <c r="H14" s="151"/>
      <c r="I14" s="151"/>
      <c r="J14" s="151"/>
      <c r="K14" s="538"/>
      <c r="L14" s="13"/>
      <c r="M14" s="13"/>
      <c r="N14" s="13"/>
      <c r="O14" s="13"/>
      <c r="P14" s="13"/>
      <c r="Q14" s="13"/>
      <c r="R14" s="13"/>
      <c r="S14" s="13"/>
      <c r="T14" s="13"/>
      <c r="U14" s="13"/>
      <c r="V14" s="13"/>
      <c r="W14" s="13"/>
      <c r="X14" s="13"/>
      <c r="Y14" s="13"/>
      <c r="Z14" s="13"/>
      <c r="AA14" s="13"/>
    </row>
    <row r="15" spans="1:49" s="5" customFormat="1">
      <c r="A15" s="1322" t="s">
        <v>463</v>
      </c>
      <c r="B15" s="1323"/>
      <c r="C15" s="1323"/>
      <c r="D15" s="1323"/>
      <c r="E15" s="1323"/>
      <c r="F15" s="1323"/>
      <c r="G15" s="1323"/>
      <c r="H15" s="1323"/>
      <c r="I15" s="1323"/>
      <c r="J15" s="1323"/>
      <c r="K15" s="15"/>
      <c r="L15" s="15"/>
      <c r="M15" s="15"/>
      <c r="N15" s="15"/>
      <c r="O15" s="15"/>
      <c r="P15" s="15"/>
      <c r="Q15" s="15"/>
      <c r="R15" s="15"/>
      <c r="S15" s="15"/>
      <c r="T15" s="15"/>
      <c r="U15" s="15"/>
      <c r="V15" s="15"/>
      <c r="W15" s="15"/>
      <c r="X15" s="15"/>
      <c r="Y15" s="15"/>
      <c r="Z15" s="15"/>
      <c r="AA15" s="15"/>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s="5" customFormat="1">
      <c r="A16" s="1322" t="s">
        <v>844</v>
      </c>
      <c r="B16" s="1323"/>
      <c r="C16" s="1323"/>
      <c r="D16" s="1323"/>
      <c r="E16" s="1323"/>
      <c r="F16" s="1323"/>
      <c r="G16" s="1323"/>
      <c r="H16" s="1323"/>
      <c r="I16" s="1323"/>
      <c r="J16" s="1323"/>
      <c r="K16" s="15"/>
      <c r="L16" s="15"/>
      <c r="M16" s="15"/>
      <c r="N16" s="15"/>
      <c r="O16" s="15"/>
      <c r="P16" s="15"/>
      <c r="Q16" s="15"/>
      <c r="R16" s="15"/>
      <c r="S16" s="15"/>
      <c r="T16" s="15"/>
      <c r="U16" s="15"/>
      <c r="V16" s="15"/>
      <c r="W16" s="15"/>
      <c r="X16" s="15"/>
      <c r="Y16" s="15"/>
      <c r="Z16" s="15"/>
      <c r="AA16" s="15"/>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c r="A17" s="1310"/>
      <c r="B17" s="1311"/>
      <c r="C17" s="1311"/>
      <c r="D17" s="1311"/>
      <c r="E17" s="1311"/>
      <c r="F17" s="1311"/>
      <c r="G17" s="1311"/>
      <c r="H17" s="1311"/>
      <c r="I17" s="1311"/>
      <c r="J17" s="618"/>
      <c r="K17" s="618"/>
      <c r="L17" s="618"/>
      <c r="M17" s="618"/>
      <c r="N17" s="618"/>
      <c r="O17" s="618"/>
      <c r="P17" s="618"/>
      <c r="Q17" s="618"/>
      <c r="R17" s="618"/>
      <c r="S17" s="618"/>
      <c r="T17" s="618"/>
      <c r="U17" s="618"/>
      <c r="V17" s="618"/>
      <c r="W17" s="618"/>
      <c r="X17" s="618"/>
      <c r="Y17" s="618"/>
      <c r="Z17" s="618"/>
      <c r="AA17" s="618"/>
      <c r="AB17" s="616"/>
      <c r="AC17" s="616"/>
      <c r="AD17" s="616"/>
      <c r="AE17" s="616"/>
      <c r="AF17" s="616"/>
      <c r="AG17" s="616"/>
      <c r="AH17" s="616"/>
      <c r="AI17" s="616"/>
      <c r="AJ17" s="616"/>
      <c r="AK17" s="616"/>
      <c r="AL17" s="616"/>
      <c r="AM17" s="616"/>
      <c r="AN17" s="616"/>
      <c r="AO17" s="616"/>
      <c r="AP17" s="616"/>
      <c r="AQ17" s="616"/>
      <c r="AR17" s="616"/>
      <c r="AS17" s="616"/>
      <c r="AT17" s="616"/>
      <c r="AU17" s="616"/>
      <c r="AV17" s="616"/>
      <c r="AW17" s="616"/>
    </row>
    <row r="18" spans="1:49">
      <c r="A18" s="619"/>
      <c r="B18" s="619"/>
      <c r="C18" s="620"/>
      <c r="D18" s="616"/>
      <c r="E18" s="619"/>
      <c r="F18" s="619"/>
      <c r="G18" s="619"/>
      <c r="H18" s="618"/>
      <c r="I18" s="618"/>
      <c r="J18" s="618"/>
      <c r="K18" s="618"/>
      <c r="L18" s="618"/>
      <c r="M18" s="618"/>
      <c r="N18" s="618"/>
      <c r="O18" s="618"/>
      <c r="P18" s="618"/>
      <c r="Q18" s="618"/>
      <c r="R18" s="618"/>
      <c r="S18" s="618"/>
      <c r="T18" s="618"/>
      <c r="U18" s="618"/>
      <c r="V18" s="618"/>
      <c r="W18" s="618"/>
      <c r="X18" s="618"/>
      <c r="Y18" s="618"/>
      <c r="Z18" s="618"/>
      <c r="AA18" s="618"/>
      <c r="AB18" s="616"/>
      <c r="AC18" s="616"/>
      <c r="AD18" s="616"/>
      <c r="AE18" s="616"/>
      <c r="AF18" s="616"/>
      <c r="AG18" s="616"/>
      <c r="AH18" s="616"/>
      <c r="AI18" s="616"/>
      <c r="AJ18" s="616"/>
      <c r="AK18" s="616"/>
      <c r="AL18" s="616"/>
      <c r="AM18" s="616"/>
      <c r="AN18" s="616"/>
      <c r="AO18" s="616"/>
      <c r="AP18" s="616"/>
      <c r="AQ18" s="616"/>
      <c r="AR18" s="616"/>
      <c r="AS18" s="616"/>
      <c r="AT18" s="616"/>
      <c r="AU18" s="616"/>
      <c r="AV18" s="616"/>
      <c r="AW18" s="616"/>
    </row>
    <row r="19" spans="1:49">
      <c r="A19" s="619"/>
      <c r="B19" s="619"/>
      <c r="C19" s="621"/>
      <c r="D19" s="616"/>
      <c r="E19" s="619"/>
      <c r="F19" s="619"/>
      <c r="G19" s="619"/>
      <c r="H19" s="618"/>
      <c r="I19" s="618"/>
      <c r="J19" s="618"/>
      <c r="K19" s="618"/>
      <c r="L19" s="618"/>
      <c r="M19" s="618"/>
      <c r="N19" s="618"/>
      <c r="O19" s="618"/>
      <c r="P19" s="618"/>
      <c r="Q19" s="618"/>
      <c r="R19" s="618"/>
      <c r="S19" s="618"/>
      <c r="T19" s="618"/>
      <c r="U19" s="618"/>
      <c r="V19" s="618"/>
      <c r="W19" s="618"/>
      <c r="X19" s="618"/>
      <c r="Y19" s="618"/>
      <c r="Z19" s="618"/>
      <c r="AA19" s="618"/>
      <c r="AB19" s="616"/>
      <c r="AC19" s="616"/>
      <c r="AD19" s="616"/>
      <c r="AE19" s="616"/>
      <c r="AF19" s="616"/>
      <c r="AG19" s="616"/>
      <c r="AH19" s="616"/>
      <c r="AI19" s="616"/>
      <c r="AJ19" s="616"/>
      <c r="AK19" s="616"/>
      <c r="AL19" s="616"/>
      <c r="AM19" s="616"/>
      <c r="AN19" s="616"/>
      <c r="AO19" s="616"/>
      <c r="AP19" s="616"/>
      <c r="AQ19" s="616"/>
      <c r="AR19" s="616"/>
      <c r="AS19" s="616"/>
      <c r="AT19" s="616"/>
      <c r="AU19" s="616"/>
      <c r="AV19" s="616"/>
      <c r="AW19" s="616"/>
    </row>
    <row r="20" spans="1:49">
      <c r="A20" s="619"/>
      <c r="B20" s="619"/>
      <c r="C20" s="620"/>
      <c r="D20" s="616"/>
      <c r="E20" s="619"/>
      <c r="F20" s="619"/>
      <c r="G20" s="619"/>
      <c r="H20" s="618"/>
      <c r="I20" s="618"/>
      <c r="J20" s="618"/>
      <c r="K20" s="618"/>
      <c r="L20" s="618"/>
      <c r="M20" s="618"/>
      <c r="N20" s="618"/>
      <c r="O20" s="618"/>
      <c r="P20" s="618"/>
      <c r="Q20" s="618"/>
      <c r="R20" s="618"/>
      <c r="S20" s="618"/>
      <c r="T20" s="618"/>
      <c r="U20" s="618"/>
      <c r="V20" s="618"/>
      <c r="W20" s="618"/>
      <c r="X20" s="618"/>
      <c r="Y20" s="618"/>
      <c r="Z20" s="618"/>
      <c r="AA20" s="618"/>
      <c r="AB20" s="616"/>
      <c r="AC20" s="616"/>
      <c r="AD20" s="616"/>
      <c r="AE20" s="616"/>
      <c r="AF20" s="616"/>
      <c r="AG20" s="616"/>
      <c r="AH20" s="616"/>
      <c r="AI20" s="616"/>
      <c r="AJ20" s="616"/>
      <c r="AK20" s="616"/>
      <c r="AL20" s="616"/>
      <c r="AM20" s="616"/>
      <c r="AN20" s="616"/>
      <c r="AO20" s="616"/>
      <c r="AP20" s="616"/>
      <c r="AQ20" s="616"/>
      <c r="AR20" s="616"/>
      <c r="AS20" s="616"/>
      <c r="AT20" s="616"/>
      <c r="AU20" s="616"/>
      <c r="AV20" s="616"/>
      <c r="AW20" s="616"/>
    </row>
    <row r="21" spans="1:49">
      <c r="A21" s="619"/>
      <c r="B21" s="619"/>
      <c r="C21" s="620"/>
      <c r="D21" s="616"/>
      <c r="E21" s="619"/>
      <c r="F21" s="619"/>
      <c r="G21" s="619"/>
      <c r="H21" s="618"/>
      <c r="I21" s="618"/>
      <c r="J21" s="618"/>
      <c r="K21" s="618"/>
      <c r="L21" s="618"/>
      <c r="M21" s="618"/>
      <c r="N21" s="618"/>
      <c r="O21" s="618"/>
      <c r="P21" s="618"/>
      <c r="Q21" s="618"/>
      <c r="R21" s="618"/>
      <c r="S21" s="618"/>
      <c r="T21" s="618"/>
      <c r="U21" s="618"/>
      <c r="V21" s="618"/>
      <c r="W21" s="618"/>
      <c r="X21" s="618"/>
      <c r="Y21" s="618"/>
      <c r="Z21" s="618"/>
      <c r="AA21" s="618"/>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row>
    <row r="22" spans="1:49">
      <c r="A22" s="619"/>
      <c r="B22" s="619"/>
      <c r="C22" s="620"/>
      <c r="D22" s="616"/>
      <c r="E22" s="619"/>
      <c r="F22" s="619"/>
      <c r="G22" s="619"/>
      <c r="H22" s="618"/>
      <c r="I22" s="618"/>
      <c r="J22" s="618"/>
      <c r="K22" s="618"/>
      <c r="L22" s="618"/>
      <c r="M22" s="618"/>
      <c r="N22" s="618"/>
      <c r="O22" s="618"/>
      <c r="P22" s="618"/>
      <c r="Q22" s="618"/>
      <c r="R22" s="618"/>
      <c r="S22" s="618"/>
      <c r="T22" s="618"/>
      <c r="U22" s="618"/>
      <c r="V22" s="618"/>
      <c r="W22" s="618"/>
      <c r="X22" s="618"/>
      <c r="Y22" s="618"/>
      <c r="Z22" s="618"/>
      <c r="AA22" s="618"/>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row>
    <row r="23" spans="1:49">
      <c r="A23" s="619"/>
      <c r="B23" s="619"/>
      <c r="C23" s="620"/>
      <c r="D23" s="616"/>
      <c r="E23" s="619"/>
      <c r="F23" s="619"/>
      <c r="G23" s="619"/>
      <c r="H23" s="618"/>
      <c r="I23" s="618"/>
      <c r="J23" s="618"/>
      <c r="K23" s="618"/>
      <c r="L23" s="618"/>
      <c r="M23" s="618"/>
      <c r="N23" s="618"/>
      <c r="O23" s="618"/>
      <c r="P23" s="618"/>
      <c r="Q23" s="618"/>
      <c r="R23" s="618"/>
      <c r="S23" s="618"/>
      <c r="T23" s="618"/>
      <c r="U23" s="618"/>
      <c r="V23" s="618"/>
      <c r="W23" s="618"/>
      <c r="X23" s="618"/>
      <c r="Y23" s="618"/>
      <c r="Z23" s="618"/>
      <c r="AA23" s="618"/>
      <c r="AB23" s="616"/>
      <c r="AC23" s="616"/>
      <c r="AD23" s="616"/>
      <c r="AE23" s="616"/>
      <c r="AF23" s="616"/>
      <c r="AG23" s="616"/>
      <c r="AH23" s="616"/>
      <c r="AI23" s="616"/>
      <c r="AJ23" s="616"/>
      <c r="AK23" s="616"/>
      <c r="AL23" s="616"/>
      <c r="AM23" s="616"/>
      <c r="AN23" s="616"/>
      <c r="AO23" s="616"/>
      <c r="AP23" s="616"/>
      <c r="AQ23" s="616"/>
      <c r="AR23" s="616"/>
      <c r="AS23" s="616"/>
      <c r="AT23" s="616"/>
      <c r="AU23" s="616"/>
      <c r="AV23" s="616"/>
      <c r="AW23" s="616"/>
    </row>
    <row r="24" spans="1:49">
      <c r="A24" s="619"/>
      <c r="B24" s="619"/>
      <c r="C24" s="620"/>
      <c r="D24" s="616"/>
      <c r="E24" s="619"/>
      <c r="F24" s="619"/>
      <c r="G24" s="619"/>
      <c r="H24" s="618"/>
      <c r="I24" s="618"/>
      <c r="J24" s="618"/>
      <c r="K24" s="618"/>
      <c r="L24" s="618"/>
      <c r="M24" s="618"/>
      <c r="N24" s="618"/>
      <c r="O24" s="618"/>
      <c r="P24" s="618"/>
      <c r="Q24" s="618"/>
      <c r="R24" s="618"/>
      <c r="S24" s="618"/>
      <c r="T24" s="618"/>
      <c r="U24" s="618"/>
      <c r="V24" s="618"/>
      <c r="W24" s="618"/>
      <c r="X24" s="618"/>
      <c r="Y24" s="618"/>
      <c r="Z24" s="618"/>
      <c r="AA24" s="618"/>
      <c r="AB24" s="616"/>
      <c r="AC24" s="616"/>
      <c r="AD24" s="616"/>
      <c r="AE24" s="616"/>
      <c r="AF24" s="616"/>
      <c r="AG24" s="616"/>
      <c r="AH24" s="616"/>
      <c r="AI24" s="616"/>
      <c r="AJ24" s="616"/>
      <c r="AK24" s="616"/>
      <c r="AL24" s="616"/>
      <c r="AM24" s="616"/>
      <c r="AN24" s="616"/>
      <c r="AO24" s="616"/>
      <c r="AP24" s="616"/>
      <c r="AQ24" s="616"/>
      <c r="AR24" s="616"/>
      <c r="AS24" s="616"/>
      <c r="AT24" s="616"/>
      <c r="AU24" s="616"/>
      <c r="AV24" s="616"/>
      <c r="AW24" s="616"/>
    </row>
    <row r="25" spans="1:49">
      <c r="A25" s="619"/>
      <c r="B25" s="619"/>
      <c r="C25" s="620"/>
      <c r="D25" s="616"/>
      <c r="E25" s="619"/>
      <c r="F25" s="619"/>
      <c r="G25" s="619"/>
      <c r="H25" s="618"/>
      <c r="I25" s="618"/>
      <c r="J25" s="618"/>
      <c r="K25" s="618"/>
      <c r="L25" s="618"/>
      <c r="M25" s="618"/>
      <c r="N25" s="618"/>
      <c r="O25" s="618"/>
      <c r="P25" s="618"/>
      <c r="Q25" s="618"/>
      <c r="R25" s="618"/>
      <c r="S25" s="618"/>
      <c r="T25" s="618"/>
      <c r="U25" s="618"/>
      <c r="V25" s="618"/>
      <c r="W25" s="618"/>
      <c r="X25" s="618"/>
      <c r="Y25" s="618"/>
      <c r="Z25" s="618"/>
      <c r="AA25" s="618"/>
      <c r="AB25" s="616"/>
      <c r="AC25" s="616"/>
      <c r="AD25" s="616"/>
      <c r="AE25" s="616"/>
      <c r="AF25" s="616"/>
      <c r="AG25" s="616"/>
      <c r="AH25" s="616"/>
      <c r="AI25" s="616"/>
      <c r="AJ25" s="616"/>
      <c r="AK25" s="616"/>
      <c r="AL25" s="616"/>
      <c r="AM25" s="616"/>
      <c r="AN25" s="616"/>
      <c r="AO25" s="616"/>
      <c r="AP25" s="616"/>
      <c r="AQ25" s="616"/>
      <c r="AR25" s="616"/>
      <c r="AS25" s="616"/>
      <c r="AT25" s="616"/>
      <c r="AU25" s="616"/>
      <c r="AV25" s="616"/>
      <c r="AW25" s="616"/>
    </row>
    <row r="26" spans="1:49">
      <c r="A26" s="619"/>
      <c r="B26" s="619"/>
      <c r="C26" s="620"/>
      <c r="D26" s="616"/>
      <c r="E26" s="619"/>
      <c r="F26" s="619"/>
      <c r="G26" s="619"/>
      <c r="H26" s="618"/>
      <c r="I26" s="618"/>
      <c r="J26" s="618"/>
      <c r="K26" s="618"/>
      <c r="L26" s="618"/>
      <c r="M26" s="618"/>
      <c r="N26" s="618"/>
      <c r="O26" s="618"/>
      <c r="P26" s="618"/>
      <c r="Q26" s="618"/>
      <c r="R26" s="618"/>
      <c r="S26" s="618"/>
      <c r="T26" s="618"/>
      <c r="U26" s="618"/>
      <c r="V26" s="618"/>
      <c r="W26" s="618"/>
      <c r="X26" s="618"/>
      <c r="Y26" s="618"/>
      <c r="Z26" s="618"/>
      <c r="AA26" s="618"/>
      <c r="AB26" s="616"/>
      <c r="AC26" s="616"/>
      <c r="AD26" s="616"/>
      <c r="AE26" s="616"/>
      <c r="AF26" s="616"/>
      <c r="AG26" s="616"/>
      <c r="AH26" s="616"/>
      <c r="AI26" s="616"/>
      <c r="AJ26" s="616"/>
      <c r="AK26" s="616"/>
      <c r="AL26" s="616"/>
      <c r="AM26" s="616"/>
      <c r="AN26" s="616"/>
      <c r="AO26" s="616"/>
      <c r="AP26" s="616"/>
      <c r="AQ26" s="616"/>
      <c r="AR26" s="616"/>
      <c r="AS26" s="616"/>
      <c r="AT26" s="616"/>
      <c r="AU26" s="616"/>
      <c r="AV26" s="616"/>
      <c r="AW26" s="616"/>
    </row>
    <row r="27" spans="1:49">
      <c r="A27" s="619"/>
      <c r="B27" s="619"/>
      <c r="C27" s="620"/>
      <c r="D27" s="616"/>
      <c r="E27" s="619"/>
      <c r="F27" s="619"/>
      <c r="G27" s="619"/>
      <c r="H27" s="618"/>
      <c r="I27" s="618"/>
      <c r="J27" s="618"/>
      <c r="K27" s="618"/>
      <c r="L27" s="618"/>
      <c r="M27" s="618"/>
      <c r="N27" s="618"/>
      <c r="O27" s="618"/>
      <c r="P27" s="618"/>
      <c r="Q27" s="618"/>
      <c r="R27" s="618"/>
      <c r="S27" s="618"/>
      <c r="T27" s="618"/>
      <c r="U27" s="618"/>
      <c r="V27" s="618"/>
      <c r="W27" s="618"/>
      <c r="X27" s="618"/>
      <c r="Y27" s="618"/>
      <c r="Z27" s="618"/>
      <c r="AA27" s="618"/>
      <c r="AB27" s="616"/>
      <c r="AC27" s="616"/>
      <c r="AD27" s="616"/>
      <c r="AE27" s="616"/>
      <c r="AF27" s="616"/>
      <c r="AG27" s="616"/>
      <c r="AH27" s="616"/>
      <c r="AI27" s="616"/>
      <c r="AJ27" s="616"/>
      <c r="AK27" s="616"/>
      <c r="AL27" s="616"/>
      <c r="AM27" s="616"/>
      <c r="AN27" s="616"/>
      <c r="AO27" s="616"/>
      <c r="AP27" s="616"/>
      <c r="AQ27" s="616"/>
      <c r="AR27" s="616"/>
      <c r="AS27" s="616"/>
      <c r="AT27" s="616"/>
      <c r="AU27" s="616"/>
      <c r="AV27" s="616"/>
      <c r="AW27" s="616"/>
    </row>
    <row r="28" spans="1:49">
      <c r="A28" s="619"/>
      <c r="B28" s="619"/>
      <c r="C28" s="619"/>
      <c r="D28" s="619"/>
      <c r="E28" s="619"/>
      <c r="F28" s="619"/>
      <c r="G28" s="619"/>
      <c r="H28" s="618"/>
      <c r="I28" s="618"/>
      <c r="J28" s="618"/>
      <c r="K28" s="618"/>
      <c r="L28" s="618"/>
      <c r="M28" s="618"/>
      <c r="N28" s="618"/>
      <c r="O28" s="618"/>
      <c r="P28" s="618"/>
      <c r="Q28" s="618"/>
      <c r="R28" s="618"/>
      <c r="S28" s="618"/>
      <c r="T28" s="618"/>
      <c r="U28" s="618"/>
      <c r="V28" s="618"/>
      <c r="W28" s="618"/>
      <c r="X28" s="618"/>
      <c r="Y28" s="618"/>
      <c r="Z28" s="618"/>
      <c r="AA28" s="618"/>
      <c r="AB28" s="616"/>
      <c r="AC28" s="616"/>
      <c r="AD28" s="616"/>
      <c r="AE28" s="616"/>
      <c r="AF28" s="616"/>
      <c r="AG28" s="616"/>
      <c r="AH28" s="616"/>
      <c r="AI28" s="616"/>
      <c r="AJ28" s="616"/>
      <c r="AK28" s="616"/>
      <c r="AL28" s="616"/>
      <c r="AM28" s="616"/>
      <c r="AN28" s="616"/>
      <c r="AO28" s="616"/>
      <c r="AP28" s="616"/>
      <c r="AQ28" s="616"/>
      <c r="AR28" s="616"/>
      <c r="AS28" s="616"/>
      <c r="AT28" s="616"/>
      <c r="AU28" s="616"/>
      <c r="AV28" s="616"/>
      <c r="AW28" s="616"/>
    </row>
    <row r="29" spans="1:49">
      <c r="A29" s="619"/>
      <c r="B29" s="619"/>
      <c r="C29" s="619"/>
      <c r="D29" s="619"/>
      <c r="E29" s="619"/>
      <c r="F29" s="619"/>
      <c r="G29" s="619"/>
      <c r="H29" s="618"/>
      <c r="I29" s="618"/>
      <c r="J29" s="618"/>
      <c r="K29" s="618"/>
      <c r="L29" s="618"/>
      <c r="M29" s="618"/>
      <c r="N29" s="618"/>
      <c r="O29" s="618"/>
      <c r="P29" s="618"/>
      <c r="Q29" s="618"/>
      <c r="R29" s="618"/>
      <c r="S29" s="618"/>
      <c r="T29" s="618"/>
      <c r="U29" s="618"/>
      <c r="V29" s="618"/>
      <c r="W29" s="618"/>
      <c r="X29" s="618"/>
      <c r="Y29" s="618"/>
      <c r="Z29" s="618"/>
      <c r="AA29" s="618"/>
      <c r="AB29" s="616"/>
      <c r="AC29" s="616"/>
      <c r="AD29" s="616"/>
      <c r="AE29" s="616"/>
      <c r="AF29" s="616"/>
      <c r="AG29" s="616"/>
      <c r="AH29" s="616"/>
      <c r="AI29" s="616"/>
      <c r="AJ29" s="616"/>
      <c r="AK29" s="616"/>
      <c r="AL29" s="616"/>
      <c r="AM29" s="616"/>
      <c r="AN29" s="616"/>
      <c r="AO29" s="616"/>
      <c r="AP29" s="616"/>
      <c r="AQ29" s="616"/>
      <c r="AR29" s="616"/>
      <c r="AS29" s="616"/>
      <c r="AT29" s="616"/>
      <c r="AU29" s="616"/>
      <c r="AV29" s="616"/>
      <c r="AW29" s="616"/>
    </row>
    <row r="30" spans="1:49">
      <c r="A30" s="619"/>
      <c r="B30" s="619"/>
      <c r="C30" s="619"/>
      <c r="D30" s="619"/>
      <c r="E30" s="619"/>
      <c r="F30" s="619"/>
      <c r="G30" s="619"/>
      <c r="H30" s="618"/>
      <c r="I30" s="618"/>
      <c r="J30" s="618"/>
      <c r="K30" s="618"/>
      <c r="L30" s="618"/>
      <c r="M30" s="618"/>
      <c r="N30" s="618"/>
      <c r="O30" s="618"/>
      <c r="P30" s="618"/>
      <c r="Q30" s="618"/>
      <c r="R30" s="618"/>
      <c r="S30" s="618"/>
      <c r="T30" s="618"/>
      <c r="U30" s="618"/>
      <c r="V30" s="618"/>
      <c r="W30" s="618"/>
      <c r="X30" s="618"/>
      <c r="Y30" s="618"/>
      <c r="Z30" s="618"/>
      <c r="AA30" s="618"/>
      <c r="AB30" s="616"/>
      <c r="AC30" s="616"/>
      <c r="AD30" s="616"/>
      <c r="AE30" s="616"/>
      <c r="AF30" s="616"/>
      <c r="AG30" s="616"/>
      <c r="AH30" s="616"/>
      <c r="AI30" s="616"/>
      <c r="AJ30" s="616"/>
      <c r="AK30" s="616"/>
      <c r="AL30" s="616"/>
      <c r="AM30" s="616"/>
      <c r="AN30" s="616"/>
      <c r="AO30" s="616"/>
      <c r="AP30" s="616"/>
      <c r="AQ30" s="616"/>
      <c r="AR30" s="616"/>
      <c r="AS30" s="616"/>
      <c r="AT30" s="616"/>
      <c r="AU30" s="616"/>
      <c r="AV30" s="616"/>
      <c r="AW30" s="616"/>
    </row>
    <row r="31" spans="1:49">
      <c r="A31" s="619"/>
      <c r="B31" s="619"/>
      <c r="C31" s="619"/>
      <c r="D31" s="619"/>
      <c r="E31" s="619"/>
      <c r="F31" s="619"/>
      <c r="G31" s="619"/>
      <c r="H31" s="618"/>
      <c r="I31" s="618"/>
      <c r="J31" s="618"/>
      <c r="K31" s="618"/>
      <c r="L31" s="618"/>
      <c r="M31" s="618"/>
      <c r="N31" s="618"/>
      <c r="O31" s="618"/>
      <c r="P31" s="618"/>
      <c r="Q31" s="618"/>
      <c r="R31" s="618"/>
      <c r="S31" s="618"/>
      <c r="T31" s="618"/>
      <c r="U31" s="618"/>
      <c r="V31" s="618"/>
      <c r="W31" s="618"/>
      <c r="X31" s="618"/>
      <c r="Y31" s="618"/>
      <c r="Z31" s="618"/>
      <c r="AA31" s="618"/>
      <c r="AB31" s="616"/>
      <c r="AC31" s="616"/>
      <c r="AD31" s="616"/>
      <c r="AE31" s="616"/>
      <c r="AF31" s="616"/>
      <c r="AG31" s="616"/>
      <c r="AH31" s="616"/>
      <c r="AI31" s="616"/>
      <c r="AJ31" s="616"/>
      <c r="AK31" s="616"/>
      <c r="AL31" s="616"/>
      <c r="AM31" s="616"/>
      <c r="AN31" s="616"/>
      <c r="AO31" s="616"/>
      <c r="AP31" s="616"/>
      <c r="AQ31" s="616"/>
      <c r="AR31" s="616"/>
      <c r="AS31" s="616"/>
      <c r="AT31" s="616"/>
      <c r="AU31" s="616"/>
      <c r="AV31" s="616"/>
      <c r="AW31" s="616"/>
    </row>
    <row r="32" spans="1:49" ht="16.5" customHeight="1">
      <c r="A32" s="622"/>
      <c r="B32" s="622"/>
      <c r="C32" s="622"/>
      <c r="D32" s="622"/>
      <c r="E32" s="622"/>
      <c r="F32" s="622"/>
      <c r="G32" s="622"/>
      <c r="H32" s="618"/>
      <c r="I32" s="618"/>
      <c r="J32" s="618"/>
      <c r="K32" s="618"/>
      <c r="L32" s="618"/>
      <c r="M32" s="618"/>
      <c r="N32" s="618"/>
      <c r="O32" s="618"/>
      <c r="P32" s="618"/>
      <c r="Q32" s="618"/>
      <c r="R32" s="618"/>
      <c r="S32" s="618"/>
      <c r="T32" s="618"/>
      <c r="U32" s="618"/>
      <c r="V32" s="618"/>
      <c r="W32" s="618"/>
      <c r="X32" s="618"/>
      <c r="Y32" s="618"/>
      <c r="Z32" s="618"/>
      <c r="AA32" s="618"/>
      <c r="AB32" s="616"/>
      <c r="AC32" s="616"/>
      <c r="AD32" s="616"/>
      <c r="AE32" s="616"/>
      <c r="AF32" s="616"/>
      <c r="AG32" s="616"/>
      <c r="AH32" s="616"/>
      <c r="AI32" s="616"/>
      <c r="AJ32" s="616"/>
      <c r="AK32" s="616"/>
      <c r="AL32" s="616"/>
      <c r="AM32" s="616"/>
      <c r="AN32" s="616"/>
      <c r="AO32" s="616"/>
      <c r="AP32" s="616"/>
      <c r="AQ32" s="616"/>
      <c r="AR32" s="616"/>
      <c r="AS32" s="616"/>
      <c r="AT32" s="616"/>
      <c r="AU32" s="616"/>
      <c r="AV32" s="616"/>
      <c r="AW32" s="616"/>
    </row>
    <row r="33" spans="1:50">
      <c r="A33" s="619"/>
      <c r="B33" s="619"/>
      <c r="C33" s="619"/>
      <c r="D33" s="619"/>
      <c r="E33" s="619"/>
      <c r="F33" s="619"/>
      <c r="G33" s="619"/>
      <c r="H33" s="618"/>
      <c r="I33" s="618"/>
      <c r="J33" s="618"/>
      <c r="K33" s="618"/>
      <c r="L33" s="618"/>
      <c r="M33" s="618"/>
      <c r="N33" s="618"/>
      <c r="O33" s="618"/>
      <c r="P33" s="618"/>
      <c r="Q33" s="618"/>
      <c r="R33" s="618"/>
      <c r="S33" s="618"/>
      <c r="T33" s="618"/>
      <c r="U33" s="618"/>
      <c r="V33" s="618"/>
      <c r="W33" s="618"/>
      <c r="X33" s="618"/>
      <c r="Y33" s="618"/>
      <c r="Z33" s="618"/>
      <c r="AA33" s="618"/>
      <c r="AB33" s="616"/>
      <c r="AC33" s="616"/>
      <c r="AD33" s="616"/>
      <c r="AE33" s="616"/>
      <c r="AF33" s="616"/>
      <c r="AG33" s="616"/>
      <c r="AH33" s="616"/>
      <c r="AI33" s="616"/>
      <c r="AJ33" s="616"/>
      <c r="AK33" s="616"/>
      <c r="AL33" s="616"/>
      <c r="AM33" s="616"/>
      <c r="AN33" s="616"/>
      <c r="AO33" s="616"/>
      <c r="AP33" s="616"/>
      <c r="AQ33" s="616"/>
      <c r="AR33" s="616"/>
      <c r="AS33" s="616"/>
      <c r="AT33" s="616"/>
      <c r="AU33" s="616"/>
      <c r="AV33" s="616"/>
      <c r="AW33" s="616"/>
    </row>
    <row r="34" spans="1:50">
      <c r="A34" s="616"/>
      <c r="B34" s="616"/>
      <c r="C34" s="616"/>
      <c r="D34" s="616"/>
      <c r="E34" s="616"/>
      <c r="F34" s="616"/>
      <c r="G34" s="616"/>
      <c r="H34" s="618"/>
      <c r="I34" s="618"/>
      <c r="J34" s="618"/>
      <c r="K34" s="618"/>
      <c r="L34" s="618"/>
      <c r="M34" s="618"/>
      <c r="N34" s="618"/>
      <c r="O34" s="618"/>
      <c r="P34" s="618"/>
      <c r="Q34" s="618"/>
      <c r="R34" s="618"/>
      <c r="S34" s="618"/>
      <c r="T34" s="618"/>
      <c r="U34" s="618"/>
      <c r="V34" s="618"/>
      <c r="W34" s="618"/>
      <c r="X34" s="618"/>
      <c r="Y34" s="618"/>
      <c r="Z34" s="618"/>
      <c r="AA34" s="618"/>
      <c r="AB34" s="616"/>
      <c r="AC34" s="616"/>
      <c r="AD34" s="616"/>
      <c r="AE34" s="616"/>
      <c r="AF34" s="616"/>
      <c r="AG34" s="616"/>
      <c r="AH34" s="616"/>
      <c r="AI34" s="616"/>
      <c r="AJ34" s="616"/>
      <c r="AK34" s="616"/>
      <c r="AL34" s="616"/>
      <c r="AM34" s="616"/>
      <c r="AN34" s="616"/>
      <c r="AO34" s="616"/>
      <c r="AP34" s="616"/>
      <c r="AQ34" s="616"/>
      <c r="AR34" s="616"/>
      <c r="AS34" s="616"/>
      <c r="AT34" s="616"/>
      <c r="AU34" s="616"/>
      <c r="AV34" s="616"/>
      <c r="AW34" s="616"/>
    </row>
    <row r="35" spans="1:50">
      <c r="A35" s="616"/>
      <c r="B35" s="616"/>
      <c r="C35" s="616"/>
      <c r="D35" s="616"/>
      <c r="E35" s="616"/>
      <c r="F35" s="616"/>
      <c r="G35" s="616"/>
      <c r="H35" s="618"/>
      <c r="I35" s="618"/>
      <c r="J35" s="618"/>
      <c r="K35" s="618"/>
      <c r="L35" s="618"/>
      <c r="M35" s="618"/>
      <c r="N35" s="618"/>
      <c r="O35" s="618"/>
      <c r="P35" s="618"/>
      <c r="Q35" s="618"/>
      <c r="R35" s="618"/>
      <c r="S35" s="618"/>
      <c r="T35" s="618"/>
      <c r="U35" s="618"/>
      <c r="V35" s="618"/>
      <c r="W35" s="618"/>
      <c r="X35" s="618"/>
      <c r="Y35" s="618"/>
      <c r="Z35" s="618"/>
      <c r="AA35" s="618"/>
      <c r="AB35" s="616"/>
      <c r="AC35" s="616"/>
      <c r="AD35" s="616"/>
      <c r="AE35" s="616"/>
      <c r="AF35" s="616"/>
      <c r="AG35" s="616"/>
      <c r="AH35" s="616"/>
      <c r="AI35" s="616"/>
      <c r="AJ35" s="616"/>
      <c r="AK35" s="616"/>
      <c r="AL35" s="616"/>
      <c r="AM35" s="616"/>
      <c r="AN35" s="616"/>
      <c r="AO35" s="616"/>
      <c r="AP35" s="616"/>
      <c r="AQ35" s="616"/>
      <c r="AR35" s="616"/>
      <c r="AS35" s="616"/>
      <c r="AT35" s="616"/>
      <c r="AU35" s="616"/>
      <c r="AV35" s="616"/>
      <c r="AW35" s="616"/>
    </row>
    <row r="36" spans="1:50">
      <c r="A36" s="616"/>
      <c r="B36" s="616"/>
      <c r="C36" s="616"/>
      <c r="D36" s="616"/>
      <c r="E36" s="616"/>
      <c r="F36" s="616"/>
      <c r="G36" s="616"/>
      <c r="H36" s="618"/>
      <c r="I36" s="618"/>
      <c r="J36" s="618"/>
      <c r="K36" s="618"/>
      <c r="L36" s="618"/>
      <c r="M36" s="618"/>
      <c r="N36" s="618"/>
      <c r="O36" s="618"/>
      <c r="P36" s="618"/>
      <c r="Q36" s="618"/>
      <c r="R36" s="618"/>
      <c r="S36" s="618"/>
      <c r="T36" s="618"/>
      <c r="U36" s="618"/>
      <c r="V36" s="618"/>
      <c r="W36" s="618"/>
      <c r="X36" s="618"/>
      <c r="Y36" s="618"/>
      <c r="Z36" s="618"/>
      <c r="AA36" s="618"/>
      <c r="AB36" s="616"/>
      <c r="AC36" s="616"/>
      <c r="AD36" s="616"/>
      <c r="AE36" s="616"/>
      <c r="AF36" s="616"/>
      <c r="AG36" s="616"/>
      <c r="AH36" s="616"/>
      <c r="AI36" s="616"/>
      <c r="AJ36" s="616"/>
      <c r="AK36" s="616"/>
      <c r="AL36" s="616"/>
      <c r="AM36" s="616"/>
      <c r="AN36" s="616"/>
      <c r="AO36" s="616"/>
      <c r="AP36" s="616"/>
      <c r="AQ36" s="616"/>
      <c r="AR36" s="616"/>
      <c r="AS36" s="616"/>
      <c r="AT36" s="616"/>
      <c r="AU36" s="616"/>
      <c r="AV36" s="616"/>
      <c r="AW36" s="616"/>
    </row>
    <row r="37" spans="1:50" ht="8.25" customHeight="1">
      <c r="A37" s="616"/>
      <c r="B37" s="616"/>
      <c r="C37" s="616"/>
      <c r="D37" s="616"/>
      <c r="E37" s="616"/>
      <c r="F37" s="616"/>
      <c r="G37" s="616"/>
      <c r="H37" s="618"/>
      <c r="I37" s="618"/>
      <c r="J37" s="618"/>
      <c r="K37" s="618"/>
      <c r="L37" s="618"/>
      <c r="M37" s="618"/>
      <c r="N37" s="618"/>
      <c r="O37" s="618"/>
      <c r="P37" s="618"/>
      <c r="Q37" s="618"/>
      <c r="R37" s="618"/>
      <c r="S37" s="618"/>
      <c r="T37" s="618"/>
      <c r="U37" s="618"/>
      <c r="V37" s="618"/>
      <c r="W37" s="618"/>
      <c r="X37" s="618"/>
      <c r="Y37" s="618"/>
      <c r="Z37" s="618"/>
      <c r="AA37" s="618"/>
      <c r="AB37" s="616"/>
      <c r="AC37" s="616"/>
      <c r="AD37" s="616"/>
      <c r="AE37" s="616"/>
      <c r="AF37" s="616"/>
      <c r="AG37" s="616"/>
      <c r="AH37" s="616"/>
      <c r="AI37" s="616"/>
      <c r="AJ37" s="616"/>
      <c r="AK37" s="616"/>
      <c r="AL37" s="616"/>
      <c r="AM37" s="616"/>
      <c r="AN37" s="616"/>
      <c r="AO37" s="616"/>
      <c r="AP37" s="616"/>
      <c r="AQ37" s="616"/>
      <c r="AR37" s="616"/>
      <c r="AS37" s="616"/>
      <c r="AT37" s="616"/>
      <c r="AU37" s="616"/>
      <c r="AV37" s="616"/>
      <c r="AW37" s="616"/>
    </row>
    <row r="38" spans="1:50" hidden="1">
      <c r="A38" s="616"/>
      <c r="B38" s="616"/>
      <c r="C38" s="616"/>
      <c r="D38" s="616"/>
      <c r="E38" s="616"/>
      <c r="F38" s="616"/>
      <c r="G38" s="616"/>
      <c r="H38" s="618"/>
      <c r="I38" s="618"/>
      <c r="J38" s="618"/>
      <c r="K38" s="618"/>
      <c r="L38" s="618"/>
      <c r="M38" s="618"/>
      <c r="N38" s="618"/>
      <c r="O38" s="618"/>
      <c r="P38" s="618"/>
      <c r="Q38" s="618"/>
      <c r="R38" s="618"/>
      <c r="S38" s="618"/>
      <c r="T38" s="618"/>
      <c r="U38" s="618"/>
      <c r="V38" s="618"/>
      <c r="W38" s="618"/>
      <c r="X38" s="618"/>
      <c r="Y38" s="618"/>
      <c r="Z38" s="618"/>
      <c r="AA38" s="618"/>
      <c r="AB38" s="616"/>
      <c r="AC38" s="616"/>
      <c r="AD38" s="616"/>
      <c r="AE38" s="616"/>
      <c r="AF38" s="616"/>
      <c r="AG38" s="616"/>
      <c r="AH38" s="616"/>
      <c r="AI38" s="616"/>
      <c r="AJ38" s="616"/>
      <c r="AK38" s="616"/>
      <c r="AL38" s="616"/>
      <c r="AM38" s="616"/>
      <c r="AN38" s="616"/>
      <c r="AO38" s="616"/>
      <c r="AP38" s="616"/>
      <c r="AQ38" s="616"/>
      <c r="AR38" s="616"/>
      <c r="AS38" s="616"/>
      <c r="AT38" s="616"/>
      <c r="AU38" s="616"/>
      <c r="AV38" s="616"/>
      <c r="AW38" s="616"/>
    </row>
    <row r="39" spans="1:50" hidden="1">
      <c r="A39" s="616"/>
      <c r="B39" s="616"/>
      <c r="C39" s="616"/>
      <c r="D39" s="616"/>
      <c r="E39" s="616"/>
      <c r="F39" s="616"/>
      <c r="G39" s="616"/>
      <c r="H39" s="618"/>
      <c r="I39" s="618"/>
      <c r="J39" s="618"/>
      <c r="K39" s="618"/>
      <c r="L39" s="618"/>
      <c r="M39" s="618"/>
      <c r="N39" s="617"/>
      <c r="O39" s="618"/>
      <c r="P39" s="618"/>
      <c r="Q39" s="618"/>
      <c r="R39" s="618"/>
      <c r="S39" s="618"/>
      <c r="T39" s="618"/>
      <c r="U39" s="618"/>
      <c r="V39" s="618"/>
      <c r="W39" s="618"/>
      <c r="X39" s="618"/>
      <c r="Y39" s="618"/>
      <c r="Z39" s="618"/>
      <c r="AA39" s="618"/>
      <c r="AB39" s="616"/>
      <c r="AC39" s="616"/>
      <c r="AD39" s="616"/>
      <c r="AE39" s="616"/>
      <c r="AF39" s="616"/>
      <c r="AG39" s="616"/>
      <c r="AH39" s="616"/>
      <c r="AI39" s="616"/>
      <c r="AJ39" s="616"/>
      <c r="AK39" s="616"/>
      <c r="AL39" s="616"/>
      <c r="AM39" s="616"/>
      <c r="AN39" s="616"/>
      <c r="AO39" s="616"/>
      <c r="AP39" s="616"/>
      <c r="AQ39" s="616"/>
      <c r="AR39" s="616"/>
      <c r="AS39" s="616"/>
      <c r="AT39" s="616"/>
      <c r="AU39" s="616"/>
      <c r="AV39" s="616"/>
      <c r="AW39" s="616"/>
      <c r="AX39" s="616"/>
    </row>
    <row r="40" spans="1:50" hidden="1">
      <c r="A40" s="616"/>
      <c r="B40" s="616"/>
      <c r="C40" s="616"/>
      <c r="D40" s="616"/>
      <c r="E40" s="616"/>
      <c r="F40" s="616"/>
      <c r="G40" s="616"/>
      <c r="H40" s="618"/>
      <c r="I40" s="618"/>
      <c r="J40" s="618"/>
      <c r="K40" s="618"/>
      <c r="L40" s="618"/>
      <c r="M40" s="618"/>
      <c r="N40" s="617"/>
      <c r="O40" s="618"/>
      <c r="P40" s="618"/>
      <c r="Q40" s="618"/>
      <c r="R40" s="618"/>
      <c r="S40" s="618"/>
      <c r="T40" s="618"/>
      <c r="U40" s="618"/>
      <c r="V40" s="618"/>
      <c r="W40" s="618"/>
      <c r="X40" s="618"/>
      <c r="Y40" s="618"/>
      <c r="Z40" s="618"/>
      <c r="AA40" s="618"/>
      <c r="AB40" s="616"/>
      <c r="AC40" s="616"/>
      <c r="AD40" s="616"/>
      <c r="AE40" s="616"/>
      <c r="AF40" s="616"/>
      <c r="AG40" s="616"/>
      <c r="AH40" s="616"/>
      <c r="AI40" s="616"/>
      <c r="AJ40" s="616"/>
      <c r="AK40" s="616"/>
      <c r="AL40" s="616"/>
      <c r="AM40" s="616"/>
      <c r="AN40" s="616"/>
      <c r="AO40" s="616"/>
      <c r="AP40" s="616"/>
      <c r="AQ40" s="616"/>
      <c r="AR40" s="616"/>
      <c r="AS40" s="616"/>
      <c r="AT40" s="616"/>
      <c r="AU40" s="616"/>
      <c r="AV40" s="616"/>
      <c r="AW40" s="616"/>
      <c r="AX40" s="616"/>
    </row>
    <row r="41" spans="1:50" hidden="1">
      <c r="A41" s="616"/>
      <c r="B41" s="616"/>
      <c r="C41" s="616"/>
      <c r="D41" s="616"/>
      <c r="E41" s="616"/>
      <c r="F41" s="616"/>
      <c r="G41" s="616"/>
      <c r="H41" s="618"/>
      <c r="I41" s="618"/>
      <c r="J41" s="618"/>
      <c r="K41" s="618"/>
      <c r="L41" s="618"/>
      <c r="M41" s="618"/>
      <c r="N41" s="617"/>
      <c r="O41" s="618"/>
      <c r="P41" s="618"/>
      <c r="Q41" s="618"/>
      <c r="R41" s="618"/>
      <c r="S41" s="618"/>
      <c r="T41" s="618"/>
      <c r="U41" s="618"/>
      <c r="V41" s="618"/>
      <c r="W41" s="618"/>
      <c r="X41" s="618"/>
      <c r="Y41" s="618"/>
      <c r="Z41" s="618"/>
      <c r="AA41" s="618"/>
      <c r="AB41" s="616"/>
      <c r="AC41" s="616"/>
      <c r="AD41" s="616"/>
      <c r="AE41" s="616"/>
      <c r="AF41" s="616"/>
      <c r="AG41" s="616"/>
      <c r="AH41" s="616"/>
      <c r="AI41" s="616"/>
      <c r="AJ41" s="616"/>
      <c r="AK41" s="616"/>
      <c r="AL41" s="616"/>
      <c r="AM41" s="616"/>
      <c r="AN41" s="616"/>
      <c r="AO41" s="616"/>
      <c r="AP41" s="616"/>
      <c r="AQ41" s="616"/>
      <c r="AR41" s="616"/>
      <c r="AS41" s="616"/>
      <c r="AT41" s="616"/>
      <c r="AU41" s="616"/>
      <c r="AV41" s="616"/>
      <c r="AW41" s="616"/>
      <c r="AX41" s="616"/>
    </row>
    <row r="42" spans="1:50" ht="12.75" hidden="1" customHeight="1">
      <c r="A42" s="616"/>
      <c r="B42" s="616"/>
      <c r="C42" s="616"/>
      <c r="D42" s="616"/>
      <c r="E42" s="616"/>
      <c r="F42" s="616"/>
      <c r="G42" s="616"/>
      <c r="H42" s="618"/>
      <c r="I42" s="618"/>
      <c r="J42" s="618"/>
      <c r="K42" s="618"/>
      <c r="L42" s="618"/>
      <c r="M42" s="618"/>
      <c r="N42" s="617"/>
      <c r="O42" s="618"/>
      <c r="P42" s="618"/>
      <c r="Q42" s="618"/>
      <c r="R42" s="618"/>
      <c r="S42" s="618"/>
      <c r="T42" s="618"/>
      <c r="U42" s="618"/>
      <c r="V42" s="618"/>
      <c r="W42" s="618"/>
      <c r="X42" s="618"/>
      <c r="Y42" s="618"/>
      <c r="Z42" s="618"/>
      <c r="AA42" s="618"/>
      <c r="AB42" s="616"/>
      <c r="AC42" s="616"/>
      <c r="AD42" s="616"/>
      <c r="AE42" s="616"/>
      <c r="AF42" s="616"/>
      <c r="AG42" s="616"/>
      <c r="AH42" s="616"/>
      <c r="AI42" s="616"/>
      <c r="AJ42" s="616"/>
      <c r="AK42" s="616"/>
      <c r="AL42" s="616"/>
      <c r="AM42" s="616"/>
      <c r="AN42" s="616"/>
      <c r="AO42" s="616"/>
      <c r="AP42" s="616"/>
      <c r="AQ42" s="616"/>
      <c r="AR42" s="616"/>
      <c r="AS42" s="616"/>
      <c r="AT42" s="616"/>
      <c r="AU42" s="616"/>
      <c r="AV42" s="616"/>
      <c r="AW42" s="616"/>
      <c r="AX42" s="616"/>
    </row>
    <row r="43" spans="1:50" hidden="1">
      <c r="A43" s="616"/>
      <c r="B43" s="616"/>
      <c r="C43" s="616"/>
      <c r="D43" s="616"/>
      <c r="E43" s="616"/>
      <c r="F43" s="616"/>
      <c r="G43" s="616"/>
      <c r="H43" s="618"/>
      <c r="I43" s="618"/>
      <c r="J43" s="618"/>
      <c r="K43" s="618"/>
      <c r="L43" s="618"/>
      <c r="M43" s="618"/>
      <c r="N43" s="617"/>
      <c r="O43" s="618"/>
      <c r="P43" s="618"/>
      <c r="Q43" s="618"/>
      <c r="R43" s="618"/>
      <c r="S43" s="618"/>
      <c r="T43" s="618"/>
      <c r="U43" s="618"/>
      <c r="V43" s="618"/>
      <c r="W43" s="618"/>
      <c r="X43" s="618"/>
      <c r="Y43" s="618"/>
      <c r="Z43" s="618"/>
      <c r="AA43" s="618"/>
      <c r="AB43" s="616"/>
      <c r="AC43" s="616"/>
      <c r="AD43" s="616"/>
      <c r="AE43" s="616"/>
      <c r="AF43" s="616"/>
      <c r="AG43" s="616"/>
      <c r="AH43" s="616"/>
      <c r="AI43" s="616"/>
      <c r="AJ43" s="616"/>
      <c r="AK43" s="616"/>
      <c r="AL43" s="616"/>
      <c r="AM43" s="616"/>
      <c r="AN43" s="616"/>
      <c r="AO43" s="616"/>
      <c r="AP43" s="616"/>
      <c r="AQ43" s="616"/>
      <c r="AR43" s="616"/>
      <c r="AS43" s="616"/>
      <c r="AT43" s="616"/>
      <c r="AU43" s="616"/>
      <c r="AV43" s="616"/>
      <c r="AW43" s="616"/>
      <c r="AX43" s="616"/>
    </row>
    <row r="44" spans="1:50" hidden="1">
      <c r="A44" s="616"/>
      <c r="B44" s="616"/>
      <c r="C44" s="616"/>
      <c r="D44" s="616"/>
      <c r="E44" s="616"/>
      <c r="F44" s="616"/>
      <c r="G44" s="616"/>
      <c r="H44" s="618"/>
      <c r="I44" s="618"/>
      <c r="J44" s="618"/>
      <c r="K44" s="618"/>
      <c r="L44" s="618"/>
      <c r="M44" s="618"/>
      <c r="N44" s="617"/>
      <c r="O44" s="618"/>
      <c r="P44" s="618"/>
      <c r="Q44" s="618"/>
      <c r="R44" s="618"/>
      <c r="S44" s="618"/>
      <c r="T44" s="618"/>
      <c r="U44" s="618"/>
      <c r="V44" s="618"/>
      <c r="W44" s="618"/>
      <c r="X44" s="618"/>
      <c r="Y44" s="618"/>
      <c r="Z44" s="618"/>
      <c r="AA44" s="618"/>
      <c r="AB44" s="616"/>
      <c r="AC44" s="616"/>
      <c r="AD44" s="616"/>
      <c r="AE44" s="616"/>
      <c r="AF44" s="616"/>
      <c r="AG44" s="616"/>
      <c r="AH44" s="616"/>
      <c r="AI44" s="616"/>
      <c r="AJ44" s="616"/>
      <c r="AK44" s="616"/>
      <c r="AL44" s="616"/>
      <c r="AM44" s="616"/>
      <c r="AN44" s="616"/>
      <c r="AO44" s="616"/>
      <c r="AP44" s="616"/>
      <c r="AQ44" s="616"/>
      <c r="AR44" s="616"/>
      <c r="AS44" s="616"/>
      <c r="AT44" s="616"/>
      <c r="AU44" s="616"/>
      <c r="AV44" s="616"/>
      <c r="AW44" s="616"/>
      <c r="AX44" s="616"/>
    </row>
    <row r="45" spans="1:50" hidden="1">
      <c r="A45" s="616"/>
      <c r="B45" s="616"/>
      <c r="C45" s="616"/>
      <c r="D45" s="616"/>
      <c r="E45" s="616"/>
      <c r="F45" s="616"/>
      <c r="G45" s="616"/>
      <c r="H45" s="618"/>
      <c r="I45" s="618"/>
      <c r="J45" s="618"/>
      <c r="K45" s="618"/>
      <c r="L45" s="618"/>
      <c r="M45" s="618"/>
      <c r="N45" s="617"/>
      <c r="O45" s="618"/>
      <c r="P45" s="618"/>
      <c r="Q45" s="618"/>
      <c r="R45" s="618"/>
      <c r="S45" s="618"/>
      <c r="T45" s="618"/>
      <c r="U45" s="618"/>
      <c r="V45" s="618"/>
      <c r="W45" s="618"/>
      <c r="X45" s="618"/>
      <c r="Y45" s="618"/>
      <c r="Z45" s="618"/>
      <c r="AA45" s="618"/>
      <c r="AB45" s="616"/>
      <c r="AC45" s="616"/>
      <c r="AD45" s="616"/>
      <c r="AE45" s="616"/>
      <c r="AF45" s="616"/>
      <c r="AG45" s="616"/>
      <c r="AH45" s="616"/>
      <c r="AI45" s="616"/>
      <c r="AJ45" s="616"/>
      <c r="AK45" s="616"/>
      <c r="AL45" s="616"/>
      <c r="AM45" s="616"/>
      <c r="AN45" s="616"/>
      <c r="AO45" s="616"/>
      <c r="AP45" s="616"/>
      <c r="AQ45" s="616"/>
      <c r="AR45" s="616"/>
      <c r="AS45" s="616"/>
      <c r="AT45" s="616"/>
      <c r="AU45" s="616"/>
      <c r="AV45" s="616"/>
      <c r="AW45" s="616"/>
      <c r="AX45" s="616"/>
    </row>
    <row r="46" spans="1:50" hidden="1">
      <c r="A46" s="616"/>
      <c r="B46" s="616"/>
      <c r="C46" s="616"/>
      <c r="D46" s="616"/>
      <c r="E46" s="616"/>
      <c r="F46" s="616"/>
      <c r="G46" s="616"/>
      <c r="H46" s="618"/>
      <c r="I46" s="618"/>
      <c r="J46" s="618"/>
      <c r="K46" s="618"/>
      <c r="L46" s="618"/>
      <c r="M46" s="618"/>
      <c r="N46" s="617"/>
      <c r="O46" s="618"/>
      <c r="P46" s="618"/>
      <c r="Q46" s="618"/>
      <c r="R46" s="618"/>
      <c r="S46" s="618"/>
      <c r="T46" s="618"/>
      <c r="U46" s="618"/>
      <c r="V46" s="618"/>
      <c r="W46" s="618"/>
      <c r="X46" s="618"/>
      <c r="Y46" s="618"/>
      <c r="Z46" s="618"/>
      <c r="AA46" s="618"/>
      <c r="AB46" s="616"/>
      <c r="AC46" s="616"/>
      <c r="AD46" s="616"/>
      <c r="AE46" s="616"/>
      <c r="AF46" s="616"/>
      <c r="AG46" s="616"/>
      <c r="AH46" s="616"/>
      <c r="AI46" s="616"/>
      <c r="AJ46" s="616"/>
      <c r="AK46" s="616"/>
      <c r="AL46" s="616"/>
      <c r="AM46" s="616"/>
      <c r="AN46" s="616"/>
      <c r="AO46" s="616"/>
      <c r="AP46" s="616"/>
      <c r="AQ46" s="616"/>
      <c r="AR46" s="616"/>
      <c r="AS46" s="616"/>
      <c r="AT46" s="616"/>
      <c r="AU46" s="616"/>
      <c r="AV46" s="616"/>
      <c r="AW46" s="616"/>
      <c r="AX46" s="616"/>
    </row>
    <row r="47" spans="1:50" hidden="1">
      <c r="A47" s="616"/>
      <c r="B47" s="616"/>
      <c r="C47" s="616"/>
      <c r="D47" s="616"/>
      <c r="E47" s="616"/>
      <c r="F47" s="616"/>
      <c r="G47" s="616"/>
      <c r="H47" s="618"/>
      <c r="I47" s="618"/>
      <c r="J47" s="618"/>
      <c r="K47" s="618"/>
      <c r="L47" s="618"/>
      <c r="M47" s="618"/>
      <c r="N47" s="617"/>
      <c r="O47" s="618"/>
      <c r="P47" s="618"/>
      <c r="Q47" s="618"/>
      <c r="R47" s="618"/>
      <c r="S47" s="618"/>
      <c r="T47" s="618"/>
      <c r="U47" s="618"/>
      <c r="V47" s="618"/>
      <c r="W47" s="618"/>
      <c r="X47" s="618"/>
      <c r="Y47" s="618"/>
      <c r="Z47" s="618"/>
      <c r="AA47" s="618"/>
      <c r="AB47" s="616"/>
      <c r="AC47" s="616"/>
      <c r="AD47" s="616"/>
      <c r="AE47" s="616"/>
      <c r="AF47" s="616"/>
      <c r="AG47" s="616"/>
      <c r="AH47" s="616"/>
      <c r="AI47" s="616"/>
      <c r="AJ47" s="616"/>
      <c r="AK47" s="616"/>
      <c r="AL47" s="616"/>
      <c r="AM47" s="616"/>
      <c r="AN47" s="616"/>
      <c r="AO47" s="616"/>
      <c r="AP47" s="616"/>
      <c r="AQ47" s="616"/>
      <c r="AR47" s="616"/>
      <c r="AS47" s="616"/>
      <c r="AT47" s="616"/>
      <c r="AU47" s="616"/>
      <c r="AV47" s="616"/>
      <c r="AW47" s="616"/>
      <c r="AX47" s="616"/>
    </row>
    <row r="48" spans="1:50" hidden="1">
      <c r="A48" s="616"/>
      <c r="B48" s="616"/>
      <c r="C48" s="616"/>
      <c r="D48" s="616"/>
      <c r="E48" s="616"/>
      <c r="F48" s="616"/>
      <c r="G48" s="616"/>
      <c r="H48" s="618"/>
      <c r="I48" s="618"/>
      <c r="J48" s="618"/>
      <c r="K48" s="618"/>
      <c r="L48" s="618"/>
      <c r="M48" s="618"/>
      <c r="N48" s="617"/>
      <c r="O48" s="618"/>
      <c r="P48" s="618"/>
      <c r="Q48" s="618"/>
      <c r="R48" s="618"/>
      <c r="S48" s="618"/>
      <c r="T48" s="618"/>
      <c r="U48" s="618"/>
      <c r="V48" s="618"/>
      <c r="W48" s="618"/>
      <c r="X48" s="618"/>
      <c r="Y48" s="618"/>
      <c r="Z48" s="618"/>
      <c r="AA48" s="618"/>
      <c r="AB48" s="616"/>
      <c r="AC48" s="616"/>
      <c r="AD48" s="616"/>
      <c r="AE48" s="616"/>
      <c r="AF48" s="616"/>
      <c r="AG48" s="616"/>
      <c r="AH48" s="616"/>
      <c r="AI48" s="616"/>
      <c r="AJ48" s="616"/>
      <c r="AK48" s="616"/>
      <c r="AL48" s="616"/>
      <c r="AM48" s="616"/>
      <c r="AN48" s="616"/>
      <c r="AO48" s="616"/>
      <c r="AP48" s="616"/>
      <c r="AQ48" s="616"/>
      <c r="AR48" s="616"/>
      <c r="AS48" s="616"/>
      <c r="AT48" s="616"/>
      <c r="AU48" s="616"/>
      <c r="AV48" s="616"/>
      <c r="AW48" s="616"/>
      <c r="AX48" s="616"/>
    </row>
    <row r="49" spans="1:60" hidden="1">
      <c r="A49" s="616"/>
      <c r="B49" s="616"/>
      <c r="C49" s="616"/>
      <c r="D49" s="616"/>
      <c r="E49" s="616"/>
      <c r="F49" s="616"/>
      <c r="G49" s="616"/>
      <c r="H49" s="618"/>
      <c r="I49" s="618"/>
      <c r="J49" s="618"/>
      <c r="K49" s="618"/>
      <c r="L49" s="618"/>
      <c r="M49" s="618"/>
      <c r="N49" s="617"/>
      <c r="O49" s="618"/>
      <c r="P49" s="618"/>
      <c r="Q49" s="618"/>
      <c r="R49" s="618"/>
      <c r="S49" s="618"/>
      <c r="T49" s="618"/>
      <c r="U49" s="618"/>
      <c r="V49" s="618"/>
      <c r="W49" s="618"/>
      <c r="X49" s="618"/>
      <c r="Y49" s="618"/>
      <c r="Z49" s="618"/>
      <c r="AA49" s="618"/>
      <c r="AB49" s="616"/>
      <c r="AC49" s="616"/>
      <c r="AD49" s="616"/>
      <c r="AE49" s="616"/>
      <c r="AF49" s="616"/>
      <c r="AG49" s="616"/>
      <c r="AH49" s="616"/>
      <c r="AI49" s="616"/>
      <c r="AJ49" s="616"/>
      <c r="AK49" s="616"/>
      <c r="AL49" s="616"/>
      <c r="AM49" s="616"/>
      <c r="AN49" s="616"/>
      <c r="AO49" s="616"/>
      <c r="AP49" s="616"/>
      <c r="AQ49" s="616"/>
      <c r="AR49" s="616"/>
      <c r="AS49" s="616"/>
      <c r="AT49" s="616"/>
      <c r="AU49" s="616"/>
      <c r="AV49" s="616"/>
      <c r="AW49" s="616"/>
      <c r="AX49" s="616"/>
    </row>
    <row r="50" spans="1:60">
      <c r="A50" s="616"/>
      <c r="B50" s="616"/>
      <c r="C50" s="616"/>
      <c r="D50" s="616"/>
      <c r="E50" s="616"/>
      <c r="F50" s="616"/>
      <c r="G50" s="616"/>
      <c r="H50" s="618"/>
      <c r="I50" s="618"/>
      <c r="J50" s="618"/>
      <c r="K50" s="618"/>
      <c r="L50" s="618"/>
      <c r="M50" s="618"/>
      <c r="N50" s="617"/>
      <c r="O50" s="618"/>
      <c r="P50" s="618"/>
      <c r="Q50" s="618"/>
      <c r="R50" s="618"/>
      <c r="S50" s="618"/>
      <c r="T50" s="618"/>
      <c r="U50" s="618"/>
      <c r="V50" s="618"/>
      <c r="W50" s="618"/>
      <c r="X50" s="618"/>
      <c r="Y50" s="618"/>
      <c r="Z50" s="618"/>
      <c r="AA50" s="618"/>
      <c r="AB50" s="616"/>
      <c r="AC50" s="616"/>
      <c r="AD50" s="616"/>
      <c r="AE50" s="616"/>
      <c r="AF50" s="616"/>
      <c r="AG50" s="616"/>
      <c r="AH50" s="616"/>
      <c r="AI50" s="616"/>
      <c r="AJ50" s="616"/>
      <c r="AK50" s="616"/>
      <c r="AL50" s="616"/>
      <c r="AM50" s="616"/>
      <c r="AN50" s="616"/>
      <c r="AO50" s="616"/>
      <c r="AP50" s="616"/>
      <c r="AQ50" s="616"/>
      <c r="AR50" s="616"/>
      <c r="AS50" s="616"/>
      <c r="AT50" s="616"/>
      <c r="AU50" s="616"/>
      <c r="AV50" s="616"/>
      <c r="AW50" s="616"/>
      <c r="AX50" s="616"/>
    </row>
    <row r="51" spans="1:60">
      <c r="A51" s="616"/>
      <c r="B51" s="616"/>
      <c r="C51" s="616"/>
      <c r="D51" s="616"/>
      <c r="E51" s="616"/>
      <c r="F51" s="616"/>
      <c r="G51" s="616"/>
      <c r="H51" s="618"/>
      <c r="I51" s="618"/>
      <c r="J51" s="618"/>
      <c r="K51" s="618"/>
      <c r="L51" s="618"/>
      <c r="M51" s="618"/>
      <c r="N51" s="617"/>
      <c r="O51" s="618"/>
      <c r="P51" s="618"/>
      <c r="Q51" s="618"/>
      <c r="R51" s="618"/>
      <c r="S51" s="618"/>
      <c r="T51" s="618"/>
      <c r="U51" s="618"/>
      <c r="V51" s="618"/>
      <c r="W51" s="618"/>
      <c r="X51" s="618"/>
      <c r="Y51" s="618"/>
      <c r="Z51" s="618"/>
      <c r="AA51" s="618"/>
      <c r="AB51" s="616"/>
      <c r="AC51" s="616"/>
      <c r="AD51" s="616"/>
      <c r="AE51" s="616"/>
      <c r="AF51" s="616"/>
      <c r="AG51" s="616"/>
      <c r="AH51" s="616"/>
      <c r="AI51" s="616"/>
      <c r="AJ51" s="616"/>
      <c r="AK51" s="616"/>
      <c r="AL51" s="616"/>
      <c r="AM51" s="616"/>
      <c r="AN51" s="616"/>
      <c r="AO51" s="616"/>
      <c r="AP51" s="616"/>
      <c r="AQ51" s="616"/>
      <c r="AR51" s="616"/>
      <c r="AS51" s="616"/>
      <c r="AT51" s="616"/>
      <c r="AU51" s="616"/>
      <c r="AV51" s="616"/>
      <c r="AW51" s="616"/>
      <c r="AX51" s="616"/>
    </row>
    <row r="52" spans="1:60" ht="2.25" customHeight="1">
      <c r="A52" s="616"/>
      <c r="B52" s="616"/>
      <c r="C52" s="616"/>
      <c r="D52" s="616"/>
      <c r="E52" s="616"/>
      <c r="F52" s="616"/>
      <c r="G52" s="616"/>
      <c r="H52" s="618"/>
      <c r="I52" s="618"/>
      <c r="J52" s="618"/>
      <c r="K52" s="618"/>
      <c r="L52" s="618"/>
      <c r="M52" s="618"/>
      <c r="N52" s="617"/>
      <c r="O52" s="618"/>
      <c r="P52" s="618"/>
      <c r="Q52" s="618"/>
      <c r="R52" s="618"/>
      <c r="S52" s="618"/>
      <c r="T52" s="618"/>
      <c r="U52" s="618"/>
      <c r="V52" s="618"/>
      <c r="W52" s="618"/>
      <c r="X52" s="618"/>
      <c r="Y52" s="618"/>
      <c r="Z52" s="618"/>
      <c r="AA52" s="618"/>
      <c r="AB52" s="616"/>
      <c r="AC52" s="616"/>
      <c r="AD52" s="616"/>
      <c r="AE52" s="616"/>
      <c r="AF52" s="616"/>
      <c r="AG52" s="616"/>
      <c r="AH52" s="616"/>
      <c r="AI52" s="616"/>
      <c r="AJ52" s="616"/>
      <c r="AK52" s="616"/>
      <c r="AL52" s="616"/>
      <c r="AM52" s="616"/>
      <c r="AN52" s="616"/>
      <c r="AO52" s="616"/>
      <c r="AP52" s="616"/>
      <c r="AQ52" s="616"/>
      <c r="AR52" s="616"/>
      <c r="AS52" s="616"/>
      <c r="AT52" s="616"/>
      <c r="AU52" s="616"/>
      <c r="AV52" s="616"/>
      <c r="AW52" s="616"/>
      <c r="AX52" s="616"/>
    </row>
    <row r="53" spans="1:60" hidden="1">
      <c r="A53" s="616"/>
      <c r="B53" s="616"/>
      <c r="C53" s="616"/>
      <c r="D53" s="616"/>
      <c r="E53" s="616"/>
      <c r="F53" s="616"/>
      <c r="G53" s="616"/>
      <c r="H53" s="618"/>
      <c r="I53" s="618"/>
      <c r="J53" s="618"/>
      <c r="K53" s="618"/>
      <c r="L53" s="618"/>
      <c r="M53" s="618"/>
      <c r="N53" s="617"/>
      <c r="O53" s="618"/>
      <c r="P53" s="618"/>
      <c r="Q53" s="618"/>
      <c r="R53" s="618"/>
      <c r="S53" s="618"/>
      <c r="T53" s="618"/>
      <c r="U53" s="618"/>
      <c r="V53" s="618"/>
      <c r="W53" s="618"/>
      <c r="X53" s="618"/>
      <c r="Y53" s="618"/>
      <c r="Z53" s="618"/>
      <c r="AA53" s="618"/>
      <c r="AB53" s="616"/>
      <c r="AC53" s="616"/>
      <c r="AD53" s="616"/>
      <c r="AE53" s="616"/>
      <c r="AF53" s="616"/>
      <c r="AG53" s="616"/>
      <c r="AH53" s="616"/>
      <c r="AI53" s="616"/>
      <c r="AJ53" s="616"/>
      <c r="AK53" s="616"/>
      <c r="AL53" s="616"/>
      <c r="AM53" s="616"/>
      <c r="AN53" s="616"/>
      <c r="AO53" s="616"/>
      <c r="AP53" s="616"/>
      <c r="AQ53" s="616"/>
      <c r="AR53" s="616"/>
      <c r="AS53" s="616"/>
      <c r="AT53" s="616"/>
      <c r="AU53" s="616"/>
      <c r="AV53" s="616"/>
      <c r="AW53" s="616"/>
      <c r="AX53" s="616"/>
    </row>
    <row r="54" spans="1:60" hidden="1">
      <c r="A54" s="616"/>
      <c r="B54" s="616"/>
      <c r="C54" s="616"/>
      <c r="D54" s="616"/>
      <c r="E54" s="616"/>
      <c r="F54" s="616"/>
      <c r="G54" s="616"/>
      <c r="H54" s="618"/>
      <c r="I54" s="618"/>
      <c r="J54" s="618"/>
      <c r="K54" s="618"/>
      <c r="L54" s="618"/>
      <c r="M54" s="618"/>
      <c r="N54" s="617"/>
      <c r="O54" s="618"/>
      <c r="P54" s="618"/>
      <c r="Q54" s="618"/>
      <c r="R54" s="618"/>
      <c r="S54" s="618"/>
      <c r="T54" s="618"/>
      <c r="U54" s="618"/>
      <c r="V54" s="618"/>
      <c r="W54" s="618"/>
      <c r="X54" s="618"/>
      <c r="Y54" s="618"/>
      <c r="Z54" s="618"/>
      <c r="AA54" s="618"/>
      <c r="AB54" s="616"/>
      <c r="AC54" s="616"/>
      <c r="AD54" s="616"/>
      <c r="AE54" s="616"/>
      <c r="AF54" s="616"/>
      <c r="AG54" s="616"/>
      <c r="AH54" s="616"/>
      <c r="AI54" s="616"/>
      <c r="AJ54" s="616"/>
      <c r="AK54" s="616"/>
      <c r="AL54" s="616"/>
      <c r="AM54" s="616"/>
      <c r="AN54" s="616"/>
      <c r="AO54" s="616"/>
      <c r="AP54" s="616"/>
      <c r="AQ54" s="616"/>
      <c r="AR54" s="616"/>
      <c r="AS54" s="616"/>
      <c r="AT54" s="616"/>
      <c r="AU54" s="616"/>
      <c r="AV54" s="616"/>
      <c r="AW54" s="616"/>
      <c r="AX54" s="616"/>
    </row>
    <row r="55" spans="1:60" hidden="1">
      <c r="A55" s="616"/>
      <c r="B55" s="616"/>
      <c r="C55" s="616"/>
      <c r="D55" s="616"/>
      <c r="E55" s="616"/>
      <c r="F55" s="616"/>
      <c r="G55" s="616"/>
      <c r="H55" s="618"/>
      <c r="I55" s="618"/>
      <c r="J55" s="618"/>
      <c r="K55" s="618"/>
      <c r="L55" s="618"/>
      <c r="M55" s="618"/>
      <c r="N55" s="617"/>
      <c r="O55" s="618"/>
      <c r="P55" s="618"/>
      <c r="Q55" s="618"/>
      <c r="R55" s="618"/>
      <c r="S55" s="618"/>
      <c r="T55" s="618"/>
      <c r="U55" s="618"/>
      <c r="V55" s="618"/>
      <c r="W55" s="618"/>
      <c r="X55" s="618"/>
      <c r="Y55" s="618"/>
      <c r="Z55" s="618"/>
      <c r="AA55" s="618"/>
      <c r="AB55" s="616"/>
      <c r="AC55" s="616"/>
      <c r="AD55" s="616"/>
      <c r="AE55" s="616"/>
      <c r="AF55" s="616"/>
      <c r="AG55" s="616"/>
      <c r="AH55" s="616"/>
      <c r="AI55" s="616"/>
      <c r="AJ55" s="616"/>
      <c r="AK55" s="616"/>
      <c r="AL55" s="616"/>
      <c r="AM55" s="616"/>
      <c r="AN55" s="616"/>
      <c r="AO55" s="616"/>
      <c r="AP55" s="616"/>
      <c r="AQ55" s="616"/>
      <c r="AR55" s="616"/>
      <c r="AS55" s="616"/>
      <c r="AT55" s="616"/>
      <c r="AU55" s="616"/>
      <c r="AV55" s="616"/>
      <c r="AW55" s="616"/>
      <c r="AX55" s="616"/>
    </row>
    <row r="56" spans="1:60">
      <c r="A56" s="616"/>
      <c r="B56" s="616"/>
      <c r="C56" s="616"/>
      <c r="D56" s="616"/>
      <c r="E56" s="616"/>
      <c r="F56" s="616"/>
      <c r="G56" s="616"/>
      <c r="H56" s="618"/>
      <c r="I56" s="618"/>
      <c r="J56" s="618"/>
      <c r="K56" s="618"/>
      <c r="L56" s="618"/>
      <c r="M56" s="618"/>
      <c r="N56" s="617"/>
      <c r="O56" s="618"/>
      <c r="P56" s="618"/>
      <c r="Q56" s="618"/>
      <c r="R56" s="618"/>
      <c r="S56" s="618"/>
      <c r="T56" s="618"/>
      <c r="U56" s="618"/>
      <c r="V56" s="618"/>
      <c r="W56" s="618"/>
      <c r="X56" s="618"/>
      <c r="Y56" s="618"/>
      <c r="Z56" s="618"/>
      <c r="AA56" s="618"/>
      <c r="AB56" s="616"/>
      <c r="AC56" s="616"/>
      <c r="AD56" s="616"/>
      <c r="AE56" s="616"/>
      <c r="AF56" s="616"/>
      <c r="AG56" s="616"/>
      <c r="AH56" s="616"/>
      <c r="AI56" s="616"/>
      <c r="AJ56" s="616"/>
      <c r="AK56" s="616"/>
      <c r="AL56" s="616"/>
      <c r="AM56" s="616"/>
      <c r="AN56" s="616"/>
      <c r="AO56" s="616"/>
      <c r="AP56" s="616"/>
      <c r="AQ56" s="616"/>
      <c r="AR56" s="616"/>
      <c r="AS56" s="616"/>
      <c r="AT56" s="616"/>
      <c r="AU56" s="616"/>
      <c r="AV56" s="616"/>
      <c r="AW56" s="616"/>
      <c r="AX56" s="616"/>
    </row>
    <row r="57" spans="1:60">
      <c r="A57" s="616"/>
      <c r="B57" s="616"/>
      <c r="C57" s="616"/>
      <c r="D57" s="616"/>
      <c r="E57" s="616"/>
      <c r="F57" s="616"/>
      <c r="G57" s="616"/>
      <c r="H57" s="618"/>
      <c r="I57" s="618"/>
      <c r="J57" s="618"/>
      <c r="K57" s="618"/>
      <c r="L57" s="618"/>
      <c r="M57" s="618"/>
      <c r="N57" s="617"/>
      <c r="O57" s="618"/>
      <c r="P57" s="618"/>
      <c r="Q57" s="618"/>
      <c r="R57" s="618"/>
      <c r="S57" s="618"/>
      <c r="T57" s="618"/>
      <c r="U57" s="618"/>
      <c r="V57" s="618"/>
      <c r="W57" s="618"/>
      <c r="X57" s="618"/>
      <c r="Y57" s="618"/>
      <c r="Z57" s="618"/>
      <c r="AA57" s="618"/>
      <c r="AB57" s="616"/>
      <c r="AC57" s="616"/>
      <c r="AD57" s="616"/>
      <c r="AE57" s="616"/>
      <c r="AF57" s="616"/>
      <c r="AG57" s="616"/>
      <c r="AH57" s="616"/>
      <c r="AI57" s="616"/>
      <c r="AJ57" s="616"/>
      <c r="AK57" s="616"/>
      <c r="AL57" s="616"/>
      <c r="AM57" s="616"/>
      <c r="AN57" s="616"/>
      <c r="AO57" s="616"/>
      <c r="AP57" s="616"/>
      <c r="AQ57" s="616"/>
      <c r="AR57" s="616"/>
      <c r="AS57" s="616"/>
      <c r="AT57" s="616"/>
      <c r="AU57" s="616"/>
      <c r="AV57" s="616"/>
      <c r="AW57" s="616"/>
      <c r="AX57" s="616"/>
    </row>
    <row r="58" spans="1:60">
      <c r="A58" s="616"/>
      <c r="B58" s="616"/>
      <c r="C58" s="616"/>
      <c r="D58" s="616"/>
      <c r="E58" s="616"/>
      <c r="F58" s="616"/>
      <c r="G58" s="616"/>
      <c r="H58" s="618"/>
      <c r="I58" s="618"/>
      <c r="J58" s="618"/>
      <c r="K58" s="618"/>
      <c r="L58" s="618"/>
      <c r="M58" s="618"/>
      <c r="N58" s="617"/>
      <c r="O58" s="618"/>
      <c r="P58" s="618"/>
      <c r="Q58" s="618"/>
      <c r="R58" s="618"/>
      <c r="S58" s="618"/>
      <c r="T58" s="618"/>
      <c r="U58" s="618"/>
      <c r="V58" s="618"/>
      <c r="W58" s="618"/>
      <c r="X58" s="618"/>
      <c r="Y58" s="618"/>
      <c r="Z58" s="618"/>
      <c r="AA58" s="618"/>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row>
    <row r="59" spans="1:60">
      <c r="A59" s="616"/>
      <c r="B59" s="616"/>
      <c r="C59" s="616"/>
      <c r="D59" s="616"/>
      <c r="E59" s="616"/>
      <c r="F59" s="616"/>
      <c r="G59" s="616"/>
      <c r="H59" s="618"/>
      <c r="I59" s="618"/>
      <c r="J59" s="618"/>
      <c r="K59" s="618"/>
      <c r="L59" s="618"/>
      <c r="M59" s="618"/>
      <c r="N59" s="617"/>
      <c r="O59" s="618"/>
      <c r="P59" s="618"/>
      <c r="Q59" s="618"/>
      <c r="R59" s="618"/>
      <c r="S59" s="618"/>
      <c r="T59" s="618"/>
      <c r="U59" s="618"/>
      <c r="V59" s="618"/>
      <c r="W59" s="618"/>
      <c r="X59" s="618"/>
      <c r="Y59" s="618"/>
      <c r="Z59" s="618"/>
      <c r="AA59" s="618"/>
      <c r="AB59" s="616"/>
      <c r="AC59" s="616"/>
      <c r="AD59" s="616"/>
      <c r="AE59" s="616"/>
      <c r="AF59" s="616"/>
      <c r="AG59" s="616"/>
      <c r="AH59" s="616"/>
      <c r="AI59" s="616"/>
      <c r="AJ59" s="616"/>
      <c r="AK59" s="616"/>
      <c r="AL59" s="616"/>
      <c r="AM59" s="616"/>
      <c r="AN59" s="616"/>
      <c r="AO59" s="616"/>
      <c r="AP59" s="616"/>
      <c r="AQ59" s="616"/>
      <c r="AR59" s="616"/>
      <c r="AS59" s="616"/>
      <c r="AT59" s="616"/>
      <c r="AU59" s="616"/>
      <c r="AV59" s="616"/>
      <c r="AW59" s="616"/>
      <c r="AX59" s="616"/>
    </row>
    <row r="60" spans="1:60">
      <c r="A60" s="616"/>
      <c r="B60" s="616"/>
      <c r="C60" s="616"/>
      <c r="D60" s="616"/>
      <c r="E60" s="616"/>
      <c r="F60" s="616"/>
      <c r="G60" s="616"/>
      <c r="H60" s="618"/>
      <c r="I60" s="618"/>
      <c r="J60" s="618"/>
      <c r="K60" s="618"/>
      <c r="L60" s="618"/>
      <c r="M60" s="618"/>
      <c r="N60" s="617"/>
      <c r="O60" s="618"/>
      <c r="P60" s="618"/>
      <c r="Q60" s="618"/>
      <c r="R60" s="618"/>
      <c r="S60" s="618"/>
      <c r="T60" s="618"/>
      <c r="U60" s="618"/>
      <c r="V60" s="618"/>
      <c r="W60" s="618"/>
      <c r="X60" s="618"/>
      <c r="Y60" s="618"/>
      <c r="Z60" s="618"/>
      <c r="AA60" s="618"/>
      <c r="AB60" s="616"/>
      <c r="AC60" s="616"/>
      <c r="AD60" s="616"/>
      <c r="AE60" s="616"/>
      <c r="AF60" s="616"/>
      <c r="AG60" s="616"/>
      <c r="AH60" s="616"/>
      <c r="AI60" s="616"/>
      <c r="AJ60" s="616"/>
      <c r="AK60" s="616"/>
      <c r="AL60" s="616"/>
      <c r="AM60" s="616"/>
      <c r="AN60" s="616"/>
      <c r="AO60" s="616"/>
      <c r="AP60" s="616"/>
      <c r="AQ60" s="616"/>
      <c r="AR60" s="616"/>
      <c r="AS60" s="616"/>
      <c r="AT60" s="616"/>
      <c r="AU60" s="616"/>
      <c r="AV60" s="616"/>
      <c r="AW60" s="616"/>
      <c r="AX60" s="616"/>
    </row>
    <row r="61" spans="1:60">
      <c r="A61" s="616"/>
      <c r="B61" s="616"/>
      <c r="C61" s="616"/>
      <c r="D61" s="616"/>
      <c r="E61" s="616"/>
      <c r="F61" s="616"/>
      <c r="G61" s="616"/>
      <c r="H61" s="618"/>
      <c r="I61" s="618"/>
      <c r="J61" s="618"/>
      <c r="K61" s="618"/>
      <c r="L61" s="618"/>
      <c r="M61" s="618"/>
      <c r="N61" s="617"/>
      <c r="O61" s="618"/>
      <c r="P61" s="618"/>
      <c r="Q61" s="618"/>
      <c r="R61" s="618"/>
      <c r="S61" s="618"/>
      <c r="T61" s="618"/>
      <c r="U61" s="618"/>
      <c r="V61" s="618"/>
      <c r="W61" s="618"/>
      <c r="X61" s="618"/>
      <c r="Y61" s="618"/>
      <c r="Z61" s="618"/>
      <c r="AA61" s="618"/>
      <c r="AB61" s="616"/>
      <c r="AC61" s="616"/>
      <c r="AD61" s="616"/>
      <c r="AE61" s="616"/>
      <c r="AF61" s="616"/>
      <c r="AG61" s="616"/>
      <c r="AH61" s="616"/>
      <c r="AI61" s="616"/>
      <c r="AJ61" s="616"/>
      <c r="AK61" s="616"/>
      <c r="AL61" s="616"/>
      <c r="AM61" s="616"/>
      <c r="AN61" s="616"/>
      <c r="AO61" s="616"/>
      <c r="AP61" s="616"/>
      <c r="AQ61" s="616"/>
      <c r="AR61" s="616"/>
      <c r="AS61" s="616"/>
      <c r="AT61" s="616"/>
      <c r="AU61" s="616"/>
      <c r="AV61" s="616"/>
      <c r="AW61" s="616"/>
      <c r="AX61" s="616"/>
    </row>
    <row r="62" spans="1:60">
      <c r="A62" s="618"/>
      <c r="B62" s="618"/>
      <c r="C62" s="618"/>
      <c r="D62" s="618"/>
      <c r="E62" s="618"/>
      <c r="F62" s="618"/>
      <c r="G62" s="616"/>
      <c r="H62" s="616"/>
      <c r="I62" s="616"/>
      <c r="J62" s="616"/>
      <c r="K62" s="616"/>
      <c r="L62" s="616"/>
      <c r="M62" s="616"/>
      <c r="N62" s="616"/>
      <c r="O62" s="616"/>
      <c r="P62" s="616"/>
      <c r="Q62" s="618"/>
      <c r="R62" s="618"/>
      <c r="S62" s="618"/>
      <c r="T62" s="618"/>
      <c r="U62" s="618"/>
      <c r="V62" s="618"/>
      <c r="W62" s="618"/>
      <c r="X62" s="617"/>
      <c r="Y62" s="618"/>
      <c r="Z62" s="618"/>
      <c r="AA62" s="618"/>
      <c r="AB62" s="618"/>
      <c r="AC62" s="618"/>
      <c r="AD62" s="618"/>
      <c r="AE62" s="618"/>
      <c r="AF62" s="618"/>
      <c r="AG62" s="618"/>
      <c r="AH62" s="618"/>
      <c r="AI62" s="618"/>
      <c r="AJ62" s="618"/>
      <c r="AK62" s="618"/>
      <c r="AL62" s="616"/>
      <c r="AM62" s="616"/>
      <c r="AN62" s="616"/>
      <c r="AO62" s="616"/>
      <c r="AP62" s="616"/>
      <c r="AQ62" s="616"/>
      <c r="AR62" s="616"/>
      <c r="AS62" s="616"/>
      <c r="AT62" s="616"/>
      <c r="AU62" s="616"/>
      <c r="AV62" s="616"/>
      <c r="AW62" s="616"/>
      <c r="AX62" s="616"/>
      <c r="AY62" s="616"/>
      <c r="AZ62" s="616"/>
      <c r="BA62" s="616"/>
      <c r="BB62" s="616"/>
      <c r="BC62" s="616"/>
      <c r="BD62" s="616"/>
      <c r="BE62" s="616"/>
      <c r="BF62" s="616"/>
      <c r="BG62" s="616"/>
      <c r="BH62" s="616"/>
    </row>
    <row r="63" spans="1:60">
      <c r="A63" s="618"/>
      <c r="B63" s="618"/>
      <c r="C63" s="618"/>
      <c r="D63" s="618"/>
      <c r="E63" s="618"/>
      <c r="F63" s="618"/>
      <c r="G63" s="616"/>
      <c r="H63" s="616"/>
      <c r="I63" s="616"/>
      <c r="J63" s="616"/>
      <c r="K63" s="616"/>
      <c r="L63" s="616"/>
      <c r="M63" s="616"/>
      <c r="N63" s="616"/>
      <c r="O63" s="616"/>
      <c r="P63" s="616"/>
      <c r="Q63" s="618"/>
      <c r="R63" s="618"/>
      <c r="S63" s="618"/>
      <c r="T63" s="618"/>
      <c r="U63" s="618"/>
      <c r="V63" s="618"/>
      <c r="W63" s="618"/>
      <c r="X63" s="617"/>
      <c r="Y63" s="618"/>
      <c r="Z63" s="618"/>
      <c r="AA63" s="618"/>
      <c r="AB63" s="618"/>
      <c r="AC63" s="618"/>
      <c r="AD63" s="618"/>
      <c r="AE63" s="618"/>
      <c r="AF63" s="618"/>
      <c r="AG63" s="618"/>
      <c r="AH63" s="618"/>
      <c r="AI63" s="618"/>
      <c r="AJ63" s="618"/>
      <c r="AK63" s="618"/>
      <c r="AL63" s="616"/>
      <c r="AM63" s="616"/>
      <c r="AN63" s="616"/>
      <c r="AO63" s="616"/>
      <c r="AP63" s="616"/>
      <c r="AQ63" s="616"/>
      <c r="AR63" s="616"/>
      <c r="AS63" s="616"/>
      <c r="AT63" s="616"/>
      <c r="AU63" s="616"/>
      <c r="AV63" s="616"/>
      <c r="AW63" s="616"/>
      <c r="AX63" s="616"/>
      <c r="AY63" s="616"/>
      <c r="AZ63" s="616"/>
      <c r="BA63" s="616"/>
      <c r="BB63" s="616"/>
      <c r="BC63" s="616"/>
      <c r="BD63" s="616"/>
      <c r="BE63" s="616"/>
      <c r="BF63" s="616"/>
      <c r="BG63" s="616"/>
      <c r="BH63" s="616"/>
    </row>
    <row r="64" spans="1:60">
      <c r="A64" s="618"/>
      <c r="B64" s="618"/>
      <c r="C64" s="618"/>
      <c r="D64" s="618"/>
      <c r="E64" s="618"/>
      <c r="F64" s="618"/>
      <c r="G64" s="616"/>
      <c r="H64" s="616"/>
      <c r="I64" s="616"/>
      <c r="J64" s="616"/>
      <c r="K64" s="616"/>
      <c r="L64" s="616"/>
      <c r="M64" s="616"/>
      <c r="N64" s="616"/>
      <c r="O64" s="616"/>
      <c r="P64" s="616"/>
      <c r="Q64" s="618"/>
      <c r="R64" s="618"/>
      <c r="S64" s="618"/>
      <c r="T64" s="618"/>
      <c r="U64" s="618"/>
      <c r="V64" s="618"/>
      <c r="W64" s="618"/>
      <c r="X64" s="617"/>
      <c r="Y64" s="618"/>
      <c r="Z64" s="618"/>
      <c r="AA64" s="618"/>
      <c r="AB64" s="618"/>
      <c r="AC64" s="618"/>
      <c r="AD64" s="618"/>
      <c r="AE64" s="618"/>
      <c r="AF64" s="618"/>
      <c r="AG64" s="618"/>
      <c r="AH64" s="618"/>
      <c r="AI64" s="618"/>
      <c r="AJ64" s="618"/>
      <c r="AK64" s="618"/>
      <c r="AL64" s="616"/>
      <c r="AM64" s="616"/>
      <c r="AN64" s="616"/>
      <c r="AO64" s="616"/>
      <c r="AP64" s="616"/>
      <c r="AQ64" s="616"/>
      <c r="AR64" s="616"/>
      <c r="AS64" s="616"/>
      <c r="AT64" s="616"/>
      <c r="AU64" s="616"/>
      <c r="AV64" s="616"/>
      <c r="AW64" s="616"/>
      <c r="AX64" s="616"/>
      <c r="AY64" s="616"/>
      <c r="AZ64" s="616"/>
      <c r="BA64" s="616"/>
      <c r="BB64" s="616"/>
      <c r="BC64" s="616"/>
      <c r="BD64" s="616"/>
      <c r="BE64" s="616"/>
      <c r="BF64" s="616"/>
      <c r="BG64" s="616"/>
      <c r="BH64" s="616"/>
    </row>
    <row r="65" spans="1:60">
      <c r="A65" s="618"/>
      <c r="B65" s="618"/>
      <c r="C65" s="618"/>
      <c r="D65" s="618"/>
      <c r="E65" s="618"/>
      <c r="F65" s="618"/>
      <c r="G65" s="616"/>
      <c r="H65" s="616"/>
      <c r="I65" s="616"/>
      <c r="J65" s="616"/>
      <c r="K65" s="616"/>
      <c r="L65" s="616"/>
      <c r="M65" s="616"/>
      <c r="N65" s="616"/>
      <c r="O65" s="616"/>
      <c r="P65" s="616"/>
      <c r="Q65" s="618"/>
      <c r="R65" s="618"/>
      <c r="S65" s="618"/>
      <c r="T65" s="618"/>
      <c r="U65" s="618"/>
      <c r="V65" s="618"/>
      <c r="W65" s="618"/>
      <c r="X65" s="617"/>
      <c r="Y65" s="618"/>
      <c r="Z65" s="618"/>
      <c r="AA65" s="618"/>
      <c r="AB65" s="618"/>
      <c r="AC65" s="618"/>
      <c r="AD65" s="618"/>
      <c r="AE65" s="618"/>
      <c r="AF65" s="618"/>
      <c r="AG65" s="618"/>
      <c r="AH65" s="618"/>
      <c r="AI65" s="618"/>
      <c r="AJ65" s="618"/>
      <c r="AK65" s="618"/>
      <c r="AL65" s="616"/>
      <c r="AM65" s="616"/>
      <c r="AN65" s="616"/>
      <c r="AO65" s="616"/>
      <c r="AP65" s="616"/>
      <c r="AQ65" s="616"/>
      <c r="AR65" s="616"/>
      <c r="AS65" s="616"/>
      <c r="AT65" s="616"/>
      <c r="AU65" s="616"/>
      <c r="AV65" s="616"/>
      <c r="AW65" s="616"/>
      <c r="AX65" s="616"/>
      <c r="AY65" s="616"/>
      <c r="AZ65" s="616"/>
      <c r="BA65" s="616"/>
      <c r="BB65" s="616"/>
      <c r="BC65" s="616"/>
      <c r="BD65" s="616"/>
      <c r="BE65" s="616"/>
      <c r="BF65" s="616"/>
      <c r="BG65" s="616"/>
      <c r="BH65" s="616"/>
    </row>
    <row r="66" spans="1:60">
      <c r="A66" s="618"/>
      <c r="B66" s="618"/>
      <c r="C66" s="618"/>
      <c r="D66" s="618"/>
      <c r="E66" s="618"/>
      <c r="F66" s="618"/>
      <c r="G66" s="616"/>
      <c r="H66" s="616"/>
      <c r="I66" s="616"/>
      <c r="J66" s="616"/>
      <c r="K66" s="616"/>
      <c r="L66" s="616"/>
      <c r="M66" s="616"/>
      <c r="N66" s="616"/>
      <c r="O66" s="616"/>
      <c r="P66" s="616"/>
      <c r="Q66" s="618"/>
      <c r="R66" s="618"/>
      <c r="S66" s="618"/>
      <c r="T66" s="618"/>
      <c r="U66" s="618"/>
      <c r="V66" s="618"/>
      <c r="W66" s="618"/>
      <c r="X66" s="617"/>
      <c r="Y66" s="618"/>
      <c r="Z66" s="618"/>
      <c r="AA66" s="618"/>
      <c r="AB66" s="618"/>
      <c r="AC66" s="618"/>
      <c r="AD66" s="618"/>
      <c r="AE66" s="618"/>
      <c r="AF66" s="618"/>
      <c r="AG66" s="618"/>
      <c r="AH66" s="618"/>
      <c r="AI66" s="618"/>
      <c r="AJ66" s="618"/>
      <c r="AK66" s="618"/>
      <c r="AL66" s="616"/>
      <c r="AM66" s="616"/>
      <c r="AN66" s="616"/>
      <c r="AO66" s="616"/>
      <c r="AP66" s="616"/>
      <c r="AQ66" s="616"/>
      <c r="AR66" s="616"/>
      <c r="AS66" s="616"/>
      <c r="AT66" s="616"/>
      <c r="AU66" s="616"/>
      <c r="AV66" s="616"/>
      <c r="AW66" s="616"/>
      <c r="AX66" s="616"/>
      <c r="AY66" s="616"/>
      <c r="AZ66" s="616"/>
      <c r="BA66" s="616"/>
      <c r="BB66" s="616"/>
      <c r="BC66" s="616"/>
      <c r="BD66" s="616"/>
      <c r="BE66" s="616"/>
      <c r="BF66" s="616"/>
      <c r="BG66" s="616"/>
      <c r="BH66" s="616"/>
    </row>
    <row r="67" spans="1:60">
      <c r="A67" s="618"/>
      <c r="B67" s="618"/>
      <c r="C67" s="618"/>
      <c r="D67" s="618"/>
      <c r="E67" s="618"/>
      <c r="F67" s="618"/>
      <c r="G67" s="616"/>
      <c r="H67" s="616"/>
      <c r="I67" s="616"/>
      <c r="J67" s="616"/>
      <c r="K67" s="616"/>
      <c r="L67" s="616"/>
      <c r="M67" s="616"/>
      <c r="N67" s="616"/>
      <c r="O67" s="616"/>
      <c r="P67" s="616"/>
      <c r="Q67" s="618"/>
      <c r="R67" s="618"/>
      <c r="S67" s="618"/>
      <c r="T67" s="618"/>
      <c r="U67" s="618"/>
      <c r="V67" s="618"/>
      <c r="W67" s="618"/>
      <c r="X67" s="617"/>
      <c r="Y67" s="618"/>
      <c r="Z67" s="618"/>
      <c r="AA67" s="618"/>
      <c r="AB67" s="618"/>
      <c r="AC67" s="618"/>
      <c r="AD67" s="618"/>
      <c r="AE67" s="618"/>
      <c r="AF67" s="618"/>
      <c r="AG67" s="618"/>
      <c r="AH67" s="618"/>
      <c r="AI67" s="618"/>
      <c r="AJ67" s="618"/>
      <c r="AK67" s="618"/>
      <c r="AL67" s="616"/>
      <c r="AM67" s="616"/>
      <c r="AN67" s="616"/>
      <c r="AO67" s="616"/>
      <c r="AP67" s="616"/>
      <c r="AQ67" s="616"/>
      <c r="AR67" s="616"/>
      <c r="AS67" s="616"/>
      <c r="AT67" s="616"/>
      <c r="AU67" s="616"/>
      <c r="AV67" s="616"/>
      <c r="AW67" s="616"/>
      <c r="AX67" s="616"/>
      <c r="AY67" s="616"/>
      <c r="AZ67" s="616"/>
      <c r="BA67" s="616"/>
      <c r="BB67" s="616"/>
      <c r="BC67" s="616"/>
      <c r="BD67" s="616"/>
      <c r="BE67" s="616"/>
      <c r="BF67" s="616"/>
      <c r="BG67" s="616"/>
      <c r="BH67" s="616"/>
    </row>
    <row r="68" spans="1:60">
      <c r="A68" s="618"/>
      <c r="B68" s="618"/>
      <c r="C68" s="618"/>
      <c r="D68" s="618"/>
      <c r="E68" s="618"/>
      <c r="F68" s="618"/>
      <c r="G68" s="616"/>
      <c r="H68" s="616"/>
      <c r="I68" s="616"/>
      <c r="J68" s="616"/>
      <c r="K68" s="616"/>
      <c r="L68" s="616"/>
      <c r="M68" s="616"/>
      <c r="N68" s="616"/>
      <c r="O68" s="616"/>
      <c r="P68" s="616"/>
      <c r="Q68" s="618"/>
      <c r="R68" s="618"/>
      <c r="S68" s="618"/>
      <c r="T68" s="618"/>
      <c r="U68" s="618"/>
      <c r="V68" s="618"/>
      <c r="W68" s="618"/>
      <c r="X68" s="617"/>
      <c r="Y68" s="618"/>
      <c r="Z68" s="618"/>
      <c r="AA68" s="618"/>
      <c r="AB68" s="618"/>
      <c r="AC68" s="618"/>
      <c r="AD68" s="618"/>
      <c r="AE68" s="618"/>
      <c r="AF68" s="618"/>
      <c r="AG68" s="618"/>
      <c r="AH68" s="618"/>
      <c r="AI68" s="618"/>
      <c r="AJ68" s="618"/>
      <c r="AK68" s="618"/>
      <c r="AL68" s="616"/>
      <c r="AM68" s="616"/>
      <c r="AN68" s="616"/>
      <c r="AO68" s="616"/>
      <c r="AP68" s="616"/>
      <c r="AQ68" s="616"/>
      <c r="AR68" s="616"/>
      <c r="AS68" s="616"/>
      <c r="AT68" s="616"/>
      <c r="AU68" s="616"/>
      <c r="AV68" s="616"/>
      <c r="AW68" s="616"/>
      <c r="AX68" s="616"/>
      <c r="AY68" s="616"/>
      <c r="AZ68" s="616"/>
      <c r="BA68" s="616"/>
      <c r="BB68" s="616"/>
      <c r="BC68" s="616"/>
      <c r="BD68" s="616"/>
      <c r="BE68" s="616"/>
      <c r="BF68" s="616"/>
      <c r="BG68" s="616"/>
      <c r="BH68" s="616"/>
    </row>
    <row r="69" spans="1:60">
      <c r="A69" s="618"/>
      <c r="B69" s="618"/>
      <c r="C69" s="618"/>
      <c r="D69" s="618"/>
      <c r="E69" s="618"/>
      <c r="F69" s="618"/>
      <c r="G69" s="616"/>
      <c r="H69" s="616"/>
      <c r="I69" s="616"/>
      <c r="J69" s="616"/>
      <c r="K69" s="616"/>
      <c r="L69" s="616"/>
      <c r="M69" s="616"/>
      <c r="N69" s="616"/>
      <c r="O69" s="616"/>
      <c r="P69" s="616"/>
      <c r="Q69" s="618"/>
      <c r="R69" s="618"/>
      <c r="S69" s="618"/>
      <c r="T69" s="618"/>
      <c r="U69" s="618"/>
      <c r="V69" s="618"/>
      <c r="W69" s="618"/>
      <c r="X69" s="617"/>
      <c r="Y69" s="618"/>
      <c r="Z69" s="618"/>
      <c r="AA69" s="618"/>
      <c r="AB69" s="618"/>
      <c r="AC69" s="618"/>
      <c r="AD69" s="618"/>
      <c r="AE69" s="618"/>
      <c r="AF69" s="618"/>
      <c r="AG69" s="618"/>
      <c r="AH69" s="618"/>
      <c r="AI69" s="618"/>
      <c r="AJ69" s="618"/>
      <c r="AK69" s="618"/>
      <c r="AL69" s="616"/>
      <c r="AM69" s="616"/>
      <c r="AN69" s="616"/>
      <c r="AO69" s="616"/>
      <c r="AP69" s="616"/>
      <c r="AQ69" s="616"/>
      <c r="AR69" s="616"/>
      <c r="AS69" s="616"/>
      <c r="AT69" s="616"/>
      <c r="AU69" s="616"/>
      <c r="AV69" s="616"/>
      <c r="AW69" s="616"/>
      <c r="AX69" s="616"/>
      <c r="AY69" s="616"/>
      <c r="AZ69" s="616"/>
      <c r="BA69" s="616"/>
      <c r="BB69" s="616"/>
      <c r="BC69" s="616"/>
      <c r="BD69" s="616"/>
      <c r="BE69" s="616"/>
      <c r="BF69" s="616"/>
      <c r="BG69" s="616"/>
      <c r="BH69" s="616"/>
    </row>
    <row r="70" spans="1:60">
      <c r="A70" s="618"/>
      <c r="B70" s="618"/>
      <c r="C70" s="618"/>
      <c r="D70" s="618"/>
      <c r="E70" s="618"/>
      <c r="F70" s="618"/>
      <c r="G70" s="616"/>
      <c r="H70" s="616"/>
      <c r="I70" s="616"/>
      <c r="J70" s="616"/>
      <c r="K70" s="616"/>
      <c r="L70" s="616"/>
      <c r="M70" s="616"/>
      <c r="N70" s="616"/>
      <c r="O70" s="616"/>
      <c r="P70" s="616"/>
      <c r="Q70" s="618"/>
      <c r="R70" s="618"/>
      <c r="S70" s="618"/>
      <c r="T70" s="618"/>
      <c r="U70" s="618"/>
      <c r="V70" s="618"/>
      <c r="W70" s="618"/>
      <c r="X70" s="617"/>
      <c r="Y70" s="618"/>
      <c r="Z70" s="618"/>
      <c r="AA70" s="618"/>
      <c r="AB70" s="618"/>
      <c r="AC70" s="618"/>
      <c r="AD70" s="618"/>
      <c r="AE70" s="618"/>
      <c r="AF70" s="618"/>
      <c r="AG70" s="618"/>
      <c r="AH70" s="618"/>
      <c r="AI70" s="618"/>
      <c r="AJ70" s="618"/>
      <c r="AK70" s="618"/>
      <c r="AL70" s="616"/>
      <c r="AM70" s="616"/>
      <c r="AN70" s="616"/>
      <c r="AO70" s="616"/>
      <c r="AP70" s="616"/>
      <c r="AQ70" s="616"/>
      <c r="AR70" s="616"/>
      <c r="AS70" s="616"/>
      <c r="AT70" s="616"/>
      <c r="AU70" s="616"/>
      <c r="AV70" s="616"/>
      <c r="AW70" s="616"/>
      <c r="AX70" s="616"/>
      <c r="AY70" s="616"/>
      <c r="AZ70" s="616"/>
      <c r="BA70" s="616"/>
      <c r="BB70" s="616"/>
      <c r="BC70" s="616"/>
      <c r="BD70" s="616"/>
      <c r="BE70" s="616"/>
      <c r="BF70" s="616"/>
      <c r="BG70" s="616"/>
      <c r="BH70" s="616"/>
    </row>
    <row r="71" spans="1:60">
      <c r="A71" s="618"/>
      <c r="B71" s="618"/>
      <c r="C71" s="618"/>
      <c r="D71" s="618"/>
      <c r="E71" s="618"/>
      <c r="F71" s="618"/>
      <c r="G71" s="616"/>
      <c r="H71" s="616"/>
      <c r="I71" s="616"/>
      <c r="J71" s="616"/>
      <c r="K71" s="616"/>
      <c r="L71" s="616"/>
      <c r="M71" s="616"/>
      <c r="N71" s="616"/>
      <c r="O71" s="616"/>
      <c r="P71" s="616"/>
      <c r="Q71" s="618"/>
      <c r="R71" s="618"/>
      <c r="S71" s="618"/>
      <c r="T71" s="618"/>
      <c r="U71" s="618"/>
      <c r="V71" s="618"/>
      <c r="W71" s="618"/>
      <c r="X71" s="617"/>
      <c r="Y71" s="618"/>
      <c r="Z71" s="618"/>
      <c r="AA71" s="618"/>
      <c r="AB71" s="618"/>
      <c r="AC71" s="618"/>
      <c r="AD71" s="618"/>
      <c r="AE71" s="618"/>
      <c r="AF71" s="618"/>
      <c r="AG71" s="618"/>
      <c r="AH71" s="618"/>
      <c r="AI71" s="618"/>
      <c r="AJ71" s="618"/>
      <c r="AK71" s="618"/>
      <c r="AL71" s="616"/>
      <c r="AM71" s="616"/>
      <c r="AN71" s="616"/>
      <c r="AO71" s="616"/>
      <c r="AP71" s="616"/>
      <c r="AQ71" s="616"/>
      <c r="AR71" s="616"/>
      <c r="AS71" s="616"/>
      <c r="AT71" s="616"/>
      <c r="AU71" s="616"/>
      <c r="AV71" s="616"/>
      <c r="AW71" s="616"/>
      <c r="AX71" s="616"/>
      <c r="AY71" s="616"/>
      <c r="AZ71" s="616"/>
      <c r="BA71" s="616"/>
      <c r="BB71" s="616"/>
      <c r="BC71" s="616"/>
      <c r="BD71" s="616"/>
      <c r="BE71" s="616"/>
      <c r="BF71" s="616"/>
      <c r="BG71" s="616"/>
      <c r="BH71" s="616"/>
    </row>
    <row r="72" spans="1:60">
      <c r="A72" s="618"/>
      <c r="B72" s="618"/>
      <c r="C72" s="618"/>
      <c r="D72" s="618"/>
      <c r="E72" s="618"/>
      <c r="F72" s="618"/>
      <c r="G72" s="616"/>
      <c r="H72" s="616"/>
      <c r="I72" s="616"/>
      <c r="J72" s="616"/>
      <c r="K72" s="616"/>
      <c r="L72" s="616"/>
      <c r="M72" s="616"/>
      <c r="N72" s="616"/>
      <c r="O72" s="616"/>
      <c r="P72" s="616"/>
      <c r="Q72" s="618"/>
      <c r="R72" s="618"/>
      <c r="S72" s="618"/>
      <c r="T72" s="618"/>
      <c r="U72" s="618"/>
      <c r="V72" s="618"/>
      <c r="W72" s="618"/>
      <c r="X72" s="617"/>
      <c r="Y72" s="618"/>
      <c r="Z72" s="618"/>
      <c r="AA72" s="618"/>
      <c r="AB72" s="618"/>
      <c r="AC72" s="618"/>
      <c r="AD72" s="618"/>
      <c r="AE72" s="618"/>
      <c r="AF72" s="618"/>
      <c r="AG72" s="618"/>
      <c r="AH72" s="618"/>
      <c r="AI72" s="618"/>
      <c r="AJ72" s="618"/>
      <c r="AK72" s="618"/>
      <c r="AL72" s="616"/>
      <c r="AM72" s="616"/>
      <c r="AN72" s="616"/>
      <c r="AO72" s="616"/>
      <c r="AP72" s="616"/>
      <c r="AQ72" s="616"/>
      <c r="AR72" s="616"/>
      <c r="AS72" s="616"/>
      <c r="AT72" s="616"/>
      <c r="AU72" s="616"/>
      <c r="AV72" s="616"/>
      <c r="AW72" s="616"/>
      <c r="AX72" s="616"/>
      <c r="AY72" s="616"/>
      <c r="AZ72" s="616"/>
      <c r="BA72" s="616"/>
      <c r="BB72" s="616"/>
      <c r="BC72" s="616"/>
      <c r="BD72" s="616"/>
      <c r="BE72" s="616"/>
      <c r="BF72" s="616"/>
      <c r="BG72" s="616"/>
      <c r="BH72" s="616"/>
    </row>
    <row r="73" spans="1:60">
      <c r="A73" s="618"/>
      <c r="B73" s="618"/>
      <c r="C73" s="618"/>
      <c r="D73" s="618"/>
      <c r="E73" s="618"/>
      <c r="F73" s="618"/>
      <c r="G73" s="616"/>
      <c r="H73" s="616"/>
      <c r="I73" s="616"/>
      <c r="J73" s="616"/>
      <c r="K73" s="616"/>
      <c r="L73" s="616"/>
      <c r="M73" s="616"/>
      <c r="N73" s="616"/>
      <c r="O73" s="616"/>
      <c r="P73" s="616"/>
      <c r="Q73" s="618"/>
      <c r="R73" s="618"/>
      <c r="S73" s="618"/>
      <c r="T73" s="618"/>
      <c r="U73" s="618"/>
      <c r="V73" s="618"/>
      <c r="W73" s="618"/>
      <c r="X73" s="617"/>
      <c r="Y73" s="618"/>
      <c r="Z73" s="618"/>
      <c r="AA73" s="618"/>
      <c r="AB73" s="618"/>
      <c r="AC73" s="618"/>
      <c r="AD73" s="618"/>
      <c r="AE73" s="618"/>
      <c r="AF73" s="618"/>
      <c r="AG73" s="618"/>
      <c r="AH73" s="618"/>
      <c r="AI73" s="618"/>
      <c r="AJ73" s="618"/>
      <c r="AK73" s="618"/>
      <c r="AL73" s="616"/>
      <c r="AM73" s="616"/>
      <c r="AN73" s="616"/>
      <c r="AO73" s="616"/>
      <c r="AP73" s="616"/>
      <c r="AQ73" s="616"/>
      <c r="AR73" s="616"/>
      <c r="AS73" s="616"/>
      <c r="AT73" s="616"/>
      <c r="AU73" s="616"/>
      <c r="AV73" s="616"/>
      <c r="AW73" s="616"/>
      <c r="AX73" s="616"/>
      <c r="AY73" s="616"/>
      <c r="AZ73" s="616"/>
      <c r="BA73" s="616"/>
      <c r="BB73" s="616"/>
      <c r="BC73" s="616"/>
      <c r="BD73" s="616"/>
      <c r="BE73" s="616"/>
      <c r="BF73" s="616"/>
      <c r="BG73" s="616"/>
      <c r="BH73" s="616"/>
    </row>
    <row r="74" spans="1:60">
      <c r="A74" s="618"/>
      <c r="B74" s="618"/>
      <c r="C74" s="618"/>
      <c r="D74" s="618"/>
      <c r="E74" s="618"/>
      <c r="F74" s="618"/>
      <c r="G74" s="616"/>
      <c r="H74" s="616"/>
      <c r="I74" s="616"/>
      <c r="J74" s="616"/>
      <c r="K74" s="616"/>
      <c r="L74" s="616"/>
      <c r="M74" s="616"/>
      <c r="N74" s="616"/>
      <c r="O74" s="616"/>
      <c r="P74" s="616"/>
      <c r="Q74" s="618"/>
      <c r="R74" s="618"/>
      <c r="S74" s="618"/>
      <c r="T74" s="618"/>
      <c r="U74" s="618"/>
      <c r="V74" s="618"/>
      <c r="W74" s="618"/>
      <c r="X74" s="617"/>
      <c r="Y74" s="618"/>
      <c r="Z74" s="618"/>
      <c r="AA74" s="618"/>
      <c r="AB74" s="618"/>
      <c r="AC74" s="618"/>
      <c r="AD74" s="618"/>
      <c r="AE74" s="618"/>
      <c r="AF74" s="618"/>
      <c r="AG74" s="618"/>
      <c r="AH74" s="618"/>
      <c r="AI74" s="618"/>
      <c r="AJ74" s="618"/>
      <c r="AK74" s="618"/>
      <c r="AL74" s="616"/>
      <c r="AM74" s="616"/>
      <c r="AN74" s="616"/>
      <c r="AO74" s="616"/>
      <c r="AP74" s="616"/>
      <c r="AQ74" s="616"/>
      <c r="AR74" s="616"/>
      <c r="AS74" s="616"/>
      <c r="AT74" s="616"/>
      <c r="AU74" s="616"/>
      <c r="AV74" s="616"/>
      <c r="AW74" s="616"/>
      <c r="AX74" s="616"/>
      <c r="AY74" s="616"/>
      <c r="AZ74" s="616"/>
      <c r="BA74" s="616"/>
      <c r="BB74" s="616"/>
      <c r="BC74" s="616"/>
      <c r="BD74" s="616"/>
      <c r="BE74" s="616"/>
      <c r="BF74" s="616"/>
      <c r="BG74" s="616"/>
      <c r="BH74" s="616"/>
    </row>
    <row r="75" spans="1:60">
      <c r="A75" s="618"/>
      <c r="B75" s="618"/>
      <c r="C75" s="618"/>
      <c r="D75" s="618"/>
      <c r="E75" s="618"/>
      <c r="F75" s="618"/>
      <c r="G75" s="616"/>
      <c r="H75" s="616"/>
      <c r="I75" s="616"/>
      <c r="J75" s="616"/>
      <c r="K75" s="616"/>
      <c r="L75" s="616"/>
      <c r="M75" s="616"/>
      <c r="N75" s="616"/>
      <c r="O75" s="616"/>
      <c r="P75" s="616"/>
      <c r="Q75" s="618"/>
      <c r="R75" s="618"/>
      <c r="S75" s="618"/>
      <c r="T75" s="618"/>
      <c r="U75" s="618"/>
      <c r="V75" s="618"/>
      <c r="W75" s="618"/>
      <c r="X75" s="617"/>
      <c r="Y75" s="618"/>
      <c r="Z75" s="618"/>
      <c r="AA75" s="618"/>
      <c r="AB75" s="618"/>
      <c r="AC75" s="618"/>
      <c r="AD75" s="618"/>
      <c r="AE75" s="618"/>
      <c r="AF75" s="618"/>
      <c r="AG75" s="618"/>
      <c r="AH75" s="618"/>
      <c r="AI75" s="618"/>
      <c r="AJ75" s="618"/>
      <c r="AK75" s="618"/>
      <c r="AL75" s="616"/>
      <c r="AM75" s="616"/>
      <c r="AN75" s="616"/>
      <c r="AO75" s="616"/>
      <c r="AP75" s="616"/>
      <c r="AQ75" s="616"/>
      <c r="AR75" s="616"/>
      <c r="AS75" s="616"/>
      <c r="AT75" s="616"/>
      <c r="AU75" s="616"/>
      <c r="AV75" s="616"/>
      <c r="AW75" s="616"/>
      <c r="AX75" s="616"/>
      <c r="AY75" s="616"/>
      <c r="AZ75" s="616"/>
      <c r="BA75" s="616"/>
      <c r="BB75" s="616"/>
      <c r="BC75" s="616"/>
      <c r="BD75" s="616"/>
      <c r="BE75" s="616"/>
      <c r="BF75" s="616"/>
      <c r="BG75" s="616"/>
      <c r="BH75" s="616"/>
    </row>
    <row r="76" spans="1:60">
      <c r="A76" s="618"/>
      <c r="B76" s="618"/>
      <c r="C76" s="618"/>
      <c r="D76" s="618"/>
      <c r="E76" s="618"/>
      <c r="F76" s="618"/>
      <c r="G76" s="616"/>
      <c r="H76" s="616"/>
      <c r="I76" s="616"/>
      <c r="J76" s="616"/>
      <c r="K76" s="616"/>
      <c r="L76" s="616"/>
      <c r="M76" s="616"/>
      <c r="N76" s="616"/>
      <c r="O76" s="616"/>
      <c r="P76" s="616"/>
      <c r="Q76" s="618"/>
      <c r="R76" s="618"/>
      <c r="S76" s="618"/>
      <c r="T76" s="618"/>
      <c r="U76" s="618"/>
      <c r="V76" s="618"/>
      <c r="W76" s="618"/>
      <c r="X76" s="617"/>
      <c r="Y76" s="618"/>
      <c r="Z76" s="618"/>
      <c r="AA76" s="618"/>
      <c r="AB76" s="618"/>
      <c r="AC76" s="618"/>
      <c r="AD76" s="618"/>
      <c r="AE76" s="618"/>
      <c r="AF76" s="618"/>
      <c r="AG76" s="618"/>
      <c r="AH76" s="618"/>
      <c r="AI76" s="618"/>
      <c r="AJ76" s="618"/>
      <c r="AK76" s="618"/>
      <c r="AL76" s="616"/>
      <c r="AM76" s="616"/>
      <c r="AN76" s="616"/>
      <c r="AO76" s="616"/>
      <c r="AP76" s="616"/>
      <c r="AQ76" s="616"/>
      <c r="AR76" s="616"/>
      <c r="AS76" s="616"/>
      <c r="AT76" s="616"/>
      <c r="AU76" s="616"/>
      <c r="AV76" s="616"/>
      <c r="AW76" s="616"/>
      <c r="AX76" s="616"/>
      <c r="AY76" s="616"/>
      <c r="AZ76" s="616"/>
      <c r="BA76" s="616"/>
      <c r="BB76" s="616"/>
      <c r="BC76" s="616"/>
      <c r="BD76" s="616"/>
      <c r="BE76" s="616"/>
      <c r="BF76" s="616"/>
      <c r="BG76" s="616"/>
      <c r="BH76" s="616"/>
    </row>
    <row r="77" spans="1:60">
      <c r="A77" s="618"/>
      <c r="B77" s="618"/>
      <c r="C77" s="618"/>
      <c r="D77" s="618"/>
      <c r="E77" s="618"/>
      <c r="F77" s="618"/>
      <c r="G77" s="616"/>
      <c r="H77" s="616"/>
      <c r="I77" s="616"/>
      <c r="J77" s="616"/>
      <c r="K77" s="616"/>
      <c r="L77" s="616"/>
      <c r="M77" s="616"/>
      <c r="N77" s="616"/>
      <c r="O77" s="616"/>
      <c r="P77" s="616"/>
      <c r="Q77" s="618"/>
      <c r="R77" s="618"/>
      <c r="S77" s="618"/>
      <c r="T77" s="618"/>
      <c r="U77" s="618"/>
      <c r="V77" s="618"/>
      <c r="W77" s="618"/>
      <c r="X77" s="617"/>
      <c r="Y77" s="618"/>
      <c r="Z77" s="618"/>
      <c r="AA77" s="618"/>
      <c r="AB77" s="618"/>
      <c r="AC77" s="618"/>
      <c r="AD77" s="618"/>
      <c r="AE77" s="618"/>
      <c r="AF77" s="618"/>
      <c r="AG77" s="618"/>
      <c r="AH77" s="618"/>
      <c r="AI77" s="618"/>
      <c r="AJ77" s="618"/>
      <c r="AK77" s="618"/>
      <c r="AL77" s="616"/>
      <c r="AM77" s="616"/>
      <c r="AN77" s="616"/>
      <c r="AO77" s="616"/>
      <c r="AP77" s="616"/>
      <c r="AQ77" s="616"/>
      <c r="AR77" s="616"/>
      <c r="AS77" s="616"/>
      <c r="AT77" s="616"/>
      <c r="AU77" s="616"/>
      <c r="AV77" s="616"/>
      <c r="AW77" s="616"/>
      <c r="AX77" s="616"/>
      <c r="AY77" s="616"/>
      <c r="AZ77" s="616"/>
      <c r="BA77" s="616"/>
      <c r="BB77" s="616"/>
      <c r="BC77" s="616"/>
      <c r="BD77" s="616"/>
      <c r="BE77" s="616"/>
      <c r="BF77" s="616"/>
      <c r="BG77" s="616"/>
      <c r="BH77" s="616"/>
    </row>
    <row r="78" spans="1:60">
      <c r="A78" s="618"/>
      <c r="B78" s="618"/>
      <c r="C78" s="618"/>
      <c r="D78" s="618"/>
      <c r="E78" s="618"/>
      <c r="F78" s="618"/>
      <c r="G78" s="616"/>
      <c r="H78" s="616"/>
      <c r="I78" s="616"/>
      <c r="J78" s="616"/>
      <c r="K78" s="616"/>
      <c r="L78" s="616"/>
      <c r="M78" s="616"/>
      <c r="N78" s="616"/>
      <c r="O78" s="616"/>
      <c r="P78" s="616"/>
      <c r="Q78" s="618"/>
      <c r="R78" s="618"/>
      <c r="S78" s="618"/>
      <c r="T78" s="618"/>
      <c r="U78" s="618"/>
      <c r="V78" s="618"/>
      <c r="W78" s="618"/>
      <c r="X78" s="617"/>
      <c r="Y78" s="618"/>
      <c r="Z78" s="618"/>
      <c r="AA78" s="618"/>
      <c r="AB78" s="618"/>
      <c r="AC78" s="618"/>
      <c r="AD78" s="618"/>
      <c r="AE78" s="618"/>
      <c r="AF78" s="618"/>
      <c r="AG78" s="618"/>
      <c r="AH78" s="618"/>
      <c r="AI78" s="618"/>
      <c r="AJ78" s="618"/>
      <c r="AK78" s="618"/>
      <c r="AL78" s="616"/>
      <c r="AM78" s="616"/>
      <c r="AN78" s="616"/>
      <c r="AO78" s="616"/>
      <c r="AP78" s="616"/>
      <c r="AQ78" s="616"/>
      <c r="AR78" s="616"/>
      <c r="AS78" s="616"/>
      <c r="AT78" s="616"/>
      <c r="AU78" s="616"/>
      <c r="AV78" s="616"/>
      <c r="AW78" s="616"/>
      <c r="AX78" s="616"/>
      <c r="AY78" s="616"/>
      <c r="AZ78" s="616"/>
      <c r="BA78" s="616"/>
      <c r="BB78" s="616"/>
      <c r="BC78" s="616"/>
      <c r="BD78" s="616"/>
      <c r="BE78" s="616"/>
      <c r="BF78" s="616"/>
      <c r="BG78" s="616"/>
      <c r="BH78" s="616"/>
    </row>
    <row r="79" spans="1:60">
      <c r="A79" s="618"/>
      <c r="B79" s="618"/>
      <c r="C79" s="618"/>
      <c r="D79" s="618"/>
      <c r="E79" s="618"/>
      <c r="F79" s="618"/>
      <c r="G79" s="616"/>
      <c r="H79" s="616"/>
      <c r="I79" s="616"/>
      <c r="J79" s="616"/>
      <c r="K79" s="616"/>
      <c r="L79" s="616"/>
      <c r="M79" s="616"/>
      <c r="N79" s="616"/>
      <c r="O79" s="616"/>
      <c r="P79" s="616"/>
      <c r="Q79" s="618"/>
      <c r="R79" s="618"/>
      <c r="S79" s="618"/>
      <c r="T79" s="618"/>
      <c r="U79" s="618"/>
      <c r="V79" s="618"/>
      <c r="W79" s="618"/>
      <c r="X79" s="617"/>
      <c r="Y79" s="618"/>
      <c r="Z79" s="618"/>
      <c r="AA79" s="618"/>
      <c r="AB79" s="618"/>
      <c r="AC79" s="618"/>
      <c r="AD79" s="618"/>
      <c r="AE79" s="618"/>
      <c r="AF79" s="618"/>
      <c r="AG79" s="618"/>
      <c r="AH79" s="618"/>
      <c r="AI79" s="618"/>
      <c r="AJ79" s="618"/>
      <c r="AK79" s="618"/>
      <c r="AL79" s="616"/>
      <c r="AM79" s="616"/>
      <c r="AN79" s="616"/>
      <c r="AO79" s="616"/>
      <c r="AP79" s="616"/>
      <c r="AQ79" s="616"/>
      <c r="AR79" s="616"/>
      <c r="AS79" s="616"/>
      <c r="AT79" s="616"/>
      <c r="AU79" s="616"/>
      <c r="AV79" s="616"/>
      <c r="AW79" s="616"/>
      <c r="AX79" s="616"/>
      <c r="AY79" s="616"/>
      <c r="AZ79" s="616"/>
      <c r="BA79" s="616"/>
      <c r="BB79" s="616"/>
      <c r="BC79" s="616"/>
      <c r="BD79" s="616"/>
      <c r="BE79" s="616"/>
      <c r="BF79" s="616"/>
      <c r="BG79" s="616"/>
      <c r="BH79" s="616"/>
    </row>
    <row r="80" spans="1:60">
      <c r="A80" s="618"/>
      <c r="B80" s="618"/>
      <c r="C80" s="618"/>
      <c r="D80" s="618"/>
      <c r="E80" s="618"/>
      <c r="F80" s="618"/>
      <c r="G80" s="616"/>
      <c r="H80" s="616"/>
      <c r="I80" s="616"/>
      <c r="J80" s="616"/>
      <c r="K80" s="616"/>
      <c r="L80" s="616"/>
      <c r="M80" s="616"/>
      <c r="N80" s="616"/>
      <c r="O80" s="616"/>
      <c r="P80" s="616"/>
      <c r="Q80" s="618"/>
      <c r="R80" s="618"/>
      <c r="S80" s="618"/>
      <c r="T80" s="618"/>
      <c r="U80" s="618"/>
      <c r="V80" s="618"/>
      <c r="W80" s="618"/>
      <c r="X80" s="617"/>
      <c r="Y80" s="618"/>
      <c r="Z80" s="618"/>
      <c r="AA80" s="618"/>
      <c r="AB80" s="618"/>
      <c r="AC80" s="618"/>
      <c r="AD80" s="618"/>
      <c r="AE80" s="618"/>
      <c r="AF80" s="618"/>
      <c r="AG80" s="618"/>
      <c r="AH80" s="618"/>
      <c r="AI80" s="618"/>
      <c r="AJ80" s="618"/>
      <c r="AK80" s="618"/>
      <c r="AL80" s="616"/>
      <c r="AM80" s="616"/>
      <c r="AN80" s="616"/>
      <c r="AO80" s="616"/>
      <c r="AP80" s="616"/>
      <c r="AQ80" s="616"/>
      <c r="AR80" s="616"/>
      <c r="AS80" s="616"/>
      <c r="AT80" s="616"/>
      <c r="AU80" s="616"/>
      <c r="AV80" s="616"/>
      <c r="AW80" s="616"/>
      <c r="AX80" s="616"/>
      <c r="AY80" s="616"/>
      <c r="AZ80" s="616"/>
      <c r="BA80" s="616"/>
      <c r="BB80" s="616"/>
      <c r="BC80" s="616"/>
      <c r="BD80" s="616"/>
      <c r="BE80" s="616"/>
      <c r="BF80" s="616"/>
      <c r="BG80" s="616"/>
      <c r="BH80" s="616"/>
    </row>
    <row r="81" spans="1:85">
      <c r="A81" s="618"/>
      <c r="B81" s="618"/>
      <c r="C81" s="618"/>
      <c r="D81" s="618"/>
      <c r="E81" s="618"/>
      <c r="F81" s="618"/>
      <c r="G81" s="616"/>
      <c r="H81" s="616"/>
      <c r="I81" s="616"/>
      <c r="J81" s="616"/>
      <c r="K81" s="616"/>
      <c r="L81" s="616"/>
      <c r="M81" s="616"/>
      <c r="N81" s="616"/>
      <c r="O81" s="616"/>
      <c r="P81" s="616"/>
      <c r="Q81" s="618"/>
      <c r="R81" s="618"/>
      <c r="S81" s="618"/>
      <c r="T81" s="618"/>
      <c r="U81" s="618"/>
      <c r="V81" s="618"/>
      <c r="W81" s="618"/>
      <c r="X81" s="617"/>
      <c r="Y81" s="618"/>
      <c r="Z81" s="618"/>
      <c r="AA81" s="618"/>
      <c r="AB81" s="618"/>
      <c r="AC81" s="618"/>
      <c r="AD81" s="618"/>
      <c r="AE81" s="618"/>
      <c r="AF81" s="618"/>
      <c r="AG81" s="618"/>
      <c r="AH81" s="618"/>
      <c r="AI81" s="618"/>
      <c r="AJ81" s="618"/>
      <c r="AK81" s="618"/>
      <c r="AL81" s="616"/>
      <c r="AM81" s="616"/>
      <c r="AN81" s="616"/>
      <c r="AO81" s="616"/>
      <c r="AP81" s="616"/>
      <c r="AQ81" s="616"/>
      <c r="AR81" s="616"/>
      <c r="AS81" s="616"/>
      <c r="AT81" s="616"/>
      <c r="AU81" s="616"/>
      <c r="AV81" s="616"/>
      <c r="AW81" s="616"/>
      <c r="AX81" s="616"/>
      <c r="AY81" s="616"/>
      <c r="AZ81" s="616"/>
      <c r="BA81" s="616"/>
      <c r="BB81" s="616"/>
      <c r="BC81" s="616"/>
      <c r="BD81" s="616"/>
      <c r="BE81" s="616"/>
      <c r="BF81" s="616"/>
      <c r="BG81" s="616"/>
      <c r="BH81" s="616"/>
    </row>
    <row r="82" spans="1:85">
      <c r="A82" s="618"/>
      <c r="B82" s="618"/>
      <c r="C82" s="618"/>
      <c r="D82" s="618"/>
      <c r="E82" s="618"/>
      <c r="F82" s="618"/>
      <c r="G82" s="616"/>
      <c r="H82" s="616"/>
      <c r="I82" s="616"/>
      <c r="J82" s="616"/>
      <c r="K82" s="616"/>
      <c r="L82" s="616"/>
      <c r="M82" s="616"/>
      <c r="N82" s="616"/>
      <c r="O82" s="616"/>
      <c r="P82" s="616"/>
      <c r="Q82" s="618"/>
      <c r="R82" s="618"/>
      <c r="S82" s="618"/>
      <c r="T82" s="618"/>
      <c r="U82" s="618"/>
      <c r="V82" s="618"/>
      <c r="W82" s="618"/>
      <c r="X82" s="617"/>
      <c r="Y82" s="618"/>
      <c r="Z82" s="618"/>
      <c r="AA82" s="618"/>
      <c r="AB82" s="618"/>
      <c r="AC82" s="618"/>
      <c r="AD82" s="618"/>
      <c r="AE82" s="618"/>
      <c r="AF82" s="618"/>
      <c r="AG82" s="618"/>
      <c r="AH82" s="618"/>
      <c r="AI82" s="618"/>
      <c r="AJ82" s="618"/>
      <c r="AK82" s="618"/>
      <c r="AL82" s="616"/>
      <c r="AM82" s="616"/>
      <c r="AN82" s="616"/>
      <c r="AO82" s="616"/>
      <c r="AP82" s="616"/>
      <c r="AQ82" s="616"/>
      <c r="AR82" s="616"/>
      <c r="AS82" s="616"/>
      <c r="AT82" s="616"/>
      <c r="AU82" s="616"/>
      <c r="AV82" s="616"/>
      <c r="AW82" s="616"/>
      <c r="AX82" s="616"/>
      <c r="AY82" s="616"/>
      <c r="AZ82" s="616"/>
      <c r="BA82" s="616"/>
      <c r="BB82" s="616"/>
      <c r="BC82" s="616"/>
      <c r="BD82" s="616"/>
      <c r="BE82" s="616"/>
      <c r="BF82" s="616"/>
      <c r="BG82" s="616"/>
      <c r="BH82" s="616"/>
      <c r="BI82" s="616"/>
      <c r="BJ82" s="616"/>
      <c r="BK82" s="616"/>
      <c r="BL82" s="616"/>
      <c r="BM82" s="616"/>
      <c r="BN82" s="616"/>
      <c r="BO82" s="616"/>
      <c r="BP82" s="616"/>
      <c r="BQ82" s="616"/>
      <c r="BR82" s="616"/>
      <c r="BS82" s="616"/>
      <c r="BT82" s="616"/>
      <c r="BU82" s="616"/>
      <c r="BV82" s="616"/>
      <c r="BW82" s="616"/>
      <c r="BX82" s="616"/>
      <c r="BY82" s="616"/>
      <c r="BZ82" s="616"/>
      <c r="CA82" s="616"/>
      <c r="CB82" s="616"/>
      <c r="CC82" s="616"/>
      <c r="CD82" s="616"/>
      <c r="CE82" s="616"/>
      <c r="CF82" s="616"/>
      <c r="CG82" s="616"/>
    </row>
    <row r="83" spans="1:85">
      <c r="A83" s="618"/>
      <c r="B83" s="618"/>
      <c r="C83" s="618"/>
      <c r="D83" s="618"/>
      <c r="E83" s="618"/>
      <c r="F83" s="618"/>
      <c r="G83" s="616"/>
      <c r="H83" s="616"/>
      <c r="I83" s="616"/>
      <c r="J83" s="616"/>
      <c r="K83" s="616"/>
      <c r="L83" s="616"/>
      <c r="M83" s="616"/>
      <c r="N83" s="616"/>
      <c r="O83" s="616"/>
      <c r="P83" s="616"/>
      <c r="Q83" s="618"/>
      <c r="R83" s="618"/>
      <c r="S83" s="618"/>
      <c r="T83" s="618"/>
      <c r="U83" s="618"/>
      <c r="V83" s="618"/>
      <c r="W83" s="618"/>
      <c r="X83" s="617"/>
      <c r="Y83" s="618"/>
      <c r="Z83" s="618"/>
      <c r="AA83" s="618"/>
      <c r="AB83" s="618"/>
      <c r="AC83" s="618"/>
      <c r="AD83" s="618"/>
      <c r="AE83" s="618"/>
      <c r="AF83" s="618"/>
      <c r="AG83" s="618"/>
      <c r="AH83" s="618"/>
      <c r="AI83" s="618"/>
      <c r="AJ83" s="618"/>
      <c r="AK83" s="618"/>
      <c r="AL83" s="616"/>
      <c r="AM83" s="616"/>
      <c r="AN83" s="616"/>
      <c r="AO83" s="616"/>
      <c r="AP83" s="616"/>
      <c r="AQ83" s="616"/>
      <c r="AR83" s="616"/>
      <c r="AS83" s="616"/>
      <c r="AT83" s="616"/>
      <c r="AU83" s="616"/>
      <c r="AV83" s="616"/>
      <c r="AW83" s="616"/>
      <c r="AX83" s="616"/>
      <c r="AY83" s="616"/>
      <c r="AZ83" s="616"/>
      <c r="BA83" s="616"/>
      <c r="BB83" s="616"/>
      <c r="BC83" s="616"/>
      <c r="BD83" s="616"/>
      <c r="BE83" s="616"/>
      <c r="BF83" s="616"/>
      <c r="BG83" s="616"/>
      <c r="BH83" s="616"/>
      <c r="BI83" s="616"/>
      <c r="BJ83" s="616"/>
      <c r="BK83" s="616"/>
      <c r="BL83" s="616"/>
      <c r="BM83" s="616"/>
      <c r="BN83" s="616"/>
      <c r="BO83" s="616"/>
      <c r="BP83" s="616"/>
      <c r="BQ83" s="616"/>
      <c r="BR83" s="616"/>
      <c r="BS83" s="616"/>
      <c r="BT83" s="616"/>
      <c r="BU83" s="616"/>
      <c r="BV83" s="616"/>
      <c r="BW83" s="616"/>
      <c r="BX83" s="616"/>
      <c r="BY83" s="616"/>
      <c r="BZ83" s="616"/>
      <c r="CA83" s="616"/>
      <c r="CB83" s="616"/>
      <c r="CC83" s="616"/>
      <c r="CD83" s="616"/>
      <c r="CE83" s="616"/>
      <c r="CF83" s="616"/>
      <c r="CG83" s="616"/>
    </row>
    <row r="84" spans="1:85">
      <c r="A84" s="618"/>
      <c r="B84" s="618"/>
      <c r="C84" s="618"/>
      <c r="D84" s="618"/>
      <c r="E84" s="618"/>
      <c r="F84" s="618"/>
      <c r="G84" s="616"/>
      <c r="H84" s="616"/>
      <c r="I84" s="616"/>
      <c r="J84" s="616"/>
      <c r="K84" s="616"/>
      <c r="L84" s="616"/>
      <c r="M84" s="616"/>
      <c r="N84" s="616"/>
      <c r="O84" s="616"/>
      <c r="P84" s="616"/>
      <c r="Q84" s="618"/>
      <c r="R84" s="618"/>
      <c r="S84" s="618"/>
      <c r="T84" s="618"/>
      <c r="U84" s="618"/>
      <c r="V84" s="618"/>
      <c r="W84" s="618"/>
      <c r="X84" s="617"/>
      <c r="Y84" s="618"/>
      <c r="Z84" s="618"/>
      <c r="AA84" s="618"/>
      <c r="AB84" s="618"/>
      <c r="AC84" s="618"/>
      <c r="AD84" s="618"/>
      <c r="AE84" s="618"/>
      <c r="AF84" s="618"/>
      <c r="AG84" s="618"/>
      <c r="AH84" s="618"/>
      <c r="AI84" s="618"/>
      <c r="AJ84" s="618"/>
      <c r="AK84" s="618"/>
      <c r="AL84" s="616"/>
      <c r="AM84" s="616"/>
      <c r="AN84" s="616"/>
      <c r="AO84" s="616"/>
      <c r="AP84" s="616"/>
      <c r="AQ84" s="616"/>
      <c r="AR84" s="616"/>
      <c r="AS84" s="616"/>
      <c r="AT84" s="616"/>
      <c r="AU84" s="616"/>
      <c r="AV84" s="616"/>
      <c r="AW84" s="616"/>
      <c r="AX84" s="616"/>
      <c r="AY84" s="616"/>
      <c r="AZ84" s="616"/>
      <c r="BA84" s="616"/>
      <c r="BB84" s="616"/>
      <c r="BC84" s="616"/>
      <c r="BD84" s="616"/>
      <c r="BE84" s="616"/>
      <c r="BF84" s="616"/>
      <c r="BG84" s="616"/>
      <c r="BH84" s="616"/>
      <c r="BI84" s="616"/>
      <c r="BJ84" s="616"/>
      <c r="BK84" s="616"/>
      <c r="BL84" s="616"/>
      <c r="BM84" s="616"/>
      <c r="BN84" s="616"/>
      <c r="BO84" s="616"/>
      <c r="BP84" s="616"/>
      <c r="BQ84" s="616"/>
      <c r="BR84" s="616"/>
      <c r="BS84" s="616"/>
      <c r="BT84" s="616"/>
      <c r="BU84" s="616"/>
      <c r="BV84" s="616"/>
      <c r="BW84" s="616"/>
      <c r="BX84" s="616"/>
      <c r="BY84" s="616"/>
      <c r="BZ84" s="616"/>
      <c r="CA84" s="616"/>
      <c r="CB84" s="616"/>
      <c r="CC84" s="616"/>
      <c r="CD84" s="616"/>
      <c r="CE84" s="616"/>
      <c r="CF84" s="616"/>
      <c r="CG84" s="616"/>
    </row>
    <row r="85" spans="1:85">
      <c r="A85" s="618"/>
      <c r="B85" s="618"/>
      <c r="C85" s="618"/>
      <c r="D85" s="618"/>
      <c r="E85" s="618"/>
      <c r="F85" s="618"/>
      <c r="G85" s="616"/>
      <c r="H85" s="616"/>
      <c r="I85" s="616"/>
      <c r="J85" s="616"/>
      <c r="K85" s="616"/>
      <c r="L85" s="616"/>
      <c r="M85" s="616"/>
      <c r="N85" s="616"/>
      <c r="O85" s="616"/>
      <c r="P85" s="616"/>
      <c r="Q85" s="618"/>
      <c r="R85" s="618"/>
      <c r="S85" s="618"/>
      <c r="T85" s="618"/>
      <c r="U85" s="618"/>
      <c r="V85" s="618"/>
      <c r="W85" s="618"/>
      <c r="X85" s="617"/>
      <c r="Y85" s="618"/>
      <c r="Z85" s="618"/>
      <c r="AA85" s="618"/>
      <c r="AB85" s="618"/>
      <c r="AC85" s="618"/>
      <c r="AD85" s="618"/>
      <c r="AE85" s="618"/>
      <c r="AF85" s="618"/>
      <c r="AG85" s="618"/>
      <c r="AH85" s="618"/>
      <c r="AI85" s="618"/>
      <c r="AJ85" s="618"/>
      <c r="AK85" s="618"/>
      <c r="AL85" s="616"/>
      <c r="AM85" s="616"/>
      <c r="AN85" s="616"/>
      <c r="AO85" s="616"/>
      <c r="AP85" s="616"/>
      <c r="AQ85" s="616"/>
      <c r="AR85" s="616"/>
      <c r="AS85" s="616"/>
      <c r="AT85" s="616"/>
      <c r="AU85" s="616"/>
      <c r="AV85" s="616"/>
      <c r="AW85" s="616"/>
      <c r="AX85" s="616"/>
      <c r="AY85" s="616"/>
      <c r="AZ85" s="616"/>
      <c r="BA85" s="616"/>
      <c r="BB85" s="616"/>
      <c r="BC85" s="616"/>
      <c r="BD85" s="616"/>
      <c r="BE85" s="616"/>
      <c r="BF85" s="616"/>
      <c r="BG85" s="616"/>
      <c r="BH85" s="616"/>
      <c r="BI85" s="616"/>
      <c r="BJ85" s="616"/>
      <c r="BK85" s="616"/>
      <c r="BL85" s="616"/>
      <c r="BM85" s="616"/>
      <c r="BN85" s="616"/>
      <c r="BO85" s="616"/>
      <c r="BP85" s="616"/>
      <c r="BQ85" s="616"/>
      <c r="BR85" s="616"/>
      <c r="BS85" s="616"/>
      <c r="BT85" s="616"/>
      <c r="BU85" s="616"/>
      <c r="BV85" s="616"/>
      <c r="BW85" s="616"/>
      <c r="BX85" s="616"/>
      <c r="BY85" s="616"/>
      <c r="BZ85" s="616"/>
      <c r="CA85" s="616"/>
      <c r="CB85" s="616"/>
      <c r="CC85" s="616"/>
      <c r="CD85" s="616"/>
      <c r="CE85" s="616"/>
      <c r="CF85" s="616"/>
      <c r="CG85" s="616"/>
    </row>
    <row r="86" spans="1:85">
      <c r="A86" s="618"/>
      <c r="B86" s="618"/>
      <c r="C86" s="618"/>
      <c r="D86" s="618"/>
      <c r="E86" s="618"/>
      <c r="F86" s="618"/>
      <c r="G86" s="616"/>
      <c r="H86" s="616"/>
      <c r="I86" s="616"/>
      <c r="J86" s="616"/>
      <c r="K86" s="616"/>
      <c r="L86" s="616"/>
      <c r="M86" s="616"/>
      <c r="N86" s="616"/>
      <c r="O86" s="616"/>
      <c r="P86" s="616"/>
      <c r="Q86" s="618"/>
      <c r="R86" s="618"/>
      <c r="S86" s="618"/>
      <c r="T86" s="618"/>
      <c r="U86" s="618"/>
      <c r="V86" s="618"/>
      <c r="W86" s="618"/>
      <c r="X86" s="617"/>
      <c r="Y86" s="618"/>
      <c r="Z86" s="618"/>
      <c r="AA86" s="618"/>
      <c r="AB86" s="618"/>
      <c r="AC86" s="618"/>
      <c r="AD86" s="618"/>
      <c r="AE86" s="618"/>
      <c r="AF86" s="618"/>
      <c r="AG86" s="618"/>
      <c r="AH86" s="618"/>
      <c r="AI86" s="618"/>
      <c r="AJ86" s="618"/>
      <c r="AK86" s="618"/>
      <c r="AL86" s="616"/>
      <c r="AM86" s="616"/>
      <c r="AN86" s="616"/>
      <c r="AO86" s="616"/>
      <c r="AP86" s="616"/>
      <c r="AQ86" s="616"/>
      <c r="AR86" s="616"/>
      <c r="AS86" s="616"/>
      <c r="AT86" s="616"/>
      <c r="AU86" s="616"/>
      <c r="AV86" s="616"/>
      <c r="AW86" s="616"/>
      <c r="AX86" s="616"/>
      <c r="AY86" s="616"/>
      <c r="AZ86" s="616"/>
      <c r="BA86" s="616"/>
      <c r="BB86" s="616"/>
      <c r="BC86" s="616"/>
      <c r="BD86" s="616"/>
      <c r="BE86" s="616"/>
      <c r="BF86" s="616"/>
      <c r="BG86" s="616"/>
      <c r="BH86" s="616"/>
      <c r="BI86" s="616"/>
      <c r="BJ86" s="616"/>
      <c r="BK86" s="616"/>
      <c r="BL86" s="616"/>
      <c r="BM86" s="616"/>
      <c r="BN86" s="616"/>
      <c r="BO86" s="616"/>
      <c r="BP86" s="616"/>
      <c r="BQ86" s="616"/>
      <c r="BR86" s="616"/>
      <c r="BS86" s="616"/>
      <c r="BT86" s="616"/>
      <c r="BU86" s="616"/>
      <c r="BV86" s="616"/>
      <c r="BW86" s="616"/>
      <c r="BX86" s="616"/>
      <c r="BY86" s="616"/>
      <c r="BZ86" s="616"/>
      <c r="CA86" s="616"/>
      <c r="CB86" s="616"/>
      <c r="CC86" s="616"/>
      <c r="CD86" s="616"/>
      <c r="CE86" s="616"/>
      <c r="CF86" s="616"/>
      <c r="CG86" s="616"/>
    </row>
    <row r="87" spans="1:85">
      <c r="A87" s="618"/>
      <c r="B87" s="618"/>
      <c r="C87" s="618"/>
      <c r="D87" s="618"/>
      <c r="E87" s="618"/>
      <c r="F87" s="618"/>
      <c r="G87" s="616"/>
      <c r="H87" s="616"/>
      <c r="I87" s="616"/>
      <c r="J87" s="616"/>
      <c r="K87" s="616"/>
      <c r="L87" s="616"/>
      <c r="M87" s="616"/>
      <c r="N87" s="616"/>
      <c r="O87" s="616"/>
      <c r="P87" s="616"/>
      <c r="Q87" s="618"/>
      <c r="R87" s="618"/>
      <c r="S87" s="618"/>
      <c r="T87" s="618"/>
      <c r="U87" s="618"/>
      <c r="V87" s="618"/>
      <c r="W87" s="618"/>
      <c r="X87" s="617"/>
      <c r="Y87" s="618"/>
      <c r="Z87" s="618"/>
      <c r="AA87" s="618"/>
      <c r="AB87" s="618"/>
      <c r="AC87" s="618"/>
      <c r="AD87" s="618"/>
      <c r="AE87" s="618"/>
      <c r="AF87" s="618"/>
      <c r="AG87" s="618"/>
      <c r="AH87" s="618"/>
      <c r="AI87" s="618"/>
      <c r="AJ87" s="618"/>
      <c r="AK87" s="618"/>
      <c r="AL87" s="616"/>
      <c r="AM87" s="616"/>
      <c r="AN87" s="616"/>
      <c r="AO87" s="616"/>
      <c r="AP87" s="616"/>
      <c r="AQ87" s="616"/>
      <c r="AR87" s="616"/>
      <c r="AS87" s="616"/>
      <c r="AT87" s="616"/>
      <c r="AU87" s="616"/>
      <c r="AV87" s="616"/>
      <c r="AW87" s="616"/>
      <c r="AX87" s="616"/>
      <c r="AY87" s="616"/>
      <c r="AZ87" s="616"/>
      <c r="BA87" s="616"/>
      <c r="BB87" s="616"/>
      <c r="BC87" s="616"/>
      <c r="BD87" s="616"/>
      <c r="BE87" s="616"/>
      <c r="BF87" s="616"/>
      <c r="BG87" s="616"/>
      <c r="BH87" s="616"/>
      <c r="BI87" s="616"/>
      <c r="BJ87" s="616"/>
      <c r="BK87" s="616"/>
      <c r="BL87" s="616"/>
      <c r="BM87" s="616"/>
      <c r="BN87" s="616"/>
      <c r="BO87" s="616"/>
      <c r="BP87" s="616"/>
      <c r="BQ87" s="616"/>
      <c r="BR87" s="616"/>
      <c r="BS87" s="616"/>
      <c r="BT87" s="616"/>
      <c r="BU87" s="616"/>
      <c r="BV87" s="616"/>
      <c r="BW87" s="616"/>
      <c r="BX87" s="616"/>
      <c r="BY87" s="616"/>
      <c r="BZ87" s="616"/>
      <c r="CA87" s="616"/>
      <c r="CB87" s="616"/>
      <c r="CC87" s="616"/>
      <c r="CD87" s="616"/>
      <c r="CE87" s="616"/>
      <c r="CF87" s="616"/>
      <c r="CG87" s="616"/>
    </row>
    <row r="88" spans="1:85">
      <c r="A88" s="618"/>
      <c r="B88" s="618"/>
      <c r="C88" s="618"/>
      <c r="D88" s="618"/>
      <c r="E88" s="618"/>
      <c r="F88" s="618"/>
      <c r="G88" s="616"/>
      <c r="H88" s="616"/>
      <c r="I88" s="616"/>
      <c r="J88" s="616"/>
      <c r="K88" s="616"/>
      <c r="L88" s="616"/>
      <c r="M88" s="616"/>
      <c r="N88" s="616"/>
      <c r="O88" s="616"/>
      <c r="P88" s="616"/>
      <c r="Q88" s="618"/>
      <c r="R88" s="618"/>
      <c r="S88" s="618"/>
      <c r="T88" s="618"/>
      <c r="U88" s="618"/>
      <c r="V88" s="618"/>
      <c r="W88" s="618"/>
      <c r="X88" s="617"/>
      <c r="Y88" s="618"/>
      <c r="Z88" s="618"/>
      <c r="AA88" s="618"/>
      <c r="AB88" s="618"/>
      <c r="AC88" s="618"/>
      <c r="AD88" s="618"/>
      <c r="AE88" s="618"/>
      <c r="AF88" s="618"/>
      <c r="AG88" s="618"/>
      <c r="AH88" s="618"/>
      <c r="AI88" s="618"/>
      <c r="AJ88" s="618"/>
      <c r="AK88" s="618"/>
      <c r="AL88" s="616"/>
      <c r="AM88" s="616"/>
      <c r="AN88" s="616"/>
      <c r="AO88" s="616"/>
      <c r="AP88" s="616"/>
      <c r="AQ88" s="616"/>
      <c r="AR88" s="616"/>
      <c r="AS88" s="616"/>
      <c r="AT88" s="616"/>
      <c r="AU88" s="616"/>
      <c r="AV88" s="616"/>
      <c r="AW88" s="616"/>
      <c r="AX88" s="616"/>
      <c r="AY88" s="616"/>
      <c r="AZ88" s="616"/>
      <c r="BA88" s="616"/>
      <c r="BB88" s="616"/>
      <c r="BC88" s="616"/>
      <c r="BD88" s="616"/>
      <c r="BE88" s="616"/>
      <c r="BF88" s="616"/>
      <c r="BG88" s="616"/>
      <c r="BH88" s="616"/>
      <c r="BI88" s="616"/>
      <c r="BJ88" s="616"/>
      <c r="BK88" s="616"/>
      <c r="BL88" s="616"/>
      <c r="BM88" s="616"/>
      <c r="BN88" s="616"/>
      <c r="BO88" s="616"/>
      <c r="BP88" s="616"/>
      <c r="BQ88" s="616"/>
      <c r="BR88" s="616"/>
      <c r="BS88" s="616"/>
      <c r="BT88" s="616"/>
      <c r="BU88" s="616"/>
      <c r="BV88" s="616"/>
      <c r="BW88" s="616"/>
      <c r="BX88" s="616"/>
      <c r="BY88" s="616"/>
      <c r="BZ88" s="616"/>
      <c r="CA88" s="616"/>
      <c r="CB88" s="616"/>
      <c r="CC88" s="616"/>
      <c r="CD88" s="616"/>
      <c r="CE88" s="616"/>
      <c r="CF88" s="616"/>
      <c r="CG88" s="616"/>
    </row>
    <row r="89" spans="1:85">
      <c r="A89" s="618"/>
      <c r="B89" s="618"/>
      <c r="C89" s="618"/>
      <c r="D89" s="618"/>
      <c r="E89" s="618"/>
      <c r="F89" s="618"/>
      <c r="G89" s="616"/>
      <c r="H89" s="616"/>
      <c r="I89" s="616"/>
      <c r="J89" s="616"/>
      <c r="K89" s="616"/>
      <c r="L89" s="616"/>
      <c r="M89" s="616"/>
      <c r="N89" s="616"/>
      <c r="O89" s="616"/>
      <c r="P89" s="616"/>
      <c r="Q89" s="618"/>
      <c r="R89" s="618"/>
      <c r="S89" s="618"/>
      <c r="T89" s="618"/>
      <c r="U89" s="618"/>
      <c r="V89" s="618"/>
      <c r="W89" s="618"/>
      <c r="X89" s="617"/>
      <c r="Y89" s="618"/>
      <c r="Z89" s="618"/>
      <c r="AA89" s="618"/>
      <c r="AB89" s="618"/>
      <c r="AC89" s="618"/>
      <c r="AD89" s="618"/>
      <c r="AE89" s="618"/>
      <c r="AF89" s="618"/>
      <c r="AG89" s="618"/>
      <c r="AH89" s="618"/>
      <c r="AI89" s="618"/>
      <c r="AJ89" s="618"/>
      <c r="AK89" s="618"/>
      <c r="AL89" s="616"/>
      <c r="AM89" s="616"/>
      <c r="AN89" s="616"/>
      <c r="AO89" s="616"/>
      <c r="AP89" s="616"/>
      <c r="AQ89" s="616"/>
      <c r="AR89" s="616"/>
      <c r="AS89" s="616"/>
      <c r="AT89" s="616"/>
      <c r="AU89" s="616"/>
      <c r="AV89" s="616"/>
      <c r="AW89" s="616"/>
      <c r="AX89" s="616"/>
      <c r="AY89" s="616"/>
      <c r="AZ89" s="616"/>
      <c r="BA89" s="616"/>
      <c r="BB89" s="616"/>
      <c r="BC89" s="616"/>
      <c r="BD89" s="616"/>
      <c r="BE89" s="616"/>
      <c r="BF89" s="616"/>
      <c r="BG89" s="616"/>
      <c r="BH89" s="616"/>
      <c r="BI89" s="616"/>
      <c r="BJ89" s="616"/>
      <c r="BK89" s="616"/>
      <c r="BL89" s="616"/>
      <c r="BM89" s="616"/>
      <c r="BN89" s="616"/>
      <c r="BO89" s="616"/>
      <c r="BP89" s="616"/>
      <c r="BQ89" s="616"/>
      <c r="BR89" s="616"/>
      <c r="BS89" s="616"/>
      <c r="BT89" s="616"/>
      <c r="BU89" s="616"/>
      <c r="BV89" s="616"/>
      <c r="BW89" s="616"/>
      <c r="BX89" s="616"/>
      <c r="BY89" s="616"/>
      <c r="BZ89" s="616"/>
      <c r="CA89" s="616"/>
      <c r="CB89" s="616"/>
      <c r="CC89" s="616"/>
      <c r="CD89" s="616"/>
      <c r="CE89" s="616"/>
      <c r="CF89" s="616"/>
      <c r="CG89" s="616"/>
    </row>
    <row r="90" spans="1:85">
      <c r="A90" s="618"/>
      <c r="B90" s="618"/>
      <c r="C90" s="618"/>
      <c r="D90" s="618"/>
      <c r="E90" s="618"/>
      <c r="F90" s="618"/>
      <c r="G90" s="616"/>
      <c r="H90" s="616"/>
      <c r="I90" s="616"/>
      <c r="J90" s="616"/>
      <c r="K90" s="616"/>
      <c r="L90" s="616"/>
      <c r="M90" s="616"/>
      <c r="N90" s="616"/>
      <c r="O90" s="616"/>
      <c r="P90" s="616"/>
      <c r="Q90" s="618"/>
      <c r="R90" s="618"/>
      <c r="S90" s="618"/>
      <c r="T90" s="618"/>
      <c r="U90" s="618"/>
      <c r="V90" s="618"/>
      <c r="W90" s="618"/>
      <c r="X90" s="617"/>
      <c r="Y90" s="618"/>
      <c r="Z90" s="618"/>
      <c r="AA90" s="618"/>
      <c r="AB90" s="618"/>
      <c r="AC90" s="618"/>
      <c r="AD90" s="618"/>
      <c r="AE90" s="618"/>
      <c r="AF90" s="618"/>
      <c r="AG90" s="618"/>
      <c r="AH90" s="618"/>
      <c r="AI90" s="618"/>
      <c r="AJ90" s="618"/>
      <c r="AK90" s="618"/>
      <c r="AL90" s="616"/>
      <c r="AM90" s="616"/>
      <c r="AN90" s="616"/>
      <c r="AO90" s="616"/>
      <c r="AP90" s="616"/>
      <c r="AQ90" s="616"/>
      <c r="AR90" s="616"/>
      <c r="AS90" s="616"/>
      <c r="AT90" s="616"/>
      <c r="AU90" s="616"/>
      <c r="AV90" s="616"/>
      <c r="AW90" s="616"/>
      <c r="AX90" s="616"/>
      <c r="AY90" s="616"/>
      <c r="AZ90" s="616"/>
      <c r="BA90" s="616"/>
      <c r="BB90" s="616"/>
      <c r="BC90" s="616"/>
      <c r="BD90" s="616"/>
      <c r="BE90" s="616"/>
      <c r="BF90" s="616"/>
      <c r="BG90" s="616"/>
      <c r="BH90" s="616"/>
      <c r="BI90" s="616"/>
      <c r="BJ90" s="616"/>
      <c r="BK90" s="616"/>
      <c r="BL90" s="616"/>
      <c r="BM90" s="616"/>
      <c r="BN90" s="616"/>
      <c r="BO90" s="616"/>
      <c r="BP90" s="616"/>
      <c r="BQ90" s="616"/>
      <c r="BR90" s="616"/>
      <c r="BS90" s="616"/>
      <c r="BT90" s="616"/>
      <c r="BU90" s="616"/>
      <c r="BV90" s="616"/>
      <c r="BW90" s="616"/>
      <c r="BX90" s="616"/>
      <c r="BY90" s="616"/>
      <c r="BZ90" s="616"/>
      <c r="CA90" s="616"/>
      <c r="CB90" s="616"/>
      <c r="CC90" s="616"/>
      <c r="CD90" s="616"/>
      <c r="CE90" s="616"/>
      <c r="CF90" s="616"/>
      <c r="CG90" s="616"/>
    </row>
    <row r="91" spans="1:85">
      <c r="A91" s="618"/>
      <c r="B91" s="618"/>
      <c r="C91" s="618"/>
      <c r="D91" s="618"/>
      <c r="E91" s="618"/>
      <c r="F91" s="618"/>
      <c r="G91" s="616"/>
      <c r="H91" s="616"/>
      <c r="I91" s="616"/>
      <c r="J91" s="616"/>
      <c r="K91" s="616"/>
      <c r="L91" s="616"/>
      <c r="M91" s="616"/>
      <c r="N91" s="616"/>
      <c r="O91" s="616"/>
      <c r="P91" s="616"/>
      <c r="Q91" s="618"/>
      <c r="R91" s="618"/>
      <c r="S91" s="618"/>
      <c r="T91" s="618"/>
      <c r="U91" s="618"/>
      <c r="V91" s="618"/>
      <c r="W91" s="618"/>
      <c r="X91" s="617"/>
      <c r="Y91" s="618"/>
      <c r="Z91" s="618"/>
      <c r="AA91" s="618"/>
      <c r="AB91" s="618"/>
      <c r="AC91" s="618"/>
      <c r="AD91" s="618"/>
      <c r="AE91" s="618"/>
      <c r="AF91" s="618"/>
      <c r="AG91" s="618"/>
      <c r="AH91" s="618"/>
      <c r="AI91" s="618"/>
      <c r="AJ91" s="618"/>
      <c r="AK91" s="618"/>
      <c r="AL91" s="616"/>
      <c r="AM91" s="616"/>
      <c r="AN91" s="616"/>
      <c r="AO91" s="616"/>
      <c r="AP91" s="616"/>
      <c r="AQ91" s="616"/>
      <c r="AR91" s="616"/>
      <c r="AS91" s="616"/>
      <c r="AT91" s="616"/>
      <c r="AU91" s="616"/>
      <c r="AV91" s="616"/>
      <c r="AW91" s="616"/>
      <c r="AX91" s="616"/>
      <c r="AY91" s="616"/>
      <c r="AZ91" s="616"/>
      <c r="BA91" s="616"/>
      <c r="BB91" s="616"/>
      <c r="BC91" s="616"/>
      <c r="BD91" s="616"/>
      <c r="BE91" s="616"/>
      <c r="BF91" s="616"/>
      <c r="BG91" s="616"/>
      <c r="BH91" s="616"/>
      <c r="BI91" s="616"/>
      <c r="BJ91" s="616"/>
      <c r="BK91" s="616"/>
      <c r="BL91" s="616"/>
      <c r="BM91" s="616"/>
      <c r="BN91" s="616"/>
      <c r="BO91" s="616"/>
      <c r="BP91" s="616"/>
      <c r="BQ91" s="616"/>
      <c r="BR91" s="616"/>
      <c r="BS91" s="616"/>
      <c r="BT91" s="616"/>
      <c r="BU91" s="616"/>
      <c r="BV91" s="616"/>
      <c r="BW91" s="616"/>
      <c r="BX91" s="616"/>
      <c r="BY91" s="616"/>
      <c r="BZ91" s="616"/>
      <c r="CA91" s="616"/>
      <c r="CB91" s="616"/>
      <c r="CC91" s="616"/>
      <c r="CD91" s="616"/>
      <c r="CE91" s="616"/>
      <c r="CF91" s="616"/>
      <c r="CG91" s="616"/>
    </row>
    <row r="92" spans="1:85">
      <c r="A92" s="618"/>
      <c r="B92" s="618"/>
      <c r="C92" s="618"/>
      <c r="D92" s="618"/>
      <c r="E92" s="618"/>
      <c r="F92" s="618"/>
      <c r="G92" s="616"/>
      <c r="H92" s="616"/>
      <c r="I92" s="616"/>
      <c r="J92" s="616"/>
      <c r="K92" s="616"/>
      <c r="L92" s="616"/>
      <c r="M92" s="616"/>
      <c r="N92" s="616"/>
      <c r="O92" s="616"/>
      <c r="P92" s="616"/>
      <c r="Q92" s="618"/>
      <c r="R92" s="618"/>
      <c r="S92" s="618"/>
      <c r="T92" s="618"/>
      <c r="U92" s="618"/>
      <c r="V92" s="618"/>
      <c r="W92" s="618"/>
      <c r="X92" s="617"/>
      <c r="Y92" s="618"/>
      <c r="Z92" s="618"/>
      <c r="AA92" s="618"/>
      <c r="AB92" s="618"/>
      <c r="AC92" s="618"/>
      <c r="AD92" s="618"/>
      <c r="AE92" s="618"/>
      <c r="AF92" s="618"/>
      <c r="AG92" s="618"/>
      <c r="AH92" s="618"/>
      <c r="AI92" s="618"/>
      <c r="AJ92" s="618"/>
      <c r="AK92" s="618"/>
      <c r="AL92" s="616"/>
      <c r="AM92" s="616"/>
      <c r="AN92" s="616"/>
      <c r="AO92" s="616"/>
      <c r="AP92" s="616"/>
      <c r="AQ92" s="616"/>
      <c r="AR92" s="616"/>
      <c r="AS92" s="616"/>
      <c r="AT92" s="616"/>
      <c r="AU92" s="616"/>
      <c r="AV92" s="616"/>
      <c r="AW92" s="616"/>
      <c r="AX92" s="616"/>
      <c r="AY92" s="616"/>
      <c r="AZ92" s="616"/>
      <c r="BA92" s="616"/>
      <c r="BB92" s="616"/>
      <c r="BC92" s="616"/>
      <c r="BD92" s="616"/>
      <c r="BE92" s="616"/>
      <c r="BF92" s="616"/>
      <c r="BG92" s="616"/>
      <c r="BH92" s="616"/>
      <c r="BI92" s="616"/>
      <c r="BJ92" s="616"/>
      <c r="BK92" s="616"/>
      <c r="BL92" s="616"/>
      <c r="BM92" s="616"/>
      <c r="BN92" s="616"/>
      <c r="BO92" s="616"/>
      <c r="BP92" s="616"/>
      <c r="BQ92" s="616"/>
      <c r="BR92" s="616"/>
      <c r="BS92" s="616"/>
      <c r="BT92" s="616"/>
      <c r="BU92" s="616"/>
      <c r="BV92" s="616"/>
      <c r="BW92" s="616"/>
      <c r="BX92" s="616"/>
      <c r="BY92" s="616"/>
      <c r="BZ92" s="616"/>
      <c r="CA92" s="616"/>
      <c r="CB92" s="616"/>
      <c r="CC92" s="616"/>
      <c r="CD92" s="616"/>
      <c r="CE92" s="616"/>
      <c r="CF92" s="616"/>
      <c r="CG92" s="616"/>
    </row>
    <row r="93" spans="1:85">
      <c r="A93" s="618"/>
      <c r="B93" s="618"/>
      <c r="C93" s="618"/>
      <c r="D93" s="618"/>
      <c r="E93" s="618"/>
      <c r="F93" s="618"/>
      <c r="G93" s="616"/>
      <c r="H93" s="616"/>
      <c r="I93" s="616"/>
      <c r="J93" s="616"/>
      <c r="K93" s="616"/>
      <c r="L93" s="616"/>
      <c r="M93" s="616"/>
      <c r="N93" s="616"/>
      <c r="O93" s="616"/>
      <c r="P93" s="616"/>
      <c r="Q93" s="618"/>
      <c r="R93" s="618"/>
      <c r="S93" s="618"/>
      <c r="T93" s="618"/>
      <c r="U93" s="618"/>
      <c r="V93" s="618"/>
      <c r="W93" s="618"/>
      <c r="X93" s="617"/>
      <c r="Y93" s="618"/>
      <c r="Z93" s="618"/>
      <c r="AA93" s="618"/>
      <c r="AB93" s="618"/>
      <c r="AC93" s="618"/>
      <c r="AD93" s="618"/>
      <c r="AE93" s="618"/>
      <c r="AF93" s="618"/>
      <c r="AG93" s="618"/>
      <c r="AH93" s="618"/>
      <c r="AI93" s="618"/>
      <c r="AJ93" s="618"/>
      <c r="AK93" s="618"/>
      <c r="AL93" s="616"/>
      <c r="AM93" s="616"/>
      <c r="AN93" s="616"/>
      <c r="AO93" s="616"/>
      <c r="AP93" s="616"/>
      <c r="AQ93" s="616"/>
      <c r="AR93" s="616"/>
      <c r="AS93" s="616"/>
      <c r="AT93" s="616"/>
      <c r="AU93" s="616"/>
      <c r="AV93" s="616"/>
      <c r="AW93" s="616"/>
      <c r="AX93" s="616"/>
      <c r="AY93" s="616"/>
      <c r="AZ93" s="616"/>
      <c r="BA93" s="616"/>
      <c r="BB93" s="616"/>
      <c r="BC93" s="616"/>
      <c r="BD93" s="616"/>
      <c r="BE93" s="616"/>
      <c r="BF93" s="616"/>
      <c r="BG93" s="616"/>
      <c r="BH93" s="616"/>
      <c r="BI93" s="616"/>
      <c r="BJ93" s="616"/>
      <c r="BK93" s="616"/>
      <c r="BL93" s="616"/>
      <c r="BM93" s="616"/>
      <c r="BN93" s="616"/>
      <c r="BO93" s="616"/>
      <c r="BP93" s="616"/>
      <c r="BQ93" s="616"/>
      <c r="BR93" s="616"/>
      <c r="BS93" s="616"/>
      <c r="BT93" s="616"/>
      <c r="BU93" s="616"/>
      <c r="BV93" s="616"/>
      <c r="BW93" s="616"/>
      <c r="BX93" s="616"/>
      <c r="BY93" s="616"/>
      <c r="BZ93" s="616"/>
      <c r="CA93" s="616"/>
      <c r="CB93" s="616"/>
      <c r="CC93" s="616"/>
      <c r="CD93" s="616"/>
      <c r="CE93" s="616"/>
      <c r="CF93" s="616"/>
      <c r="CG93" s="616"/>
    </row>
    <row r="94" spans="1:85">
      <c r="A94" s="618"/>
      <c r="B94" s="618"/>
      <c r="C94" s="618"/>
      <c r="D94" s="618"/>
      <c r="E94" s="618"/>
      <c r="F94" s="618"/>
      <c r="G94" s="616"/>
      <c r="H94" s="616"/>
      <c r="I94" s="616"/>
      <c r="J94" s="616"/>
      <c r="K94" s="616"/>
      <c r="L94" s="616"/>
      <c r="M94" s="616"/>
      <c r="N94" s="616"/>
      <c r="O94" s="616"/>
      <c r="P94" s="616"/>
      <c r="Q94" s="618"/>
      <c r="R94" s="618"/>
      <c r="S94" s="618"/>
      <c r="T94" s="618"/>
      <c r="U94" s="618"/>
      <c r="V94" s="618"/>
      <c r="W94" s="618"/>
      <c r="X94" s="617"/>
      <c r="Y94" s="618"/>
      <c r="Z94" s="618"/>
      <c r="AA94" s="618"/>
      <c r="AB94" s="618"/>
      <c r="AC94" s="618"/>
      <c r="AD94" s="618"/>
      <c r="AE94" s="618"/>
      <c r="AF94" s="618"/>
      <c r="AG94" s="618"/>
      <c r="AH94" s="618"/>
      <c r="AI94" s="618"/>
      <c r="AJ94" s="618"/>
      <c r="AK94" s="618"/>
      <c r="AL94" s="616"/>
      <c r="AM94" s="616"/>
      <c r="AN94" s="616"/>
      <c r="AO94" s="616"/>
      <c r="AP94" s="616"/>
      <c r="AQ94" s="616"/>
      <c r="AR94" s="616"/>
      <c r="AS94" s="616"/>
      <c r="AT94" s="616"/>
      <c r="AU94" s="616"/>
      <c r="AV94" s="616"/>
      <c r="AW94" s="616"/>
      <c r="AX94" s="616"/>
      <c r="AY94" s="616"/>
      <c r="AZ94" s="616"/>
      <c r="BA94" s="616"/>
      <c r="BB94" s="616"/>
      <c r="BC94" s="616"/>
      <c r="BD94" s="616"/>
      <c r="BE94" s="616"/>
      <c r="BF94" s="616"/>
      <c r="BG94" s="616"/>
      <c r="BH94" s="616"/>
      <c r="BI94" s="616"/>
      <c r="BJ94" s="616"/>
      <c r="BK94" s="616"/>
      <c r="BL94" s="616"/>
      <c r="BM94" s="616"/>
      <c r="BN94" s="616"/>
      <c r="BO94" s="616"/>
      <c r="BP94" s="616"/>
      <c r="BQ94" s="616"/>
      <c r="BR94" s="616"/>
      <c r="BS94" s="616"/>
      <c r="BT94" s="616"/>
      <c r="BU94" s="616"/>
      <c r="BV94" s="616"/>
      <c r="BW94" s="616"/>
      <c r="BX94" s="616"/>
      <c r="BY94" s="616"/>
      <c r="BZ94" s="616"/>
      <c r="CA94" s="616"/>
      <c r="CB94" s="616"/>
      <c r="CC94" s="616"/>
      <c r="CD94" s="616"/>
      <c r="CE94" s="616"/>
      <c r="CF94" s="616"/>
      <c r="CG94" s="616"/>
    </row>
    <row r="95" spans="1:85">
      <c r="A95" s="618"/>
      <c r="B95" s="618"/>
      <c r="C95" s="618"/>
      <c r="D95" s="618"/>
      <c r="E95" s="618"/>
      <c r="F95" s="618"/>
      <c r="G95" s="616"/>
      <c r="H95" s="616"/>
      <c r="I95" s="616"/>
      <c r="J95" s="616"/>
      <c r="K95" s="616"/>
      <c r="L95" s="616"/>
      <c r="M95" s="616"/>
      <c r="N95" s="616"/>
      <c r="O95" s="616"/>
      <c r="P95" s="616"/>
      <c r="Q95" s="618"/>
      <c r="R95" s="618"/>
      <c r="S95" s="618"/>
      <c r="T95" s="618"/>
      <c r="U95" s="618"/>
      <c r="V95" s="618"/>
      <c r="W95" s="618"/>
      <c r="X95" s="617"/>
      <c r="Y95" s="618"/>
      <c r="Z95" s="618"/>
      <c r="AA95" s="618"/>
      <c r="AB95" s="618"/>
      <c r="AC95" s="618"/>
      <c r="AD95" s="618"/>
      <c r="AE95" s="618"/>
      <c r="AF95" s="618"/>
      <c r="AG95" s="618"/>
      <c r="AH95" s="618"/>
      <c r="AI95" s="618"/>
      <c r="AJ95" s="618"/>
      <c r="AK95" s="618"/>
      <c r="AL95" s="616"/>
      <c r="AM95" s="616"/>
      <c r="AN95" s="616"/>
      <c r="AO95" s="616"/>
      <c r="AP95" s="616"/>
      <c r="AQ95" s="616"/>
      <c r="AR95" s="616"/>
      <c r="AS95" s="616"/>
      <c r="AT95" s="616"/>
      <c r="AU95" s="616"/>
      <c r="AV95" s="616"/>
      <c r="AW95" s="616"/>
      <c r="AX95" s="616"/>
      <c r="AY95" s="616"/>
      <c r="AZ95" s="616"/>
      <c r="BA95" s="616"/>
      <c r="BB95" s="616"/>
      <c r="BC95" s="616"/>
      <c r="BD95" s="616"/>
      <c r="BE95" s="616"/>
      <c r="BF95" s="616"/>
      <c r="BG95" s="616"/>
      <c r="BH95" s="616"/>
      <c r="BI95" s="616"/>
      <c r="BJ95" s="616"/>
      <c r="BK95" s="616"/>
      <c r="BL95" s="616"/>
      <c r="BM95" s="616"/>
      <c r="BN95" s="616"/>
      <c r="BO95" s="616"/>
      <c r="BP95" s="616"/>
      <c r="BQ95" s="616"/>
      <c r="BR95" s="616"/>
      <c r="BS95" s="616"/>
      <c r="BT95" s="616"/>
      <c r="BU95" s="616"/>
      <c r="BV95" s="616"/>
      <c r="BW95" s="616"/>
      <c r="BX95" s="616"/>
      <c r="BY95" s="616"/>
      <c r="BZ95" s="616"/>
      <c r="CA95" s="616"/>
      <c r="CB95" s="616"/>
      <c r="CC95" s="616"/>
      <c r="CD95" s="616"/>
      <c r="CE95" s="616"/>
      <c r="CF95" s="616"/>
      <c r="CG95" s="616"/>
    </row>
    <row r="96" spans="1:85">
      <c r="A96" s="618"/>
      <c r="B96" s="618"/>
      <c r="C96" s="618"/>
      <c r="D96" s="618"/>
      <c r="E96" s="618"/>
      <c r="F96" s="618"/>
      <c r="G96" s="616"/>
      <c r="H96" s="616"/>
      <c r="I96" s="616"/>
      <c r="J96" s="616"/>
      <c r="K96" s="616"/>
      <c r="L96" s="616"/>
      <c r="M96" s="616"/>
      <c r="N96" s="616"/>
      <c r="O96" s="616"/>
      <c r="P96" s="616"/>
      <c r="Q96" s="618"/>
      <c r="R96" s="618"/>
      <c r="S96" s="618"/>
      <c r="T96" s="618"/>
      <c r="U96" s="618"/>
      <c r="V96" s="618"/>
      <c r="W96" s="618"/>
      <c r="X96" s="617"/>
      <c r="Y96" s="618"/>
      <c r="Z96" s="618"/>
      <c r="AA96" s="618"/>
      <c r="AB96" s="618"/>
      <c r="AC96" s="618"/>
      <c r="AD96" s="618"/>
      <c r="AE96" s="618"/>
      <c r="AF96" s="618"/>
      <c r="AG96" s="618"/>
      <c r="AH96" s="618"/>
      <c r="AI96" s="618"/>
      <c r="AJ96" s="618"/>
      <c r="AK96" s="618"/>
      <c r="AL96" s="616"/>
      <c r="AM96" s="616"/>
      <c r="AN96" s="616"/>
      <c r="AO96" s="616"/>
      <c r="AP96" s="616"/>
      <c r="AQ96" s="616"/>
      <c r="AR96" s="616"/>
      <c r="AS96" s="616"/>
      <c r="AT96" s="616"/>
      <c r="AU96" s="616"/>
      <c r="AV96" s="616"/>
      <c r="AW96" s="616"/>
      <c r="AX96" s="616"/>
      <c r="AY96" s="616"/>
      <c r="AZ96" s="616"/>
      <c r="BA96" s="616"/>
      <c r="BB96" s="616"/>
      <c r="BC96" s="616"/>
      <c r="BD96" s="616"/>
      <c r="BE96" s="616"/>
      <c r="BF96" s="616"/>
      <c r="BG96" s="616"/>
      <c r="BH96" s="616"/>
      <c r="BI96" s="616"/>
      <c r="BJ96" s="616"/>
      <c r="BK96" s="616"/>
      <c r="BL96" s="616"/>
      <c r="BM96" s="616"/>
      <c r="BN96" s="616"/>
      <c r="BO96" s="616"/>
      <c r="BP96" s="616"/>
      <c r="BQ96" s="616"/>
      <c r="BR96" s="616"/>
      <c r="BS96" s="616"/>
      <c r="BT96" s="616"/>
      <c r="BU96" s="616"/>
      <c r="BV96" s="616"/>
      <c r="BW96" s="616"/>
      <c r="BX96" s="616"/>
      <c r="BY96" s="616"/>
      <c r="BZ96" s="616"/>
      <c r="CA96" s="616"/>
      <c r="CB96" s="616"/>
      <c r="CC96" s="616"/>
      <c r="CD96" s="616"/>
      <c r="CE96" s="616"/>
      <c r="CF96" s="616"/>
      <c r="CG96" s="616"/>
    </row>
    <row r="97" spans="1:85">
      <c r="A97" s="618"/>
      <c r="B97" s="618"/>
      <c r="C97" s="618"/>
      <c r="D97" s="618"/>
      <c r="E97" s="618"/>
      <c r="F97" s="618"/>
      <c r="G97" s="616"/>
      <c r="H97" s="616"/>
      <c r="I97" s="616"/>
      <c r="J97" s="616"/>
      <c r="K97" s="616"/>
      <c r="L97" s="616"/>
      <c r="M97" s="616"/>
      <c r="N97" s="616"/>
      <c r="O97" s="616"/>
      <c r="P97" s="616"/>
      <c r="Q97" s="618"/>
      <c r="R97" s="618"/>
      <c r="S97" s="618"/>
      <c r="T97" s="618"/>
      <c r="U97" s="618"/>
      <c r="V97" s="618"/>
      <c r="W97" s="618"/>
      <c r="X97" s="617"/>
      <c r="Y97" s="618"/>
      <c r="Z97" s="618"/>
      <c r="AA97" s="618"/>
      <c r="AB97" s="618"/>
      <c r="AC97" s="618"/>
      <c r="AD97" s="618"/>
      <c r="AE97" s="618"/>
      <c r="AF97" s="618"/>
      <c r="AG97" s="618"/>
      <c r="AH97" s="618"/>
      <c r="AI97" s="618"/>
      <c r="AJ97" s="618"/>
      <c r="AK97" s="618"/>
      <c r="AL97" s="616"/>
      <c r="AM97" s="616"/>
      <c r="AN97" s="616"/>
      <c r="AO97" s="616"/>
      <c r="AP97" s="616"/>
      <c r="AQ97" s="616"/>
      <c r="AR97" s="616"/>
      <c r="AS97" s="616"/>
      <c r="AT97" s="616"/>
      <c r="AU97" s="616"/>
      <c r="AV97" s="616"/>
      <c r="AW97" s="616"/>
      <c r="AX97" s="616"/>
      <c r="AY97" s="616"/>
      <c r="AZ97" s="616"/>
      <c r="BA97" s="616"/>
      <c r="BB97" s="616"/>
      <c r="BC97" s="616"/>
      <c r="BD97" s="616"/>
      <c r="BE97" s="616"/>
      <c r="BF97" s="616"/>
      <c r="BG97" s="616"/>
      <c r="BH97" s="616"/>
      <c r="BI97" s="616"/>
      <c r="BJ97" s="616"/>
      <c r="BK97" s="616"/>
      <c r="BL97" s="616"/>
      <c r="BM97" s="616"/>
      <c r="BN97" s="616"/>
      <c r="BO97" s="616"/>
      <c r="BP97" s="616"/>
      <c r="BQ97" s="616"/>
      <c r="BR97" s="616"/>
      <c r="BS97" s="616"/>
      <c r="BT97" s="616"/>
      <c r="BU97" s="616"/>
      <c r="BV97" s="616"/>
      <c r="BW97" s="616"/>
      <c r="BX97" s="616"/>
      <c r="BY97" s="616"/>
      <c r="BZ97" s="616"/>
      <c r="CA97" s="616"/>
      <c r="CB97" s="616"/>
      <c r="CC97" s="616"/>
      <c r="CD97" s="616"/>
      <c r="CE97" s="616"/>
      <c r="CF97" s="616"/>
      <c r="CG97" s="616"/>
    </row>
    <row r="98" spans="1:85">
      <c r="A98" s="618"/>
      <c r="B98" s="618"/>
      <c r="C98" s="618"/>
      <c r="D98" s="618"/>
      <c r="E98" s="618"/>
      <c r="F98" s="618"/>
      <c r="G98" s="616"/>
      <c r="H98" s="616"/>
      <c r="I98" s="616"/>
      <c r="J98" s="616"/>
      <c r="K98" s="616"/>
      <c r="L98" s="616"/>
      <c r="M98" s="616"/>
      <c r="N98" s="616"/>
      <c r="O98" s="616"/>
      <c r="P98" s="616"/>
      <c r="Q98" s="618"/>
      <c r="R98" s="618"/>
      <c r="S98" s="618"/>
      <c r="T98" s="618"/>
      <c r="U98" s="618"/>
      <c r="V98" s="618"/>
      <c r="W98" s="618"/>
      <c r="X98" s="617"/>
      <c r="Y98" s="618"/>
      <c r="Z98" s="618"/>
      <c r="AA98" s="618"/>
      <c r="AB98" s="618"/>
      <c r="AC98" s="618"/>
      <c r="AD98" s="618"/>
      <c r="AE98" s="618"/>
      <c r="AF98" s="618"/>
      <c r="AG98" s="618"/>
      <c r="AH98" s="618"/>
      <c r="AI98" s="618"/>
      <c r="AJ98" s="618"/>
      <c r="AK98" s="618"/>
      <c r="AL98" s="616"/>
      <c r="AM98" s="616"/>
      <c r="AN98" s="616"/>
      <c r="AO98" s="616"/>
      <c r="AP98" s="616"/>
      <c r="AQ98" s="616"/>
      <c r="AR98" s="616"/>
      <c r="AS98" s="616"/>
      <c r="AT98" s="616"/>
      <c r="AU98" s="616"/>
      <c r="AV98" s="616"/>
      <c r="AW98" s="616"/>
      <c r="AX98" s="616"/>
      <c r="AY98" s="616"/>
      <c r="AZ98" s="616"/>
      <c r="BA98" s="616"/>
      <c r="BB98" s="616"/>
      <c r="BC98" s="616"/>
      <c r="BD98" s="616"/>
      <c r="BE98" s="616"/>
      <c r="BF98" s="616"/>
      <c r="BG98" s="616"/>
      <c r="BH98" s="616"/>
      <c r="BI98" s="616"/>
      <c r="BJ98" s="616"/>
      <c r="BK98" s="616"/>
      <c r="BL98" s="616"/>
      <c r="BM98" s="616"/>
      <c r="BN98" s="616"/>
      <c r="BO98" s="616"/>
      <c r="BP98" s="616"/>
      <c r="BQ98" s="616"/>
      <c r="BR98" s="616"/>
      <c r="BS98" s="616"/>
      <c r="BT98" s="616"/>
      <c r="BU98" s="616"/>
      <c r="BV98" s="616"/>
      <c r="BW98" s="616"/>
      <c r="BX98" s="616"/>
      <c r="BY98" s="616"/>
      <c r="BZ98" s="616"/>
      <c r="CA98" s="616"/>
      <c r="CB98" s="616"/>
      <c r="CC98" s="616"/>
      <c r="CD98" s="616"/>
      <c r="CE98" s="616"/>
      <c r="CF98" s="616"/>
      <c r="CG98" s="616"/>
    </row>
    <row r="99" spans="1:85">
      <c r="A99" s="618"/>
      <c r="B99" s="618"/>
      <c r="C99" s="618"/>
      <c r="D99" s="618"/>
      <c r="E99" s="618"/>
      <c r="F99" s="618"/>
      <c r="G99" s="616"/>
      <c r="H99" s="616"/>
      <c r="I99" s="616"/>
      <c r="J99" s="616"/>
      <c r="K99" s="616"/>
      <c r="L99" s="616"/>
      <c r="M99" s="616"/>
      <c r="N99" s="616"/>
      <c r="O99" s="616"/>
      <c r="P99" s="616"/>
      <c r="Q99" s="618"/>
      <c r="R99" s="618"/>
      <c r="S99" s="618"/>
      <c r="T99" s="618"/>
      <c r="U99" s="618"/>
      <c r="V99" s="618"/>
      <c r="W99" s="618"/>
      <c r="X99" s="617"/>
      <c r="Y99" s="618"/>
      <c r="Z99" s="618"/>
      <c r="AA99" s="618"/>
      <c r="AB99" s="618"/>
      <c r="AC99" s="618"/>
      <c r="AD99" s="618"/>
      <c r="AE99" s="618"/>
      <c r="AF99" s="618"/>
      <c r="AG99" s="618"/>
      <c r="AH99" s="618"/>
      <c r="AI99" s="618"/>
      <c r="AJ99" s="618"/>
      <c r="AK99" s="618"/>
      <c r="AL99" s="616"/>
      <c r="AM99" s="616"/>
      <c r="AN99" s="616"/>
      <c r="AO99" s="616"/>
      <c r="AP99" s="616"/>
      <c r="AQ99" s="616"/>
      <c r="AR99" s="616"/>
      <c r="AS99" s="616"/>
      <c r="AT99" s="616"/>
      <c r="AU99" s="616"/>
      <c r="AV99" s="616"/>
      <c r="AW99" s="616"/>
      <c r="AX99" s="616"/>
      <c r="AY99" s="616"/>
      <c r="AZ99" s="616"/>
      <c r="BA99" s="616"/>
      <c r="BB99" s="616"/>
      <c r="BC99" s="616"/>
      <c r="BD99" s="616"/>
      <c r="BE99" s="616"/>
      <c r="BF99" s="616"/>
      <c r="BG99" s="616"/>
      <c r="BH99" s="616"/>
      <c r="BI99" s="616"/>
      <c r="BJ99" s="616"/>
      <c r="BK99" s="616"/>
      <c r="BL99" s="616"/>
      <c r="BM99" s="616"/>
      <c r="BN99" s="616"/>
      <c r="BO99" s="616"/>
      <c r="BP99" s="616"/>
      <c r="BQ99" s="616"/>
      <c r="BR99" s="616"/>
      <c r="BS99" s="616"/>
      <c r="BT99" s="616"/>
      <c r="BU99" s="616"/>
      <c r="BV99" s="616"/>
      <c r="BW99" s="616"/>
      <c r="BX99" s="616"/>
      <c r="BY99" s="616"/>
      <c r="BZ99" s="616"/>
      <c r="CA99" s="616"/>
      <c r="CB99" s="616"/>
      <c r="CC99" s="616"/>
      <c r="CD99" s="616"/>
      <c r="CE99" s="616"/>
      <c r="CF99" s="616"/>
      <c r="CG99" s="616"/>
    </row>
    <row r="100" spans="1:85">
      <c r="A100" s="618"/>
      <c r="B100" s="618"/>
      <c r="C100" s="618"/>
      <c r="D100" s="618"/>
      <c r="E100" s="618"/>
      <c r="F100" s="618"/>
      <c r="G100" s="616"/>
      <c r="H100" s="616"/>
      <c r="I100" s="616"/>
      <c r="J100" s="616"/>
      <c r="K100" s="616"/>
      <c r="L100" s="616"/>
      <c r="M100" s="616"/>
      <c r="N100" s="616"/>
      <c r="O100" s="616"/>
      <c r="P100" s="616"/>
      <c r="Q100" s="618"/>
      <c r="R100" s="618"/>
      <c r="S100" s="618"/>
      <c r="T100" s="618"/>
      <c r="U100" s="618"/>
      <c r="V100" s="618"/>
      <c r="W100" s="618"/>
      <c r="X100" s="617"/>
      <c r="Y100" s="618"/>
      <c r="Z100" s="618"/>
      <c r="AA100" s="618"/>
      <c r="AB100" s="618"/>
      <c r="AC100" s="618"/>
      <c r="AD100" s="618"/>
      <c r="AE100" s="618"/>
      <c r="AF100" s="618"/>
      <c r="AG100" s="618"/>
      <c r="AH100" s="618"/>
      <c r="AI100" s="618"/>
      <c r="AJ100" s="618"/>
      <c r="AK100" s="618"/>
      <c r="AL100" s="616"/>
      <c r="AM100" s="616"/>
      <c r="AN100" s="616"/>
      <c r="AO100" s="616"/>
      <c r="AP100" s="616"/>
      <c r="AQ100" s="616"/>
      <c r="AR100" s="616"/>
      <c r="AS100" s="616"/>
      <c r="AT100" s="616"/>
      <c r="AU100" s="616"/>
      <c r="AV100" s="616"/>
      <c r="AW100" s="616"/>
      <c r="AX100" s="616"/>
      <c r="AY100" s="616"/>
      <c r="AZ100" s="616"/>
      <c r="BA100" s="616"/>
      <c r="BB100" s="616"/>
      <c r="BC100" s="616"/>
      <c r="BD100" s="616"/>
      <c r="BE100" s="616"/>
      <c r="BF100" s="616"/>
      <c r="BG100" s="616"/>
      <c r="BH100" s="616"/>
      <c r="BI100" s="616"/>
      <c r="BJ100" s="616"/>
      <c r="BK100" s="616"/>
      <c r="BL100" s="616"/>
      <c r="BM100" s="616"/>
      <c r="BN100" s="616"/>
      <c r="BO100" s="616"/>
      <c r="BP100" s="616"/>
      <c r="BQ100" s="616"/>
      <c r="BR100" s="616"/>
      <c r="BS100" s="616"/>
      <c r="BT100" s="616"/>
      <c r="BU100" s="616"/>
      <c r="BV100" s="616"/>
      <c r="BW100" s="616"/>
      <c r="BX100" s="616"/>
      <c r="BY100" s="616"/>
      <c r="BZ100" s="616"/>
      <c r="CA100" s="616"/>
      <c r="CB100" s="616"/>
      <c r="CC100" s="616"/>
      <c r="CD100" s="616"/>
      <c r="CE100" s="616"/>
      <c r="CF100" s="616"/>
      <c r="CG100" s="616"/>
    </row>
    <row r="101" spans="1:85">
      <c r="A101" s="618"/>
      <c r="B101" s="618"/>
      <c r="C101" s="618"/>
      <c r="D101" s="618"/>
      <c r="E101" s="618"/>
      <c r="F101" s="618"/>
      <c r="G101" s="616"/>
      <c r="H101" s="616"/>
      <c r="I101" s="616"/>
      <c r="J101" s="616"/>
      <c r="K101" s="616"/>
      <c r="L101" s="616"/>
      <c r="M101" s="616"/>
      <c r="N101" s="616"/>
      <c r="O101" s="616"/>
      <c r="P101" s="616"/>
      <c r="Q101" s="618"/>
      <c r="R101" s="618"/>
      <c r="S101" s="618"/>
      <c r="T101" s="618"/>
      <c r="U101" s="618"/>
      <c r="V101" s="618"/>
      <c r="W101" s="618"/>
      <c r="X101" s="617"/>
      <c r="Y101" s="618"/>
      <c r="Z101" s="618"/>
      <c r="AA101" s="618"/>
      <c r="AB101" s="618"/>
      <c r="AC101" s="618"/>
      <c r="AD101" s="618"/>
      <c r="AE101" s="618"/>
      <c r="AF101" s="618"/>
      <c r="AG101" s="618"/>
      <c r="AH101" s="618"/>
      <c r="AI101" s="618"/>
      <c r="AJ101" s="618"/>
      <c r="AK101" s="618"/>
      <c r="AL101" s="616"/>
      <c r="AM101" s="616"/>
      <c r="AN101" s="616"/>
      <c r="AO101" s="616"/>
      <c r="AP101" s="616"/>
      <c r="AQ101" s="616"/>
      <c r="AR101" s="616"/>
      <c r="AS101" s="616"/>
      <c r="AT101" s="616"/>
      <c r="AU101" s="616"/>
      <c r="AV101" s="616"/>
      <c r="AW101" s="616"/>
      <c r="AX101" s="616"/>
      <c r="AY101" s="616"/>
      <c r="AZ101" s="616"/>
      <c r="BA101" s="616"/>
      <c r="BB101" s="616"/>
      <c r="BC101" s="616"/>
      <c r="BD101" s="616"/>
      <c r="BE101" s="616"/>
      <c r="BF101" s="616"/>
      <c r="BG101" s="616"/>
      <c r="BH101" s="616"/>
      <c r="BI101" s="616"/>
      <c r="BJ101" s="616"/>
      <c r="BK101" s="616"/>
      <c r="BL101" s="616"/>
      <c r="BM101" s="616"/>
      <c r="BN101" s="616"/>
      <c r="BO101" s="616"/>
      <c r="BP101" s="616"/>
      <c r="BQ101" s="616"/>
      <c r="BR101" s="616"/>
      <c r="BS101" s="616"/>
      <c r="BT101" s="616"/>
      <c r="BU101" s="616"/>
      <c r="BV101" s="616"/>
      <c r="BW101" s="616"/>
      <c r="BX101" s="616"/>
      <c r="BY101" s="616"/>
      <c r="BZ101" s="616"/>
      <c r="CA101" s="616"/>
      <c r="CB101" s="616"/>
      <c r="CC101" s="616"/>
      <c r="CD101" s="616"/>
      <c r="CE101" s="616"/>
      <c r="CF101" s="616"/>
      <c r="CG101" s="616"/>
    </row>
    <row r="102" spans="1:85">
      <c r="A102" s="618"/>
      <c r="B102" s="618"/>
      <c r="C102" s="618"/>
      <c r="D102" s="618"/>
      <c r="E102" s="618"/>
      <c r="F102" s="618"/>
      <c r="G102" s="616"/>
      <c r="H102" s="616"/>
      <c r="I102" s="616"/>
      <c r="J102" s="616"/>
      <c r="K102" s="616"/>
      <c r="L102" s="616"/>
      <c r="M102" s="616"/>
      <c r="N102" s="616"/>
      <c r="O102" s="616"/>
      <c r="P102" s="616"/>
      <c r="Q102" s="618"/>
      <c r="R102" s="618"/>
      <c r="S102" s="618"/>
      <c r="T102" s="618"/>
      <c r="U102" s="618"/>
      <c r="V102" s="618"/>
      <c r="W102" s="618"/>
      <c r="X102" s="617"/>
      <c r="Y102" s="618"/>
      <c r="Z102" s="618"/>
      <c r="AA102" s="618"/>
      <c r="AB102" s="618"/>
      <c r="AC102" s="618"/>
      <c r="AD102" s="618"/>
      <c r="AE102" s="618"/>
      <c r="AF102" s="618"/>
      <c r="AG102" s="618"/>
      <c r="AH102" s="618"/>
      <c r="AI102" s="618"/>
      <c r="AJ102" s="618"/>
      <c r="AK102" s="618"/>
      <c r="AL102" s="616"/>
      <c r="AM102" s="616"/>
      <c r="AN102" s="616"/>
      <c r="AO102" s="616"/>
      <c r="AP102" s="616"/>
      <c r="AQ102" s="616"/>
      <c r="AR102" s="616"/>
      <c r="AS102" s="616"/>
      <c r="AT102" s="616"/>
      <c r="AU102" s="616"/>
      <c r="AV102" s="616"/>
      <c r="AW102" s="616"/>
      <c r="AX102" s="616"/>
      <c r="AY102" s="616"/>
      <c r="AZ102" s="616"/>
      <c r="BA102" s="616"/>
      <c r="BB102" s="616"/>
      <c r="BC102" s="616"/>
      <c r="BD102" s="616"/>
      <c r="BE102" s="616"/>
      <c r="BF102" s="616"/>
      <c r="BG102" s="616"/>
      <c r="BH102" s="616"/>
      <c r="BI102" s="616"/>
      <c r="BJ102" s="616"/>
      <c r="BK102" s="616"/>
      <c r="BL102" s="616"/>
      <c r="BM102" s="616"/>
      <c r="BN102" s="616"/>
      <c r="BO102" s="616"/>
      <c r="BP102" s="616"/>
      <c r="BQ102" s="616"/>
      <c r="BR102" s="616"/>
      <c r="BS102" s="616"/>
      <c r="BT102" s="616"/>
      <c r="BU102" s="616"/>
      <c r="BV102" s="616"/>
      <c r="BW102" s="616"/>
      <c r="BX102" s="616"/>
      <c r="BY102" s="616"/>
      <c r="BZ102" s="616"/>
      <c r="CA102" s="616"/>
      <c r="CB102" s="616"/>
      <c r="CC102" s="616"/>
      <c r="CD102" s="616"/>
      <c r="CE102" s="616"/>
      <c r="CF102" s="616"/>
      <c r="CG102" s="616"/>
    </row>
    <row r="103" spans="1:85">
      <c r="A103" s="618"/>
      <c r="B103" s="618"/>
      <c r="C103" s="618"/>
      <c r="D103" s="618"/>
      <c r="E103" s="618"/>
      <c r="F103" s="618"/>
      <c r="G103" s="616"/>
      <c r="H103" s="616"/>
      <c r="I103" s="616"/>
      <c r="J103" s="616"/>
      <c r="K103" s="616"/>
      <c r="L103" s="616"/>
      <c r="M103" s="616"/>
      <c r="N103" s="616"/>
      <c r="O103" s="616"/>
      <c r="P103" s="616"/>
      <c r="Q103" s="618"/>
      <c r="R103" s="618"/>
      <c r="S103" s="618"/>
      <c r="T103" s="618"/>
      <c r="U103" s="618"/>
      <c r="V103" s="618"/>
      <c r="W103" s="618"/>
      <c r="X103" s="617"/>
      <c r="Y103" s="618"/>
      <c r="Z103" s="618"/>
      <c r="AA103" s="618"/>
      <c r="AB103" s="618"/>
      <c r="AC103" s="618"/>
      <c r="AD103" s="618"/>
      <c r="AE103" s="618"/>
      <c r="AF103" s="618"/>
      <c r="AG103" s="618"/>
      <c r="AH103" s="618"/>
      <c r="AI103" s="618"/>
      <c r="AJ103" s="618"/>
      <c r="AK103" s="618"/>
      <c r="AL103" s="616"/>
      <c r="AM103" s="616"/>
      <c r="AN103" s="616"/>
      <c r="AO103" s="616"/>
      <c r="AP103" s="616"/>
      <c r="AQ103" s="616"/>
      <c r="AR103" s="616"/>
      <c r="AS103" s="616"/>
      <c r="AT103" s="616"/>
      <c r="AU103" s="616"/>
      <c r="AV103" s="616"/>
      <c r="AW103" s="616"/>
      <c r="AX103" s="616"/>
      <c r="AY103" s="616"/>
      <c r="AZ103" s="616"/>
      <c r="BA103" s="616"/>
      <c r="BB103" s="616"/>
      <c r="BC103" s="616"/>
      <c r="BD103" s="616"/>
      <c r="BE103" s="616"/>
      <c r="BF103" s="616"/>
      <c r="BG103" s="616"/>
      <c r="BH103" s="616"/>
      <c r="BI103" s="616"/>
      <c r="BJ103" s="616"/>
      <c r="BK103" s="616"/>
      <c r="BL103" s="616"/>
      <c r="BM103" s="616"/>
      <c r="BN103" s="616"/>
      <c r="BO103" s="616"/>
      <c r="BP103" s="616"/>
      <c r="BQ103" s="616"/>
      <c r="BR103" s="616"/>
      <c r="BS103" s="616"/>
      <c r="BT103" s="616"/>
      <c r="BU103" s="616"/>
      <c r="BV103" s="616"/>
      <c r="BW103" s="616"/>
      <c r="BX103" s="616"/>
      <c r="BY103" s="616"/>
      <c r="BZ103" s="616"/>
      <c r="CA103" s="616"/>
      <c r="CB103" s="616"/>
      <c r="CC103" s="616"/>
      <c r="CD103" s="616"/>
      <c r="CE103" s="616"/>
      <c r="CF103" s="616"/>
      <c r="CG103" s="616"/>
    </row>
    <row r="104" spans="1:85">
      <c r="A104" s="618"/>
      <c r="B104" s="618"/>
      <c r="C104" s="618"/>
      <c r="D104" s="618"/>
      <c r="E104" s="618"/>
      <c r="F104" s="618"/>
      <c r="G104" s="616"/>
      <c r="H104" s="616"/>
      <c r="I104" s="616"/>
      <c r="J104" s="616"/>
      <c r="K104" s="616"/>
      <c r="L104" s="616"/>
      <c r="M104" s="616"/>
      <c r="N104" s="616"/>
      <c r="O104" s="616"/>
      <c r="P104" s="616"/>
      <c r="Q104" s="618"/>
      <c r="R104" s="618"/>
      <c r="S104" s="618"/>
      <c r="T104" s="618"/>
      <c r="U104" s="618"/>
      <c r="V104" s="618"/>
      <c r="W104" s="618"/>
      <c r="X104" s="617"/>
      <c r="Y104" s="618"/>
      <c r="Z104" s="618"/>
      <c r="AA104" s="618"/>
      <c r="AB104" s="618"/>
      <c r="AC104" s="618"/>
      <c r="AD104" s="618"/>
      <c r="AE104" s="618"/>
      <c r="AF104" s="618"/>
      <c r="AG104" s="618"/>
      <c r="AH104" s="618"/>
      <c r="AI104" s="618"/>
      <c r="AJ104" s="618"/>
      <c r="AK104" s="618"/>
      <c r="AL104" s="616"/>
      <c r="AM104" s="616"/>
      <c r="AN104" s="616"/>
      <c r="AO104" s="616"/>
      <c r="AP104" s="616"/>
      <c r="AQ104" s="616"/>
      <c r="AR104" s="616"/>
      <c r="AS104" s="616"/>
      <c r="AT104" s="616"/>
      <c r="AU104" s="616"/>
      <c r="AV104" s="616"/>
      <c r="AW104" s="616"/>
      <c r="AX104" s="616"/>
      <c r="AY104" s="616"/>
      <c r="AZ104" s="616"/>
      <c r="BA104" s="616"/>
      <c r="BB104" s="616"/>
      <c r="BC104" s="616"/>
      <c r="BD104" s="616"/>
      <c r="BE104" s="616"/>
      <c r="BF104" s="616"/>
      <c r="BG104" s="616"/>
      <c r="BH104" s="616"/>
      <c r="BI104" s="616"/>
      <c r="BJ104" s="616"/>
      <c r="BK104" s="616"/>
      <c r="BL104" s="616"/>
      <c r="BM104" s="616"/>
      <c r="BN104" s="616"/>
      <c r="BO104" s="616"/>
      <c r="BP104" s="616"/>
      <c r="BQ104" s="616"/>
      <c r="BR104" s="616"/>
      <c r="BS104" s="616"/>
      <c r="BT104" s="616"/>
      <c r="BU104" s="616"/>
      <c r="BV104" s="616"/>
      <c r="BW104" s="616"/>
      <c r="BX104" s="616"/>
      <c r="BY104" s="616"/>
      <c r="BZ104" s="616"/>
      <c r="CA104" s="616"/>
      <c r="CB104" s="616"/>
      <c r="CC104" s="616"/>
      <c r="CD104" s="616"/>
      <c r="CE104" s="616"/>
      <c r="CF104" s="616"/>
      <c r="CG104" s="616"/>
    </row>
    <row r="105" spans="1:85">
      <c r="A105" s="618"/>
      <c r="B105" s="618"/>
      <c r="C105" s="618"/>
      <c r="D105" s="618"/>
      <c r="E105" s="618"/>
      <c r="F105" s="618"/>
      <c r="G105" s="616"/>
      <c r="H105" s="616"/>
      <c r="I105" s="616"/>
      <c r="J105" s="616"/>
      <c r="K105" s="616"/>
      <c r="L105" s="616"/>
      <c r="M105" s="616"/>
      <c r="N105" s="616"/>
      <c r="O105" s="616"/>
      <c r="P105" s="616"/>
      <c r="Q105" s="618"/>
      <c r="R105" s="618"/>
      <c r="S105" s="618"/>
      <c r="T105" s="618"/>
      <c r="U105" s="618"/>
      <c r="V105" s="618"/>
      <c r="W105" s="618"/>
      <c r="X105" s="617"/>
      <c r="Y105" s="618"/>
      <c r="Z105" s="618"/>
      <c r="AA105" s="618"/>
      <c r="AB105" s="618"/>
      <c r="AC105" s="618"/>
      <c r="AD105" s="618"/>
      <c r="AE105" s="618"/>
      <c r="AF105" s="618"/>
      <c r="AG105" s="618"/>
      <c r="AH105" s="618"/>
      <c r="AI105" s="618"/>
      <c r="AJ105" s="618"/>
      <c r="AK105" s="618"/>
      <c r="AL105" s="616"/>
      <c r="AM105" s="616"/>
      <c r="AN105" s="616"/>
      <c r="AO105" s="616"/>
      <c r="AP105" s="616"/>
      <c r="AQ105" s="616"/>
      <c r="AR105" s="616"/>
      <c r="AS105" s="616"/>
      <c r="AT105" s="616"/>
      <c r="AU105" s="616"/>
      <c r="AV105" s="616"/>
      <c r="AW105" s="616"/>
      <c r="AX105" s="616"/>
      <c r="AY105" s="616"/>
      <c r="AZ105" s="616"/>
      <c r="BA105" s="616"/>
      <c r="BB105" s="616"/>
      <c r="BC105" s="616"/>
      <c r="BD105" s="616"/>
      <c r="BE105" s="616"/>
      <c r="BF105" s="616"/>
      <c r="BG105" s="616"/>
      <c r="BH105" s="616"/>
      <c r="BI105" s="616"/>
      <c r="BJ105" s="616"/>
      <c r="BK105" s="616"/>
      <c r="BL105" s="616"/>
      <c r="BM105" s="616"/>
      <c r="BN105" s="616"/>
      <c r="BO105" s="616"/>
      <c r="BP105" s="616"/>
      <c r="BQ105" s="616"/>
      <c r="BR105" s="616"/>
      <c r="BS105" s="616"/>
      <c r="BT105" s="616"/>
      <c r="BU105" s="616"/>
      <c r="BV105" s="616"/>
      <c r="BW105" s="616"/>
      <c r="BX105" s="616"/>
      <c r="BY105" s="616"/>
      <c r="BZ105" s="616"/>
      <c r="CA105" s="616"/>
      <c r="CB105" s="616"/>
      <c r="CC105" s="616"/>
      <c r="CD105" s="616"/>
      <c r="CE105" s="616"/>
      <c r="CF105" s="616"/>
      <c r="CG105" s="616"/>
    </row>
    <row r="106" spans="1:85">
      <c r="A106" s="618"/>
      <c r="B106" s="618"/>
      <c r="C106" s="618"/>
      <c r="D106" s="618"/>
      <c r="E106" s="618"/>
      <c r="F106" s="618"/>
      <c r="G106" s="616"/>
      <c r="H106" s="616"/>
      <c r="I106" s="616"/>
      <c r="J106" s="616"/>
      <c r="K106" s="616"/>
      <c r="L106" s="616"/>
      <c r="M106" s="616"/>
      <c r="N106" s="616"/>
      <c r="O106" s="616"/>
      <c r="P106" s="616"/>
      <c r="Q106" s="618"/>
      <c r="R106" s="618"/>
      <c r="S106" s="618"/>
      <c r="T106" s="618"/>
      <c r="U106" s="618"/>
      <c r="V106" s="618"/>
      <c r="W106" s="618"/>
      <c r="X106" s="617"/>
      <c r="Y106" s="618"/>
      <c r="Z106" s="618"/>
      <c r="AA106" s="618"/>
      <c r="AB106" s="618"/>
      <c r="AC106" s="618"/>
      <c r="AD106" s="618"/>
      <c r="AE106" s="618"/>
      <c r="AF106" s="618"/>
      <c r="AG106" s="618"/>
      <c r="AH106" s="618"/>
      <c r="AI106" s="618"/>
      <c r="AJ106" s="618"/>
      <c r="AK106" s="618"/>
      <c r="AL106" s="616"/>
      <c r="AM106" s="616"/>
      <c r="AN106" s="616"/>
      <c r="AO106" s="616"/>
      <c r="AP106" s="616"/>
      <c r="AQ106" s="616"/>
      <c r="AR106" s="616"/>
      <c r="AS106" s="616"/>
      <c r="AT106" s="616"/>
      <c r="AU106" s="616"/>
      <c r="AV106" s="616"/>
      <c r="AW106" s="616"/>
      <c r="AX106" s="616"/>
      <c r="AY106" s="616"/>
      <c r="AZ106" s="616"/>
      <c r="BA106" s="616"/>
      <c r="BB106" s="616"/>
      <c r="BC106" s="616"/>
      <c r="BD106" s="616"/>
      <c r="BE106" s="616"/>
      <c r="BF106" s="616"/>
      <c r="BG106" s="616"/>
      <c r="BH106" s="616"/>
      <c r="BI106" s="616"/>
      <c r="BJ106" s="616"/>
      <c r="BK106" s="616"/>
      <c r="BL106" s="616"/>
      <c r="BM106" s="616"/>
      <c r="BN106" s="616"/>
      <c r="BO106" s="616"/>
      <c r="BP106" s="616"/>
      <c r="BQ106" s="616"/>
      <c r="BR106" s="616"/>
      <c r="BS106" s="616"/>
      <c r="BT106" s="616"/>
      <c r="BU106" s="616"/>
      <c r="BV106" s="616"/>
      <c r="BW106" s="616"/>
      <c r="BX106" s="616"/>
      <c r="BY106" s="616"/>
      <c r="BZ106" s="616"/>
      <c r="CA106" s="616"/>
      <c r="CB106" s="616"/>
      <c r="CC106" s="616"/>
      <c r="CD106" s="616"/>
      <c r="CE106" s="616"/>
      <c r="CF106" s="616"/>
      <c r="CG106" s="616"/>
    </row>
    <row r="107" spans="1:85">
      <c r="A107" s="618"/>
      <c r="B107" s="618"/>
      <c r="C107" s="618"/>
      <c r="D107" s="618"/>
      <c r="E107" s="618"/>
      <c r="F107" s="618"/>
      <c r="G107" s="616"/>
      <c r="H107" s="616"/>
      <c r="I107" s="616"/>
      <c r="J107" s="616"/>
      <c r="K107" s="616"/>
      <c r="L107" s="616"/>
      <c r="M107" s="616"/>
      <c r="N107" s="616"/>
      <c r="O107" s="616"/>
      <c r="P107" s="616"/>
      <c r="Q107" s="618"/>
      <c r="R107" s="618"/>
      <c r="S107" s="618"/>
      <c r="T107" s="618"/>
      <c r="U107" s="618"/>
      <c r="V107" s="618"/>
      <c r="W107" s="618"/>
      <c r="X107" s="617"/>
      <c r="Y107" s="618"/>
      <c r="Z107" s="618"/>
      <c r="AA107" s="618"/>
      <c r="AB107" s="618"/>
      <c r="AC107" s="618"/>
      <c r="AD107" s="618"/>
      <c r="AE107" s="618"/>
      <c r="AF107" s="618"/>
      <c r="AG107" s="618"/>
      <c r="AH107" s="618"/>
      <c r="AI107" s="618"/>
      <c r="AJ107" s="618"/>
      <c r="AK107" s="618"/>
      <c r="AL107" s="616"/>
      <c r="AM107" s="616"/>
      <c r="AN107" s="616"/>
      <c r="AO107" s="616"/>
      <c r="AP107" s="616"/>
      <c r="AQ107" s="616"/>
      <c r="AR107" s="616"/>
      <c r="AS107" s="616"/>
      <c r="AT107" s="616"/>
      <c r="AU107" s="616"/>
      <c r="AV107" s="616"/>
      <c r="AW107" s="616"/>
      <c r="AX107" s="616"/>
      <c r="AY107" s="616"/>
      <c r="AZ107" s="616"/>
      <c r="BA107" s="616"/>
      <c r="BB107" s="616"/>
      <c r="BC107" s="616"/>
      <c r="BD107" s="616"/>
      <c r="BE107" s="616"/>
      <c r="BF107" s="616"/>
      <c r="BG107" s="616"/>
      <c r="BH107" s="616"/>
      <c r="BI107" s="616"/>
      <c r="BJ107" s="616"/>
      <c r="BK107" s="616"/>
      <c r="BL107" s="616"/>
      <c r="BM107" s="616"/>
      <c r="BN107" s="616"/>
      <c r="BO107" s="616"/>
      <c r="BP107" s="616"/>
      <c r="BQ107" s="616"/>
      <c r="BR107" s="616"/>
      <c r="BS107" s="616"/>
      <c r="BT107" s="616"/>
      <c r="BU107" s="616"/>
      <c r="BV107" s="616"/>
      <c r="BW107" s="616"/>
      <c r="BX107" s="616"/>
      <c r="BY107" s="616"/>
      <c r="BZ107" s="616"/>
      <c r="CA107" s="616"/>
      <c r="CB107" s="616"/>
      <c r="CC107" s="616"/>
      <c r="CD107" s="616"/>
      <c r="CE107" s="616"/>
      <c r="CF107" s="616"/>
      <c r="CG107" s="616"/>
    </row>
    <row r="108" spans="1:85">
      <c r="A108" s="618"/>
      <c r="B108" s="618"/>
      <c r="C108" s="618"/>
      <c r="D108" s="618"/>
      <c r="E108" s="618"/>
      <c r="F108" s="618"/>
      <c r="G108" s="616"/>
      <c r="H108" s="616"/>
      <c r="I108" s="616"/>
      <c r="J108" s="616"/>
      <c r="K108" s="616"/>
      <c r="L108" s="616"/>
      <c r="M108" s="616"/>
      <c r="N108" s="616"/>
      <c r="O108" s="616"/>
      <c r="P108" s="616"/>
      <c r="Q108" s="618"/>
      <c r="R108" s="618"/>
      <c r="S108" s="618"/>
      <c r="T108" s="618"/>
      <c r="U108" s="618"/>
      <c r="V108" s="618"/>
      <c r="W108" s="618"/>
      <c r="X108" s="617"/>
      <c r="Y108" s="618"/>
      <c r="Z108" s="618"/>
      <c r="AA108" s="618"/>
      <c r="AB108" s="618"/>
      <c r="AC108" s="618"/>
      <c r="AD108" s="618"/>
      <c r="AE108" s="618"/>
      <c r="AF108" s="618"/>
      <c r="AG108" s="618"/>
      <c r="AH108" s="618"/>
      <c r="AI108" s="618"/>
      <c r="AJ108" s="618"/>
      <c r="AK108" s="618"/>
      <c r="AL108" s="616"/>
      <c r="AM108" s="616"/>
      <c r="AN108" s="616"/>
      <c r="AO108" s="616"/>
      <c r="AP108" s="616"/>
      <c r="AQ108" s="616"/>
      <c r="AR108" s="616"/>
      <c r="AS108" s="616"/>
      <c r="AT108" s="616"/>
      <c r="AU108" s="616"/>
      <c r="AV108" s="616"/>
      <c r="AW108" s="616"/>
      <c r="AX108" s="616"/>
      <c r="AY108" s="616"/>
      <c r="AZ108" s="616"/>
      <c r="BA108" s="616"/>
      <c r="BB108" s="616"/>
      <c r="BC108" s="616"/>
      <c r="BD108" s="616"/>
      <c r="BE108" s="616"/>
      <c r="BF108" s="616"/>
      <c r="BG108" s="616"/>
      <c r="BH108" s="616"/>
      <c r="BI108" s="616"/>
      <c r="BJ108" s="616"/>
      <c r="BK108" s="616"/>
      <c r="BL108" s="616"/>
      <c r="BM108" s="616"/>
      <c r="BN108" s="616"/>
      <c r="BO108" s="616"/>
      <c r="BP108" s="616"/>
      <c r="BQ108" s="616"/>
      <c r="BR108" s="616"/>
      <c r="BS108" s="616"/>
      <c r="BT108" s="616"/>
      <c r="BU108" s="616"/>
      <c r="BV108" s="616"/>
      <c r="BW108" s="616"/>
      <c r="BX108" s="616"/>
      <c r="BY108" s="616"/>
      <c r="BZ108" s="616"/>
      <c r="CA108" s="616"/>
      <c r="CB108" s="616"/>
      <c r="CC108" s="616"/>
      <c r="CD108" s="616"/>
      <c r="CE108" s="616"/>
      <c r="CF108" s="616"/>
      <c r="CG108" s="616"/>
    </row>
    <row r="109" spans="1:85">
      <c r="A109" s="618"/>
      <c r="B109" s="618"/>
      <c r="C109" s="618"/>
      <c r="D109" s="618"/>
      <c r="E109" s="618"/>
      <c r="F109" s="618"/>
      <c r="G109" s="616"/>
      <c r="H109" s="616"/>
      <c r="I109" s="616"/>
      <c r="J109" s="616"/>
      <c r="K109" s="616"/>
      <c r="L109" s="616"/>
      <c r="M109" s="616"/>
      <c r="N109" s="616"/>
      <c r="O109" s="616"/>
      <c r="P109" s="616"/>
      <c r="Q109" s="618"/>
      <c r="R109" s="618"/>
      <c r="S109" s="618"/>
      <c r="T109" s="618"/>
      <c r="U109" s="618"/>
      <c r="V109" s="618"/>
      <c r="W109" s="618"/>
      <c r="X109" s="617"/>
      <c r="Y109" s="618"/>
      <c r="Z109" s="618"/>
      <c r="AA109" s="618"/>
      <c r="AB109" s="618"/>
      <c r="AC109" s="618"/>
      <c r="AD109" s="618"/>
      <c r="AE109" s="618"/>
      <c r="AF109" s="618"/>
      <c r="AG109" s="618"/>
      <c r="AH109" s="618"/>
      <c r="AI109" s="618"/>
      <c r="AJ109" s="618"/>
      <c r="AK109" s="618"/>
      <c r="AL109" s="616"/>
      <c r="AM109" s="616"/>
      <c r="AN109" s="616"/>
      <c r="AO109" s="616"/>
      <c r="AP109" s="616"/>
      <c r="AQ109" s="616"/>
      <c r="AR109" s="616"/>
      <c r="AS109" s="616"/>
      <c r="AT109" s="616"/>
      <c r="AU109" s="616"/>
      <c r="AV109" s="616"/>
      <c r="AW109" s="616"/>
      <c r="AX109" s="616"/>
      <c r="AY109" s="616"/>
      <c r="AZ109" s="616"/>
      <c r="BA109" s="616"/>
      <c r="BB109" s="616"/>
      <c r="BC109" s="616"/>
      <c r="BD109" s="616"/>
      <c r="BE109" s="616"/>
      <c r="BF109" s="616"/>
      <c r="BG109" s="616"/>
      <c r="BH109" s="616"/>
      <c r="BI109" s="616"/>
      <c r="BJ109" s="616"/>
      <c r="BK109" s="616"/>
      <c r="BL109" s="616"/>
      <c r="BM109" s="616"/>
      <c r="BN109" s="616"/>
      <c r="BO109" s="616"/>
      <c r="BP109" s="616"/>
      <c r="BQ109" s="616"/>
      <c r="BR109" s="616"/>
      <c r="BS109" s="616"/>
      <c r="BT109" s="616"/>
      <c r="BU109" s="616"/>
      <c r="BV109" s="616"/>
      <c r="BW109" s="616"/>
      <c r="BX109" s="616"/>
      <c r="BY109" s="616"/>
      <c r="BZ109" s="616"/>
      <c r="CA109" s="616"/>
      <c r="CB109" s="616"/>
      <c r="CC109" s="616"/>
      <c r="CD109" s="616"/>
      <c r="CE109" s="616"/>
      <c r="CF109" s="616"/>
      <c r="CG109" s="616"/>
    </row>
    <row r="110" spans="1:85">
      <c r="A110" s="618"/>
      <c r="B110" s="618"/>
      <c r="C110" s="618"/>
      <c r="D110" s="618"/>
      <c r="E110" s="618"/>
      <c r="F110" s="618"/>
      <c r="G110" s="616"/>
      <c r="H110" s="616"/>
      <c r="I110" s="616"/>
      <c r="J110" s="616"/>
      <c r="K110" s="616"/>
      <c r="L110" s="616"/>
      <c r="M110" s="616"/>
      <c r="N110" s="616"/>
      <c r="O110" s="616"/>
      <c r="P110" s="616"/>
      <c r="Q110" s="618"/>
      <c r="R110" s="618"/>
      <c r="S110" s="618"/>
      <c r="T110" s="618"/>
      <c r="U110" s="618"/>
      <c r="V110" s="618"/>
      <c r="W110" s="618"/>
      <c r="X110" s="617"/>
      <c r="Y110" s="618"/>
      <c r="Z110" s="618"/>
      <c r="AA110" s="618"/>
      <c r="AB110" s="618"/>
      <c r="AC110" s="618"/>
      <c r="AD110" s="618"/>
      <c r="AE110" s="618"/>
      <c r="AF110" s="618"/>
      <c r="AG110" s="618"/>
      <c r="AH110" s="618"/>
      <c r="AI110" s="618"/>
      <c r="AJ110" s="618"/>
      <c r="AK110" s="618"/>
      <c r="AL110" s="616"/>
      <c r="AM110" s="616"/>
      <c r="AN110" s="616"/>
      <c r="AO110" s="616"/>
      <c r="AP110" s="616"/>
      <c r="AQ110" s="616"/>
      <c r="AR110" s="616"/>
      <c r="AS110" s="616"/>
      <c r="AT110" s="616"/>
      <c r="AU110" s="616"/>
      <c r="AV110" s="616"/>
      <c r="AW110" s="616"/>
      <c r="AX110" s="616"/>
      <c r="AY110" s="616"/>
      <c r="AZ110" s="616"/>
      <c r="BA110" s="616"/>
      <c r="BB110" s="616"/>
      <c r="BC110" s="616"/>
      <c r="BD110" s="616"/>
      <c r="BE110" s="616"/>
      <c r="BF110" s="616"/>
      <c r="BG110" s="616"/>
      <c r="BH110" s="616"/>
      <c r="BI110" s="616"/>
      <c r="BJ110" s="616"/>
      <c r="BK110" s="616"/>
      <c r="BL110" s="616"/>
      <c r="BM110" s="616"/>
      <c r="BN110" s="616"/>
      <c r="BO110" s="616"/>
      <c r="BP110" s="616"/>
      <c r="BQ110" s="616"/>
      <c r="BR110" s="616"/>
      <c r="BS110" s="616"/>
      <c r="BT110" s="616"/>
      <c r="BU110" s="616"/>
      <c r="BV110" s="616"/>
      <c r="BW110" s="616"/>
      <c r="BX110" s="616"/>
      <c r="BY110" s="616"/>
      <c r="BZ110" s="616"/>
      <c r="CA110" s="616"/>
      <c r="CB110" s="616"/>
      <c r="CC110" s="616"/>
      <c r="CD110" s="616"/>
      <c r="CE110" s="616"/>
      <c r="CF110" s="616"/>
      <c r="CG110" s="616"/>
    </row>
    <row r="111" spans="1:85">
      <c r="A111" s="618"/>
      <c r="B111" s="618"/>
      <c r="C111" s="618"/>
      <c r="D111" s="618"/>
      <c r="E111" s="618"/>
      <c r="F111" s="618"/>
      <c r="G111" s="616"/>
      <c r="H111" s="616"/>
      <c r="I111" s="616"/>
      <c r="J111" s="616"/>
      <c r="K111" s="616"/>
      <c r="L111" s="616"/>
      <c r="M111" s="616"/>
      <c r="N111" s="616"/>
      <c r="O111" s="616"/>
      <c r="P111" s="616"/>
      <c r="Q111" s="618"/>
      <c r="R111" s="618"/>
      <c r="S111" s="618"/>
      <c r="T111" s="618"/>
      <c r="U111" s="618"/>
      <c r="V111" s="618"/>
      <c r="W111" s="618"/>
      <c r="X111" s="617"/>
      <c r="Y111" s="618"/>
      <c r="Z111" s="618"/>
      <c r="AA111" s="618"/>
      <c r="AB111" s="618"/>
      <c r="AC111" s="618"/>
      <c r="AD111" s="618"/>
      <c r="AE111" s="618"/>
      <c r="AF111" s="618"/>
      <c r="AG111" s="618"/>
      <c r="AH111" s="618"/>
      <c r="AI111" s="618"/>
      <c r="AJ111" s="618"/>
      <c r="AK111" s="618"/>
      <c r="AL111" s="616"/>
      <c r="AM111" s="616"/>
      <c r="AN111" s="616"/>
      <c r="AO111" s="616"/>
      <c r="AP111" s="616"/>
      <c r="AQ111" s="616"/>
      <c r="AR111" s="616"/>
      <c r="AS111" s="616"/>
      <c r="AT111" s="616"/>
      <c r="AU111" s="616"/>
      <c r="AV111" s="616"/>
      <c r="AW111" s="616"/>
      <c r="AX111" s="616"/>
      <c r="AY111" s="616"/>
      <c r="AZ111" s="616"/>
      <c r="BA111" s="616"/>
      <c r="BB111" s="616"/>
      <c r="BC111" s="616"/>
      <c r="BD111" s="616"/>
      <c r="BE111" s="616"/>
      <c r="BF111" s="616"/>
      <c r="BG111" s="616"/>
      <c r="BH111" s="616"/>
      <c r="BI111" s="616"/>
      <c r="BJ111" s="616"/>
      <c r="BK111" s="616"/>
      <c r="BL111" s="616"/>
      <c r="BM111" s="616"/>
      <c r="BN111" s="616"/>
      <c r="BO111" s="616"/>
      <c r="BP111" s="616"/>
      <c r="BQ111" s="616"/>
      <c r="BR111" s="616"/>
      <c r="BS111" s="616"/>
      <c r="BT111" s="616"/>
      <c r="BU111" s="616"/>
      <c r="BV111" s="616"/>
      <c r="BW111" s="616"/>
      <c r="BX111" s="616"/>
      <c r="BY111" s="616"/>
      <c r="BZ111" s="616"/>
      <c r="CA111" s="616"/>
      <c r="CB111" s="616"/>
      <c r="CC111" s="616"/>
      <c r="CD111" s="616"/>
      <c r="CE111" s="616"/>
      <c r="CF111" s="616"/>
      <c r="CG111" s="616"/>
    </row>
    <row r="112" spans="1:85">
      <c r="A112" s="618"/>
      <c r="B112" s="618"/>
      <c r="C112" s="618"/>
      <c r="D112" s="618"/>
      <c r="E112" s="618"/>
      <c r="F112" s="618"/>
      <c r="G112" s="616"/>
      <c r="H112" s="616"/>
      <c r="I112" s="616"/>
      <c r="J112" s="616"/>
      <c r="K112" s="616"/>
      <c r="L112" s="616"/>
      <c r="M112" s="616"/>
      <c r="N112" s="616"/>
      <c r="O112" s="616"/>
      <c r="P112" s="616"/>
      <c r="Q112" s="618"/>
      <c r="R112" s="618"/>
      <c r="S112" s="618"/>
      <c r="T112" s="618"/>
      <c r="U112" s="618"/>
      <c r="V112" s="618"/>
      <c r="W112" s="618"/>
      <c r="X112" s="617"/>
      <c r="Y112" s="618"/>
      <c r="Z112" s="618"/>
      <c r="AA112" s="618"/>
      <c r="AB112" s="618"/>
      <c r="AC112" s="618"/>
      <c r="AD112" s="618"/>
      <c r="AE112" s="618"/>
      <c r="AF112" s="618"/>
      <c r="AG112" s="618"/>
      <c r="AH112" s="618"/>
      <c r="AI112" s="618"/>
      <c r="AJ112" s="618"/>
      <c r="AK112" s="618"/>
      <c r="AL112" s="616"/>
      <c r="AM112" s="616"/>
      <c r="AN112" s="616"/>
      <c r="AO112" s="616"/>
      <c r="AP112" s="616"/>
      <c r="AQ112" s="616"/>
      <c r="AR112" s="616"/>
      <c r="AS112" s="616"/>
      <c r="AT112" s="616"/>
      <c r="AU112" s="616"/>
      <c r="AV112" s="616"/>
      <c r="AW112" s="616"/>
      <c r="AX112" s="616"/>
      <c r="AY112" s="616"/>
      <c r="AZ112" s="616"/>
      <c r="BA112" s="616"/>
      <c r="BB112" s="616"/>
      <c r="BC112" s="616"/>
      <c r="BD112" s="616"/>
      <c r="BE112" s="616"/>
      <c r="BF112" s="616"/>
      <c r="BG112" s="616"/>
      <c r="BH112" s="616"/>
      <c r="BI112" s="616"/>
      <c r="BJ112" s="616"/>
      <c r="BK112" s="616"/>
      <c r="BL112" s="616"/>
      <c r="BM112" s="616"/>
      <c r="BN112" s="616"/>
      <c r="BO112" s="616"/>
      <c r="BP112" s="616"/>
      <c r="BQ112" s="616"/>
      <c r="BR112" s="616"/>
      <c r="BS112" s="616"/>
      <c r="BT112" s="616"/>
      <c r="BU112" s="616"/>
      <c r="BV112" s="616"/>
      <c r="BW112" s="616"/>
      <c r="BX112" s="616"/>
      <c r="BY112" s="616"/>
      <c r="BZ112" s="616"/>
      <c r="CA112" s="616"/>
      <c r="CB112" s="616"/>
      <c r="CC112" s="616"/>
      <c r="CD112" s="616"/>
      <c r="CE112" s="616"/>
      <c r="CF112" s="616"/>
      <c r="CG112" s="616"/>
    </row>
    <row r="113" spans="1:85">
      <c r="A113" s="618"/>
      <c r="B113" s="618"/>
      <c r="C113" s="618"/>
      <c r="D113" s="618"/>
      <c r="E113" s="618"/>
      <c r="F113" s="618"/>
      <c r="G113" s="616"/>
      <c r="H113" s="616"/>
      <c r="I113" s="616"/>
      <c r="J113" s="616"/>
      <c r="K113" s="616"/>
      <c r="L113" s="616"/>
      <c r="M113" s="616"/>
      <c r="N113" s="616"/>
      <c r="O113" s="616"/>
      <c r="P113" s="616"/>
      <c r="Q113" s="618"/>
      <c r="R113" s="618"/>
      <c r="S113" s="618"/>
      <c r="T113" s="618"/>
      <c r="U113" s="618"/>
      <c r="V113" s="618"/>
      <c r="W113" s="618"/>
      <c r="X113" s="617"/>
      <c r="Y113" s="618"/>
      <c r="Z113" s="618"/>
      <c r="AA113" s="618"/>
      <c r="AB113" s="618"/>
      <c r="AC113" s="618"/>
      <c r="AD113" s="618"/>
      <c r="AE113" s="618"/>
      <c r="AF113" s="618"/>
      <c r="AG113" s="618"/>
      <c r="AH113" s="618"/>
      <c r="AI113" s="618"/>
      <c r="AJ113" s="618"/>
      <c r="AK113" s="618"/>
      <c r="AL113" s="616"/>
      <c r="AM113" s="616"/>
      <c r="AN113" s="616"/>
      <c r="AO113" s="616"/>
      <c r="AP113" s="616"/>
      <c r="AQ113" s="616"/>
      <c r="AR113" s="616"/>
      <c r="AS113" s="616"/>
      <c r="AT113" s="616"/>
      <c r="AU113" s="616"/>
      <c r="AV113" s="616"/>
      <c r="AW113" s="616"/>
      <c r="AX113" s="616"/>
      <c r="AY113" s="616"/>
      <c r="AZ113" s="616"/>
      <c r="BA113" s="616"/>
      <c r="BB113" s="616"/>
      <c r="BC113" s="616"/>
      <c r="BD113" s="616"/>
      <c r="BE113" s="616"/>
      <c r="BF113" s="616"/>
      <c r="BG113" s="616"/>
      <c r="BH113" s="616"/>
      <c r="BI113" s="616"/>
      <c r="BJ113" s="616"/>
      <c r="BK113" s="616"/>
      <c r="BL113" s="616"/>
      <c r="BM113" s="616"/>
      <c r="BN113" s="616"/>
      <c r="BO113" s="616"/>
      <c r="BP113" s="616"/>
      <c r="BQ113" s="616"/>
      <c r="BR113" s="616"/>
      <c r="BS113" s="616"/>
      <c r="BT113" s="616"/>
      <c r="BU113" s="616"/>
      <c r="BV113" s="616"/>
      <c r="BW113" s="616"/>
      <c r="BX113" s="616"/>
      <c r="BY113" s="616"/>
      <c r="BZ113" s="616"/>
      <c r="CA113" s="616"/>
      <c r="CB113" s="616"/>
      <c r="CC113" s="616"/>
      <c r="CD113" s="616"/>
      <c r="CE113" s="616"/>
      <c r="CF113" s="616"/>
      <c r="CG113" s="616"/>
    </row>
    <row r="114" spans="1:85">
      <c r="A114" s="618"/>
      <c r="B114" s="618"/>
      <c r="C114" s="618"/>
      <c r="D114" s="618"/>
      <c r="E114" s="618"/>
      <c r="F114" s="618"/>
      <c r="G114" s="616"/>
      <c r="H114" s="616"/>
      <c r="I114" s="616"/>
      <c r="J114" s="616"/>
      <c r="K114" s="616"/>
      <c r="L114" s="616"/>
      <c r="M114" s="616"/>
      <c r="N114" s="616"/>
      <c r="O114" s="616"/>
      <c r="P114" s="616"/>
      <c r="Q114" s="618"/>
      <c r="R114" s="618"/>
      <c r="S114" s="618"/>
      <c r="T114" s="618"/>
      <c r="U114" s="618"/>
      <c r="V114" s="618"/>
      <c r="W114" s="618"/>
      <c r="X114" s="617"/>
      <c r="Y114" s="618"/>
      <c r="Z114" s="618"/>
      <c r="AA114" s="618"/>
      <c r="AB114" s="618"/>
      <c r="AC114" s="618"/>
      <c r="AD114" s="618"/>
      <c r="AE114" s="618"/>
      <c r="AF114" s="618"/>
      <c r="AG114" s="618"/>
      <c r="AH114" s="618"/>
      <c r="AI114" s="618"/>
      <c r="AJ114" s="618"/>
      <c r="AK114" s="618"/>
      <c r="AL114" s="616"/>
      <c r="AM114" s="616"/>
      <c r="AN114" s="616"/>
      <c r="AO114" s="616"/>
      <c r="AP114" s="616"/>
      <c r="AQ114" s="616"/>
      <c r="AR114" s="616"/>
      <c r="AS114" s="616"/>
      <c r="AT114" s="616"/>
      <c r="AU114" s="616"/>
      <c r="AV114" s="616"/>
      <c r="AW114" s="616"/>
      <c r="AX114" s="616"/>
      <c r="AY114" s="616"/>
      <c r="AZ114" s="616"/>
      <c r="BA114" s="616"/>
      <c r="BB114" s="616"/>
      <c r="BC114" s="616"/>
      <c r="BD114" s="616"/>
      <c r="BE114" s="616"/>
      <c r="BF114" s="616"/>
      <c r="BG114" s="616"/>
      <c r="BH114" s="616"/>
      <c r="BI114" s="616"/>
      <c r="BJ114" s="616"/>
      <c r="BK114" s="616"/>
      <c r="BL114" s="616"/>
      <c r="BM114" s="616"/>
      <c r="BN114" s="616"/>
      <c r="BO114" s="616"/>
      <c r="BP114" s="616"/>
      <c r="BQ114" s="616"/>
      <c r="BR114" s="616"/>
      <c r="BS114" s="616"/>
      <c r="BT114" s="616"/>
      <c r="BU114" s="616"/>
      <c r="BV114" s="616"/>
      <c r="BW114" s="616"/>
      <c r="BX114" s="616"/>
      <c r="BY114" s="616"/>
      <c r="BZ114" s="616"/>
      <c r="CA114" s="616"/>
      <c r="CB114" s="616"/>
      <c r="CC114" s="616"/>
      <c r="CD114" s="616"/>
      <c r="CE114" s="616"/>
      <c r="CF114" s="616"/>
      <c r="CG114" s="616"/>
    </row>
    <row r="115" spans="1:85">
      <c r="A115" s="618"/>
      <c r="B115" s="618"/>
      <c r="C115" s="618"/>
      <c r="D115" s="618"/>
      <c r="E115" s="618"/>
      <c r="F115" s="618"/>
      <c r="G115" s="616"/>
      <c r="H115" s="616"/>
      <c r="I115" s="616"/>
      <c r="J115" s="616"/>
      <c r="K115" s="616"/>
      <c r="L115" s="616"/>
      <c r="M115" s="616"/>
      <c r="N115" s="616"/>
      <c r="O115" s="616"/>
      <c r="P115" s="616"/>
      <c r="Q115" s="618"/>
      <c r="R115" s="618"/>
      <c r="S115" s="618"/>
      <c r="T115" s="618"/>
      <c r="U115" s="618"/>
      <c r="V115" s="618"/>
      <c r="W115" s="618"/>
      <c r="X115" s="617"/>
      <c r="Y115" s="618"/>
      <c r="Z115" s="618"/>
      <c r="AA115" s="618"/>
      <c r="AB115" s="618"/>
      <c r="AC115" s="618"/>
      <c r="AD115" s="618"/>
      <c r="AE115" s="618"/>
      <c r="AF115" s="618"/>
      <c r="AG115" s="618"/>
      <c r="AH115" s="618"/>
      <c r="AI115" s="618"/>
      <c r="AJ115" s="618"/>
      <c r="AK115" s="618"/>
      <c r="AL115" s="616"/>
      <c r="AM115" s="616"/>
      <c r="AN115" s="616"/>
      <c r="AO115" s="616"/>
      <c r="AP115" s="616"/>
      <c r="AQ115" s="616"/>
      <c r="AR115" s="616"/>
      <c r="AS115" s="616"/>
      <c r="AT115" s="616"/>
      <c r="AU115" s="616"/>
      <c r="AV115" s="616"/>
      <c r="AW115" s="616"/>
      <c r="AX115" s="616"/>
      <c r="AY115" s="616"/>
      <c r="AZ115" s="616"/>
      <c r="BA115" s="616"/>
      <c r="BB115" s="616"/>
      <c r="BC115" s="616"/>
      <c r="BD115" s="616"/>
      <c r="BE115" s="616"/>
      <c r="BF115" s="616"/>
      <c r="BG115" s="616"/>
      <c r="BH115" s="616"/>
      <c r="BI115" s="616"/>
      <c r="BJ115" s="616"/>
      <c r="BK115" s="616"/>
      <c r="BL115" s="616"/>
      <c r="BM115" s="616"/>
      <c r="BN115" s="616"/>
      <c r="BO115" s="616"/>
      <c r="BP115" s="616"/>
      <c r="BQ115" s="616"/>
      <c r="BR115" s="616"/>
      <c r="BS115" s="616"/>
      <c r="BT115" s="616"/>
      <c r="BU115" s="616"/>
      <c r="BV115" s="616"/>
      <c r="BW115" s="616"/>
      <c r="BX115" s="616"/>
      <c r="BY115" s="616"/>
      <c r="BZ115" s="616"/>
      <c r="CA115" s="616"/>
      <c r="CB115" s="616"/>
      <c r="CC115" s="616"/>
      <c r="CD115" s="616"/>
      <c r="CE115" s="616"/>
      <c r="CF115" s="616"/>
      <c r="CG115" s="616"/>
    </row>
    <row r="116" spans="1:85">
      <c r="A116" s="618"/>
      <c r="B116" s="618"/>
      <c r="C116" s="618"/>
      <c r="D116" s="618"/>
      <c r="E116" s="618"/>
      <c r="F116" s="618"/>
      <c r="G116" s="616"/>
      <c r="H116" s="616"/>
      <c r="I116" s="616"/>
      <c r="J116" s="616"/>
      <c r="K116" s="616"/>
      <c r="L116" s="616"/>
      <c r="M116" s="616"/>
      <c r="N116" s="616"/>
      <c r="O116" s="616"/>
      <c r="P116" s="616"/>
      <c r="Q116" s="618"/>
      <c r="R116" s="618"/>
      <c r="S116" s="618"/>
      <c r="T116" s="618"/>
      <c r="U116" s="618"/>
      <c r="V116" s="618"/>
      <c r="W116" s="618"/>
      <c r="X116" s="617"/>
      <c r="Y116" s="618"/>
      <c r="Z116" s="618"/>
      <c r="AA116" s="618"/>
      <c r="AB116" s="618"/>
      <c r="AC116" s="618"/>
      <c r="AD116" s="618"/>
      <c r="AE116" s="618"/>
      <c r="AF116" s="618"/>
      <c r="AG116" s="618"/>
      <c r="AH116" s="618"/>
      <c r="AI116" s="618"/>
      <c r="AJ116" s="618"/>
      <c r="AK116" s="618"/>
      <c r="AL116" s="616"/>
      <c r="AM116" s="616"/>
      <c r="AN116" s="616"/>
      <c r="AO116" s="616"/>
      <c r="AP116" s="616"/>
      <c r="AQ116" s="616"/>
      <c r="AR116" s="616"/>
      <c r="AS116" s="616"/>
      <c r="AT116" s="616"/>
      <c r="AU116" s="616"/>
      <c r="AV116" s="616"/>
      <c r="AW116" s="616"/>
      <c r="AX116" s="616"/>
      <c r="AY116" s="616"/>
      <c r="AZ116" s="616"/>
      <c r="BA116" s="616"/>
      <c r="BB116" s="616"/>
      <c r="BC116" s="616"/>
      <c r="BD116" s="616"/>
      <c r="BE116" s="616"/>
      <c r="BF116" s="616"/>
      <c r="BG116" s="616"/>
      <c r="BH116" s="616"/>
      <c r="BI116" s="616"/>
      <c r="BJ116" s="616"/>
      <c r="BK116" s="616"/>
      <c r="BL116" s="616"/>
      <c r="BM116" s="616"/>
      <c r="BN116" s="616"/>
      <c r="BO116" s="616"/>
      <c r="BP116" s="616"/>
      <c r="BQ116" s="616"/>
      <c r="BR116" s="616"/>
      <c r="BS116" s="616"/>
      <c r="BT116" s="616"/>
      <c r="BU116" s="616"/>
      <c r="BV116" s="616"/>
      <c r="BW116" s="616"/>
      <c r="BX116" s="616"/>
      <c r="BY116" s="616"/>
      <c r="BZ116" s="616"/>
      <c r="CA116" s="616"/>
      <c r="CB116" s="616"/>
      <c r="CC116" s="616"/>
      <c r="CD116" s="616"/>
      <c r="CE116" s="616"/>
      <c r="CF116" s="616"/>
      <c r="CG116" s="616"/>
    </row>
    <row r="117" spans="1:85">
      <c r="A117" s="618"/>
      <c r="B117" s="618"/>
      <c r="C117" s="618"/>
      <c r="D117" s="618"/>
      <c r="E117" s="618"/>
      <c r="F117" s="618"/>
      <c r="G117" s="616"/>
      <c r="H117" s="616"/>
      <c r="I117" s="616"/>
      <c r="J117" s="616"/>
      <c r="K117" s="616"/>
      <c r="L117" s="616"/>
      <c r="M117" s="616"/>
      <c r="N117" s="616"/>
      <c r="O117" s="616"/>
      <c r="P117" s="616"/>
      <c r="Q117" s="618"/>
      <c r="R117" s="618"/>
      <c r="S117" s="618"/>
      <c r="T117" s="618"/>
      <c r="U117" s="618"/>
      <c r="V117" s="618"/>
      <c r="W117" s="618"/>
      <c r="X117" s="617"/>
      <c r="Y117" s="618"/>
      <c r="Z117" s="618"/>
      <c r="AA117" s="618"/>
      <c r="AB117" s="618"/>
      <c r="AC117" s="618"/>
      <c r="AD117" s="618"/>
      <c r="AE117" s="618"/>
      <c r="AF117" s="618"/>
      <c r="AG117" s="618"/>
      <c r="AH117" s="618"/>
      <c r="AI117" s="618"/>
      <c r="AJ117" s="618"/>
      <c r="AK117" s="618"/>
      <c r="AL117" s="616"/>
      <c r="AM117" s="616"/>
      <c r="AN117" s="616"/>
      <c r="AO117" s="616"/>
      <c r="AP117" s="616"/>
      <c r="AQ117" s="616"/>
      <c r="AR117" s="616"/>
      <c r="AS117" s="616"/>
      <c r="AT117" s="616"/>
      <c r="AU117" s="616"/>
      <c r="AV117" s="616"/>
      <c r="AW117" s="616"/>
      <c r="AX117" s="616"/>
      <c r="AY117" s="616"/>
      <c r="AZ117" s="616"/>
      <c r="BA117" s="616"/>
      <c r="BB117" s="616"/>
      <c r="BC117" s="616"/>
      <c r="BD117" s="616"/>
      <c r="BE117" s="616"/>
      <c r="BF117" s="616"/>
      <c r="BG117" s="616"/>
      <c r="BH117" s="616"/>
      <c r="BI117" s="616"/>
      <c r="BJ117" s="616"/>
      <c r="BK117" s="616"/>
      <c r="BL117" s="616"/>
      <c r="BM117" s="616"/>
      <c r="BN117" s="616"/>
      <c r="BO117" s="616"/>
      <c r="BP117" s="616"/>
      <c r="BQ117" s="616"/>
      <c r="BR117" s="616"/>
      <c r="BS117" s="616"/>
      <c r="BT117" s="616"/>
      <c r="BU117" s="616"/>
      <c r="BV117" s="616"/>
      <c r="BW117" s="616"/>
      <c r="BX117" s="616"/>
      <c r="BY117" s="616"/>
      <c r="BZ117" s="616"/>
      <c r="CA117" s="616"/>
      <c r="CB117" s="616"/>
      <c r="CC117" s="616"/>
      <c r="CD117" s="616"/>
      <c r="CE117" s="616"/>
      <c r="CF117" s="616"/>
      <c r="CG117" s="616"/>
    </row>
    <row r="118" spans="1:85">
      <c r="A118" s="618"/>
      <c r="B118" s="618"/>
      <c r="C118" s="618"/>
      <c r="D118" s="618"/>
      <c r="E118" s="618"/>
      <c r="F118" s="618"/>
      <c r="G118" s="616"/>
      <c r="H118" s="616"/>
      <c r="I118" s="616"/>
      <c r="J118" s="616"/>
      <c r="K118" s="616"/>
      <c r="L118" s="616"/>
      <c r="M118" s="616"/>
      <c r="N118" s="616"/>
      <c r="O118" s="616"/>
      <c r="P118" s="616"/>
      <c r="Q118" s="618"/>
      <c r="R118" s="618"/>
      <c r="S118" s="618"/>
      <c r="T118" s="618"/>
      <c r="U118" s="618"/>
      <c r="V118" s="618"/>
      <c r="W118" s="618"/>
      <c r="X118" s="617"/>
      <c r="Y118" s="618"/>
      <c r="Z118" s="618"/>
      <c r="AA118" s="618"/>
      <c r="AB118" s="618"/>
      <c r="AC118" s="618"/>
      <c r="AD118" s="618"/>
      <c r="AE118" s="618"/>
      <c r="AF118" s="618"/>
      <c r="AG118" s="618"/>
      <c r="AH118" s="618"/>
      <c r="AI118" s="618"/>
      <c r="AJ118" s="618"/>
      <c r="AK118" s="618"/>
      <c r="AL118" s="616"/>
      <c r="AM118" s="616"/>
      <c r="AN118" s="616"/>
      <c r="AO118" s="616"/>
      <c r="AP118" s="616"/>
      <c r="AQ118" s="616"/>
      <c r="AR118" s="616"/>
      <c r="AS118" s="616"/>
      <c r="AT118" s="616"/>
      <c r="AU118" s="616"/>
      <c r="AV118" s="616"/>
      <c r="AW118" s="616"/>
      <c r="AX118" s="616"/>
      <c r="AY118" s="616"/>
      <c r="AZ118" s="616"/>
      <c r="BA118" s="616"/>
      <c r="BB118" s="616"/>
      <c r="BC118" s="616"/>
      <c r="BD118" s="616"/>
      <c r="BE118" s="616"/>
      <c r="BF118" s="616"/>
      <c r="BG118" s="616"/>
      <c r="BH118" s="616"/>
      <c r="BI118" s="616"/>
      <c r="BJ118" s="616"/>
      <c r="BK118" s="616"/>
      <c r="BL118" s="616"/>
      <c r="BM118" s="616"/>
      <c r="BN118" s="616"/>
      <c r="BO118" s="616"/>
      <c r="BP118" s="616"/>
      <c r="BQ118" s="616"/>
      <c r="BR118" s="616"/>
      <c r="BS118" s="616"/>
      <c r="BT118" s="616"/>
      <c r="BU118" s="616"/>
      <c r="BV118" s="616"/>
      <c r="BW118" s="616"/>
      <c r="BX118" s="616"/>
      <c r="BY118" s="616"/>
      <c r="BZ118" s="616"/>
      <c r="CA118" s="616"/>
      <c r="CB118" s="616"/>
      <c r="CC118" s="616"/>
      <c r="CD118" s="616"/>
      <c r="CE118" s="616"/>
      <c r="CF118" s="616"/>
      <c r="CG118" s="616"/>
    </row>
    <row r="119" spans="1:85">
      <c r="A119" s="618"/>
      <c r="B119" s="618"/>
      <c r="C119" s="618"/>
      <c r="D119" s="618"/>
      <c r="E119" s="618"/>
      <c r="F119" s="618"/>
      <c r="G119" s="616"/>
      <c r="H119" s="616"/>
      <c r="I119" s="616"/>
      <c r="J119" s="616"/>
      <c r="K119" s="616"/>
      <c r="L119" s="616"/>
      <c r="M119" s="616"/>
      <c r="N119" s="616"/>
      <c r="O119" s="616"/>
      <c r="P119" s="616"/>
      <c r="Q119" s="618"/>
      <c r="R119" s="618"/>
      <c r="S119" s="618"/>
      <c r="T119" s="618"/>
      <c r="U119" s="618"/>
      <c r="V119" s="618"/>
      <c r="W119" s="618"/>
      <c r="X119" s="617"/>
      <c r="Y119" s="618"/>
      <c r="Z119" s="618"/>
      <c r="AA119" s="618"/>
      <c r="AB119" s="618"/>
      <c r="AC119" s="618"/>
      <c r="AD119" s="618"/>
      <c r="AE119" s="618"/>
      <c r="AF119" s="618"/>
      <c r="AG119" s="618"/>
      <c r="AH119" s="618"/>
      <c r="AI119" s="618"/>
      <c r="AJ119" s="618"/>
      <c r="AK119" s="618"/>
      <c r="AL119" s="616"/>
      <c r="AM119" s="616"/>
      <c r="AN119" s="616"/>
      <c r="AO119" s="616"/>
      <c r="AP119" s="616"/>
      <c r="AQ119" s="616"/>
      <c r="AR119" s="616"/>
      <c r="AS119" s="616"/>
      <c r="AT119" s="616"/>
      <c r="AU119" s="616"/>
      <c r="AV119" s="616"/>
      <c r="AW119" s="616"/>
      <c r="AX119" s="616"/>
      <c r="AY119" s="616"/>
      <c r="AZ119" s="616"/>
      <c r="BA119" s="616"/>
      <c r="BB119" s="616"/>
      <c r="BC119" s="616"/>
      <c r="BD119" s="616"/>
      <c r="BE119" s="616"/>
      <c r="BF119" s="616"/>
      <c r="BG119" s="616"/>
      <c r="BH119" s="616"/>
      <c r="BI119" s="616"/>
      <c r="BJ119" s="616"/>
      <c r="BK119" s="616"/>
      <c r="BL119" s="616"/>
      <c r="BM119" s="616"/>
      <c r="BN119" s="616"/>
      <c r="BO119" s="616"/>
      <c r="BP119" s="616"/>
      <c r="BQ119" s="616"/>
      <c r="BR119" s="616"/>
      <c r="BS119" s="616"/>
      <c r="BT119" s="616"/>
      <c r="BU119" s="616"/>
      <c r="BV119" s="616"/>
      <c r="BW119" s="616"/>
      <c r="BX119" s="616"/>
      <c r="BY119" s="616"/>
      <c r="BZ119" s="616"/>
      <c r="CA119" s="616"/>
      <c r="CB119" s="616"/>
      <c r="CC119" s="616"/>
      <c r="CD119" s="616"/>
      <c r="CE119" s="616"/>
      <c r="CF119" s="616"/>
      <c r="CG119" s="616"/>
    </row>
    <row r="120" spans="1:85">
      <c r="A120" s="618"/>
      <c r="B120" s="618"/>
      <c r="C120" s="618"/>
      <c r="D120" s="618"/>
      <c r="E120" s="618"/>
      <c r="F120" s="618"/>
      <c r="G120" s="616"/>
      <c r="H120" s="616"/>
      <c r="I120" s="616"/>
      <c r="J120" s="616"/>
      <c r="K120" s="616"/>
      <c r="L120" s="616"/>
      <c r="M120" s="616"/>
      <c r="N120" s="616"/>
      <c r="O120" s="616"/>
      <c r="P120" s="616"/>
      <c r="Q120" s="618"/>
      <c r="R120" s="618"/>
      <c r="S120" s="618"/>
      <c r="T120" s="618"/>
      <c r="U120" s="618"/>
      <c r="V120" s="618"/>
      <c r="W120" s="618"/>
      <c r="X120" s="617"/>
      <c r="Y120" s="618"/>
      <c r="Z120" s="618"/>
      <c r="AA120" s="618"/>
      <c r="AB120" s="618"/>
      <c r="AC120" s="618"/>
      <c r="AD120" s="618"/>
      <c r="AE120" s="618"/>
      <c r="AF120" s="618"/>
      <c r="AG120" s="618"/>
      <c r="AH120" s="618"/>
      <c r="AI120" s="618"/>
      <c r="AJ120" s="618"/>
      <c r="AK120" s="618"/>
      <c r="AL120" s="616"/>
      <c r="AM120" s="616"/>
      <c r="AN120" s="616"/>
      <c r="AO120" s="616"/>
      <c r="AP120" s="616"/>
      <c r="AQ120" s="616"/>
      <c r="AR120" s="616"/>
      <c r="AS120" s="616"/>
      <c r="AT120" s="616"/>
      <c r="AU120" s="616"/>
      <c r="AV120" s="616"/>
      <c r="AW120" s="616"/>
      <c r="AX120" s="616"/>
      <c r="AY120" s="616"/>
      <c r="AZ120" s="616"/>
      <c r="BA120" s="616"/>
      <c r="BB120" s="616"/>
      <c r="BC120" s="616"/>
      <c r="BD120" s="616"/>
      <c r="BE120" s="616"/>
      <c r="BF120" s="616"/>
      <c r="BG120" s="616"/>
      <c r="BH120" s="616"/>
      <c r="BI120" s="616"/>
      <c r="BJ120" s="616"/>
      <c r="BK120" s="616"/>
      <c r="BL120" s="616"/>
      <c r="BM120" s="616"/>
      <c r="BN120" s="616"/>
      <c r="BO120" s="616"/>
      <c r="BP120" s="616"/>
      <c r="BQ120" s="616"/>
      <c r="BR120" s="616"/>
      <c r="BS120" s="616"/>
      <c r="BT120" s="616"/>
      <c r="BU120" s="616"/>
      <c r="BV120" s="616"/>
      <c r="BW120" s="616"/>
      <c r="BX120" s="616"/>
      <c r="BY120" s="616"/>
      <c r="BZ120" s="616"/>
      <c r="CA120" s="616"/>
      <c r="CB120" s="616"/>
      <c r="CC120" s="616"/>
      <c r="CD120" s="616"/>
      <c r="CE120" s="616"/>
      <c r="CF120" s="616"/>
      <c r="CG120" s="616"/>
    </row>
    <row r="121" spans="1:85">
      <c r="A121" s="618"/>
      <c r="B121" s="618"/>
      <c r="C121" s="618"/>
      <c r="D121" s="618"/>
      <c r="E121" s="618"/>
      <c r="F121" s="618"/>
      <c r="G121" s="616"/>
      <c r="H121" s="616"/>
      <c r="I121" s="616"/>
      <c r="J121" s="616"/>
      <c r="K121" s="616"/>
      <c r="L121" s="616"/>
      <c r="M121" s="616"/>
      <c r="N121" s="616"/>
      <c r="O121" s="616"/>
      <c r="P121" s="616"/>
      <c r="Q121" s="618"/>
      <c r="R121" s="618"/>
      <c r="S121" s="618"/>
      <c r="T121" s="618"/>
      <c r="U121" s="618"/>
      <c r="V121" s="618"/>
      <c r="W121" s="618"/>
      <c r="X121" s="617"/>
      <c r="Y121" s="618"/>
      <c r="Z121" s="618"/>
      <c r="AA121" s="618"/>
      <c r="AB121" s="618"/>
      <c r="AC121" s="618"/>
      <c r="AD121" s="618"/>
      <c r="AE121" s="618"/>
      <c r="AF121" s="618"/>
      <c r="AG121" s="618"/>
      <c r="AH121" s="618"/>
      <c r="AI121" s="618"/>
      <c r="AJ121" s="618"/>
      <c r="AK121" s="618"/>
      <c r="AL121" s="616"/>
      <c r="AM121" s="616"/>
      <c r="AN121" s="616"/>
      <c r="AO121" s="616"/>
      <c r="AP121" s="616"/>
      <c r="AQ121" s="616"/>
      <c r="AR121" s="616"/>
      <c r="AS121" s="616"/>
      <c r="AT121" s="616"/>
      <c r="AU121" s="616"/>
      <c r="AV121" s="616"/>
      <c r="AW121" s="616"/>
      <c r="AX121" s="616"/>
      <c r="AY121" s="616"/>
      <c r="AZ121" s="616"/>
      <c r="BA121" s="616"/>
      <c r="BB121" s="616"/>
      <c r="BC121" s="616"/>
      <c r="BD121" s="616"/>
      <c r="BE121" s="616"/>
      <c r="BF121" s="616"/>
      <c r="BG121" s="616"/>
      <c r="BH121" s="616"/>
      <c r="BI121" s="616"/>
      <c r="BJ121" s="616"/>
      <c r="BK121" s="616"/>
      <c r="BL121" s="616"/>
      <c r="BM121" s="616"/>
      <c r="BN121" s="616"/>
      <c r="BO121" s="616"/>
      <c r="BP121" s="616"/>
      <c r="BQ121" s="616"/>
      <c r="BR121" s="616"/>
      <c r="BS121" s="616"/>
      <c r="BT121" s="616"/>
      <c r="BU121" s="616"/>
      <c r="BV121" s="616"/>
      <c r="BW121" s="616"/>
      <c r="BX121" s="616"/>
      <c r="BY121" s="616"/>
      <c r="BZ121" s="616"/>
      <c r="CA121" s="616"/>
      <c r="CB121" s="616"/>
      <c r="CC121" s="616"/>
      <c r="CD121" s="616"/>
      <c r="CE121" s="616"/>
      <c r="CF121" s="616"/>
      <c r="CG121" s="616"/>
    </row>
    <row r="122" spans="1:85">
      <c r="A122" s="618"/>
      <c r="B122" s="618"/>
      <c r="C122" s="618"/>
      <c r="D122" s="618"/>
      <c r="E122" s="618"/>
      <c r="F122" s="618"/>
      <c r="G122" s="616"/>
      <c r="H122" s="616"/>
      <c r="I122" s="616"/>
      <c r="J122" s="616"/>
      <c r="K122" s="616"/>
      <c r="L122" s="616"/>
      <c r="M122" s="616"/>
      <c r="N122" s="616"/>
      <c r="O122" s="616"/>
      <c r="P122" s="616"/>
      <c r="Q122" s="618"/>
      <c r="R122" s="618"/>
      <c r="S122" s="618"/>
      <c r="T122" s="618"/>
      <c r="U122" s="618"/>
      <c r="V122" s="618"/>
      <c r="W122" s="618"/>
      <c r="X122" s="617"/>
      <c r="Y122" s="618"/>
      <c r="Z122" s="618"/>
      <c r="AA122" s="618"/>
      <c r="AB122" s="618"/>
      <c r="AC122" s="618"/>
      <c r="AD122" s="618"/>
      <c r="AE122" s="618"/>
      <c r="AF122" s="618"/>
      <c r="AG122" s="618"/>
      <c r="AH122" s="618"/>
      <c r="AI122" s="618"/>
      <c r="AJ122" s="618"/>
      <c r="AK122" s="618"/>
      <c r="AL122" s="616"/>
      <c r="AM122" s="616"/>
      <c r="AN122" s="616"/>
      <c r="AO122" s="616"/>
      <c r="AP122" s="616"/>
      <c r="AQ122" s="616"/>
      <c r="AR122" s="616"/>
      <c r="AS122" s="616"/>
      <c r="AT122" s="616"/>
      <c r="AU122" s="616"/>
      <c r="AV122" s="616"/>
      <c r="AW122" s="616"/>
      <c r="AX122" s="616"/>
      <c r="AY122" s="616"/>
      <c r="AZ122" s="616"/>
      <c r="BA122" s="616"/>
      <c r="BB122" s="616"/>
      <c r="BC122" s="616"/>
      <c r="BD122" s="616"/>
      <c r="BE122" s="616"/>
      <c r="BF122" s="616"/>
      <c r="BG122" s="616"/>
      <c r="BH122" s="616"/>
      <c r="BI122" s="616"/>
      <c r="BJ122" s="616"/>
      <c r="BK122" s="616"/>
      <c r="BL122" s="616"/>
      <c r="BM122" s="616"/>
      <c r="BN122" s="616"/>
      <c r="BO122" s="616"/>
      <c r="BP122" s="616"/>
      <c r="BQ122" s="616"/>
      <c r="BR122" s="616"/>
      <c r="BS122" s="616"/>
      <c r="BT122" s="616"/>
      <c r="BU122" s="616"/>
      <c r="BV122" s="616"/>
      <c r="BW122" s="616"/>
      <c r="BX122" s="616"/>
      <c r="BY122" s="616"/>
      <c r="BZ122" s="616"/>
      <c r="CA122" s="616"/>
      <c r="CB122" s="616"/>
      <c r="CC122" s="616"/>
      <c r="CD122" s="616"/>
      <c r="CE122" s="616"/>
      <c r="CF122" s="616"/>
      <c r="CG122" s="616"/>
    </row>
    <row r="123" spans="1:85">
      <c r="A123" s="618"/>
      <c r="B123" s="618"/>
      <c r="C123" s="618"/>
      <c r="D123" s="618"/>
      <c r="E123" s="618"/>
      <c r="F123" s="618"/>
      <c r="G123" s="616"/>
      <c r="H123" s="616"/>
      <c r="I123" s="616"/>
      <c r="J123" s="616"/>
      <c r="K123" s="616"/>
      <c r="L123" s="616"/>
      <c r="M123" s="616"/>
      <c r="N123" s="616"/>
      <c r="O123" s="616"/>
      <c r="P123" s="616"/>
      <c r="Q123" s="618"/>
      <c r="R123" s="618"/>
      <c r="S123" s="618"/>
      <c r="T123" s="618"/>
      <c r="U123" s="618"/>
      <c r="V123" s="618"/>
      <c r="W123" s="618"/>
      <c r="X123" s="617"/>
      <c r="Y123" s="618"/>
      <c r="Z123" s="618"/>
      <c r="AA123" s="618"/>
      <c r="AB123" s="618"/>
      <c r="AC123" s="618"/>
      <c r="AD123" s="618"/>
      <c r="AE123" s="618"/>
      <c r="AF123" s="618"/>
      <c r="AG123" s="618"/>
      <c r="AH123" s="618"/>
      <c r="AI123" s="618"/>
      <c r="AJ123" s="618"/>
      <c r="AK123" s="618"/>
      <c r="AL123" s="616"/>
      <c r="AM123" s="616"/>
      <c r="AN123" s="616"/>
      <c r="AO123" s="616"/>
      <c r="AP123" s="616"/>
      <c r="AQ123" s="616"/>
      <c r="AR123" s="616"/>
      <c r="AS123" s="616"/>
      <c r="AT123" s="616"/>
      <c r="AU123" s="616"/>
      <c r="AV123" s="616"/>
      <c r="AW123" s="616"/>
      <c r="AX123" s="616"/>
      <c r="AY123" s="616"/>
      <c r="AZ123" s="616"/>
      <c r="BA123" s="616"/>
      <c r="BB123" s="616"/>
      <c r="BC123" s="616"/>
      <c r="BD123" s="616"/>
      <c r="BE123" s="616"/>
      <c r="BF123" s="616"/>
      <c r="BG123" s="616"/>
      <c r="BH123" s="616"/>
      <c r="BI123" s="616"/>
      <c r="BJ123" s="616"/>
      <c r="BK123" s="616"/>
      <c r="BL123" s="616"/>
      <c r="BM123" s="616"/>
      <c r="BN123" s="616"/>
      <c r="BO123" s="616"/>
      <c r="BP123" s="616"/>
      <c r="BQ123" s="616"/>
      <c r="BR123" s="616"/>
      <c r="BS123" s="616"/>
      <c r="BT123" s="616"/>
      <c r="BU123" s="616"/>
      <c r="BV123" s="616"/>
      <c r="BW123" s="616"/>
      <c r="BX123" s="616"/>
      <c r="BY123" s="616"/>
      <c r="BZ123" s="616"/>
      <c r="CA123" s="616"/>
      <c r="CB123" s="616"/>
      <c r="CC123" s="616"/>
      <c r="CD123" s="616"/>
      <c r="CE123" s="616"/>
      <c r="CF123" s="616"/>
      <c r="CG123" s="616"/>
    </row>
    <row r="124" spans="1:85">
      <c r="A124" s="618"/>
      <c r="B124" s="618"/>
      <c r="C124" s="618"/>
      <c r="D124" s="618"/>
      <c r="E124" s="618"/>
      <c r="F124" s="618"/>
      <c r="G124" s="616"/>
      <c r="H124" s="616"/>
      <c r="I124" s="616"/>
      <c r="J124" s="616"/>
      <c r="K124" s="616"/>
      <c r="L124" s="616"/>
      <c r="M124" s="616"/>
      <c r="N124" s="616"/>
      <c r="O124" s="616"/>
      <c r="P124" s="616"/>
      <c r="Q124" s="618"/>
      <c r="R124" s="618"/>
      <c r="S124" s="618"/>
      <c r="T124" s="618"/>
      <c r="U124" s="618"/>
      <c r="V124" s="618"/>
      <c r="W124" s="618"/>
      <c r="X124" s="617"/>
      <c r="Y124" s="618"/>
      <c r="Z124" s="618"/>
      <c r="AA124" s="618"/>
      <c r="AB124" s="618"/>
      <c r="AC124" s="618"/>
      <c r="AD124" s="618"/>
      <c r="AE124" s="618"/>
      <c r="AF124" s="618"/>
      <c r="AG124" s="618"/>
      <c r="AH124" s="618"/>
      <c r="AI124" s="618"/>
      <c r="AJ124" s="618"/>
      <c r="AK124" s="618"/>
      <c r="AL124" s="616"/>
      <c r="AM124" s="616"/>
      <c r="AN124" s="616"/>
      <c r="AO124" s="616"/>
      <c r="AP124" s="616"/>
      <c r="AQ124" s="616"/>
      <c r="AR124" s="616"/>
      <c r="AS124" s="616"/>
      <c r="AT124" s="616"/>
      <c r="AU124" s="616"/>
      <c r="AV124" s="616"/>
      <c r="AW124" s="616"/>
      <c r="AX124" s="616"/>
      <c r="AY124" s="616"/>
      <c r="AZ124" s="616"/>
      <c r="BA124" s="616"/>
      <c r="BB124" s="616"/>
      <c r="BC124" s="616"/>
      <c r="BD124" s="616"/>
      <c r="BE124" s="616"/>
      <c r="BF124" s="616"/>
      <c r="BG124" s="616"/>
      <c r="BH124" s="616"/>
      <c r="BI124" s="616"/>
      <c r="BJ124" s="616"/>
      <c r="BK124" s="616"/>
      <c r="BL124" s="616"/>
      <c r="BM124" s="616"/>
      <c r="BN124" s="616"/>
      <c r="BO124" s="616"/>
      <c r="BP124" s="616"/>
      <c r="BQ124" s="616"/>
      <c r="BR124" s="616"/>
      <c r="BS124" s="616"/>
      <c r="BT124" s="616"/>
      <c r="BU124" s="616"/>
      <c r="BV124" s="616"/>
      <c r="BW124" s="616"/>
      <c r="BX124" s="616"/>
      <c r="BY124" s="616"/>
      <c r="BZ124" s="616"/>
      <c r="CA124" s="616"/>
      <c r="CB124" s="616"/>
      <c r="CC124" s="616"/>
      <c r="CD124" s="616"/>
      <c r="CE124" s="616"/>
      <c r="CF124" s="616"/>
      <c r="CG124" s="616"/>
    </row>
    <row r="125" spans="1:85">
      <c r="A125" s="618"/>
      <c r="B125" s="618"/>
      <c r="C125" s="618"/>
      <c r="D125" s="618"/>
      <c r="E125" s="618"/>
      <c r="F125" s="618"/>
      <c r="G125" s="616"/>
      <c r="H125" s="616"/>
      <c r="I125" s="616"/>
      <c r="J125" s="616"/>
      <c r="K125" s="616"/>
      <c r="L125" s="616"/>
      <c r="M125" s="616"/>
      <c r="N125" s="616"/>
      <c r="O125" s="616"/>
      <c r="P125" s="616"/>
      <c r="Q125" s="618"/>
      <c r="R125" s="618"/>
      <c r="S125" s="618"/>
      <c r="T125" s="618"/>
      <c r="U125" s="618"/>
      <c r="V125" s="618"/>
      <c r="W125" s="618"/>
      <c r="X125" s="617"/>
      <c r="Y125" s="618"/>
      <c r="Z125" s="618"/>
      <c r="AA125" s="618"/>
      <c r="AB125" s="618"/>
      <c r="AC125" s="618"/>
      <c r="AD125" s="618"/>
      <c r="AE125" s="618"/>
      <c r="AF125" s="618"/>
      <c r="AG125" s="618"/>
      <c r="AH125" s="618"/>
      <c r="AI125" s="618"/>
      <c r="AJ125" s="618"/>
      <c r="AK125" s="618"/>
      <c r="AL125" s="616"/>
      <c r="AM125" s="616"/>
      <c r="AN125" s="616"/>
      <c r="AO125" s="616"/>
      <c r="AP125" s="616"/>
      <c r="AQ125" s="616"/>
      <c r="AR125" s="616"/>
      <c r="AS125" s="616"/>
      <c r="AT125" s="616"/>
      <c r="AU125" s="616"/>
      <c r="AV125" s="616"/>
      <c r="AW125" s="616"/>
      <c r="AX125" s="616"/>
      <c r="AY125" s="616"/>
      <c r="AZ125" s="616"/>
      <c r="BA125" s="616"/>
      <c r="BB125" s="616"/>
      <c r="BC125" s="616"/>
      <c r="BD125" s="616"/>
      <c r="BE125" s="616"/>
      <c r="BF125" s="616"/>
      <c r="BG125" s="616"/>
      <c r="BH125" s="616"/>
      <c r="BI125" s="616"/>
      <c r="BJ125" s="616"/>
      <c r="BK125" s="616"/>
      <c r="BL125" s="616"/>
      <c r="BM125" s="616"/>
      <c r="BN125" s="616"/>
      <c r="BO125" s="616"/>
      <c r="BP125" s="616"/>
      <c r="BQ125" s="616"/>
      <c r="BR125" s="616"/>
      <c r="BS125" s="616"/>
      <c r="BT125" s="616"/>
      <c r="BU125" s="616"/>
      <c r="BV125" s="616"/>
      <c r="BW125" s="616"/>
      <c r="BX125" s="616"/>
      <c r="BY125" s="616"/>
      <c r="BZ125" s="616"/>
      <c r="CA125" s="616"/>
      <c r="CB125" s="616"/>
      <c r="CC125" s="616"/>
      <c r="CD125" s="616"/>
      <c r="CE125" s="616"/>
      <c r="CF125" s="616"/>
      <c r="CG125" s="616"/>
    </row>
    <row r="126" spans="1:85">
      <c r="A126" s="618"/>
      <c r="B126" s="618"/>
      <c r="C126" s="618"/>
      <c r="D126" s="618"/>
      <c r="E126" s="618"/>
      <c r="F126" s="618"/>
      <c r="G126" s="616"/>
      <c r="H126" s="616"/>
      <c r="I126" s="616"/>
      <c r="J126" s="616"/>
      <c r="K126" s="616"/>
      <c r="L126" s="616"/>
      <c r="M126" s="616"/>
      <c r="N126" s="616"/>
      <c r="O126" s="616"/>
      <c r="P126" s="616"/>
      <c r="Q126" s="618"/>
      <c r="R126" s="618"/>
      <c r="S126" s="618"/>
      <c r="T126" s="618"/>
      <c r="U126" s="618"/>
      <c r="V126" s="618"/>
      <c r="W126" s="618"/>
      <c r="X126" s="617"/>
      <c r="Y126" s="618"/>
      <c r="Z126" s="618"/>
      <c r="AA126" s="618"/>
      <c r="AB126" s="618"/>
      <c r="AC126" s="618"/>
      <c r="AD126" s="618"/>
      <c r="AE126" s="618"/>
      <c r="AF126" s="618"/>
      <c r="AG126" s="618"/>
      <c r="AH126" s="618"/>
      <c r="AI126" s="618"/>
      <c r="AJ126" s="618"/>
      <c r="AK126" s="618"/>
      <c r="AL126" s="616"/>
      <c r="AM126" s="616"/>
      <c r="AN126" s="616"/>
      <c r="AO126" s="616"/>
      <c r="AP126" s="616"/>
      <c r="AQ126" s="616"/>
      <c r="AR126" s="616"/>
      <c r="AS126" s="616"/>
      <c r="AT126" s="616"/>
      <c r="AU126" s="616"/>
      <c r="AV126" s="616"/>
      <c r="AW126" s="616"/>
      <c r="AX126" s="616"/>
      <c r="AY126" s="616"/>
      <c r="AZ126" s="616"/>
      <c r="BA126" s="616"/>
      <c r="BB126" s="616"/>
      <c r="BC126" s="616"/>
      <c r="BD126" s="616"/>
      <c r="BE126" s="616"/>
      <c r="BF126" s="616"/>
      <c r="BG126" s="616"/>
      <c r="BH126" s="616"/>
      <c r="BI126" s="616"/>
      <c r="BJ126" s="616"/>
      <c r="BK126" s="616"/>
      <c r="BL126" s="616"/>
      <c r="BM126" s="616"/>
      <c r="BN126" s="616"/>
      <c r="BO126" s="616"/>
      <c r="BP126" s="616"/>
      <c r="BQ126" s="616"/>
      <c r="BR126" s="616"/>
      <c r="BS126" s="616"/>
      <c r="BT126" s="616"/>
      <c r="BU126" s="616"/>
      <c r="BV126" s="616"/>
      <c r="BW126" s="616"/>
      <c r="BX126" s="616"/>
      <c r="BY126" s="616"/>
      <c r="BZ126" s="616"/>
      <c r="CA126" s="616"/>
      <c r="CB126" s="616"/>
      <c r="CC126" s="616"/>
      <c r="CD126" s="616"/>
      <c r="CE126" s="616"/>
      <c r="CF126" s="616"/>
      <c r="CG126" s="616"/>
    </row>
    <row r="127" spans="1:85">
      <c r="A127" s="618"/>
      <c r="B127" s="618"/>
      <c r="C127" s="618"/>
      <c r="D127" s="618"/>
      <c r="E127" s="618"/>
      <c r="F127" s="618"/>
      <c r="G127" s="616"/>
      <c r="H127" s="616"/>
      <c r="I127" s="616"/>
      <c r="J127" s="616"/>
      <c r="K127" s="616"/>
      <c r="L127" s="616"/>
      <c r="M127" s="616"/>
      <c r="N127" s="616"/>
      <c r="O127" s="616"/>
      <c r="P127" s="616"/>
      <c r="Q127" s="618"/>
      <c r="R127" s="618"/>
      <c r="S127" s="618"/>
      <c r="T127" s="618"/>
      <c r="U127" s="618"/>
      <c r="V127" s="618"/>
      <c r="W127" s="618"/>
      <c r="X127" s="617"/>
      <c r="Y127" s="618"/>
      <c r="Z127" s="618"/>
      <c r="AA127" s="618"/>
      <c r="AB127" s="618"/>
      <c r="AC127" s="618"/>
      <c r="AD127" s="618"/>
      <c r="AE127" s="618"/>
      <c r="AF127" s="618"/>
      <c r="AG127" s="618"/>
      <c r="AH127" s="618"/>
      <c r="AI127" s="618"/>
      <c r="AJ127" s="618"/>
      <c r="AK127" s="618"/>
      <c r="AL127" s="616"/>
      <c r="AM127" s="616"/>
      <c r="AN127" s="616"/>
      <c r="AO127" s="616"/>
      <c r="AP127" s="616"/>
      <c r="AQ127" s="616"/>
      <c r="AR127" s="616"/>
      <c r="AS127" s="616"/>
      <c r="AT127" s="616"/>
      <c r="AU127" s="616"/>
      <c r="AV127" s="616"/>
      <c r="AW127" s="616"/>
      <c r="AX127" s="616"/>
      <c r="AY127" s="616"/>
      <c r="AZ127" s="616"/>
      <c r="BA127" s="616"/>
      <c r="BB127" s="616"/>
      <c r="BC127" s="616"/>
      <c r="BD127" s="616"/>
      <c r="BE127" s="616"/>
      <c r="BF127" s="616"/>
      <c r="BG127" s="616"/>
      <c r="BH127" s="616"/>
      <c r="BI127" s="616"/>
      <c r="BJ127" s="616"/>
      <c r="BK127" s="616"/>
      <c r="BL127" s="616"/>
      <c r="BM127" s="616"/>
      <c r="BN127" s="616"/>
      <c r="BO127" s="616"/>
      <c r="BP127" s="616"/>
      <c r="BQ127" s="616"/>
      <c r="BR127" s="616"/>
      <c r="BS127" s="616"/>
      <c r="BT127" s="616"/>
      <c r="BU127" s="616"/>
      <c r="BV127" s="616"/>
      <c r="BW127" s="616"/>
      <c r="BX127" s="616"/>
      <c r="BY127" s="616"/>
      <c r="BZ127" s="616"/>
      <c r="CA127" s="616"/>
      <c r="CB127" s="616"/>
      <c r="CC127" s="616"/>
      <c r="CD127" s="616"/>
      <c r="CE127" s="616"/>
      <c r="CF127" s="616"/>
      <c r="CG127" s="616"/>
    </row>
    <row r="128" spans="1:85">
      <c r="A128" s="618"/>
      <c r="B128" s="618"/>
      <c r="C128" s="618"/>
      <c r="D128" s="618"/>
      <c r="E128" s="618"/>
      <c r="F128" s="618"/>
      <c r="G128" s="616"/>
      <c r="H128" s="616"/>
      <c r="I128" s="616"/>
      <c r="J128" s="616"/>
      <c r="K128" s="616"/>
      <c r="L128" s="616"/>
      <c r="M128" s="616"/>
      <c r="N128" s="616"/>
      <c r="O128" s="616"/>
      <c r="P128" s="616"/>
      <c r="Q128" s="618"/>
      <c r="R128" s="618"/>
      <c r="S128" s="618"/>
      <c r="T128" s="618"/>
      <c r="U128" s="618"/>
      <c r="V128" s="618"/>
      <c r="W128" s="618"/>
      <c r="X128" s="617"/>
      <c r="Y128" s="618"/>
      <c r="Z128" s="618"/>
      <c r="AA128" s="618"/>
      <c r="AB128" s="618"/>
      <c r="AC128" s="618"/>
      <c r="AD128" s="618"/>
      <c r="AE128" s="618"/>
      <c r="AF128" s="618"/>
      <c r="AG128" s="618"/>
      <c r="AH128" s="618"/>
      <c r="AI128" s="618"/>
      <c r="AJ128" s="618"/>
      <c r="AK128" s="618"/>
      <c r="AL128" s="616"/>
      <c r="AM128" s="616"/>
      <c r="AN128" s="616"/>
      <c r="AO128" s="616"/>
      <c r="AP128" s="616"/>
      <c r="AQ128" s="616"/>
      <c r="AR128" s="616"/>
      <c r="AS128" s="616"/>
      <c r="AT128" s="616"/>
      <c r="AU128" s="616"/>
      <c r="AV128" s="616"/>
      <c r="AW128" s="616"/>
      <c r="AX128" s="616"/>
      <c r="AY128" s="616"/>
      <c r="AZ128" s="616"/>
      <c r="BA128" s="616"/>
      <c r="BB128" s="616"/>
      <c r="BC128" s="616"/>
      <c r="BD128" s="616"/>
      <c r="BE128" s="616"/>
      <c r="BF128" s="616"/>
      <c r="BG128" s="616"/>
      <c r="BH128" s="616"/>
      <c r="BI128" s="616"/>
      <c r="BJ128" s="616"/>
      <c r="BK128" s="616"/>
      <c r="BL128" s="616"/>
      <c r="BM128" s="616"/>
      <c r="BN128" s="616"/>
      <c r="BO128" s="616"/>
      <c r="BP128" s="616"/>
      <c r="BQ128" s="616"/>
      <c r="BR128" s="616"/>
      <c r="BS128" s="616"/>
      <c r="BT128" s="616"/>
      <c r="BU128" s="616"/>
      <c r="BV128" s="616"/>
      <c r="BW128" s="616"/>
      <c r="BX128" s="616"/>
      <c r="BY128" s="616"/>
      <c r="BZ128" s="616"/>
      <c r="CA128" s="616"/>
      <c r="CB128" s="616"/>
      <c r="CC128" s="616"/>
      <c r="CD128" s="616"/>
      <c r="CE128" s="616"/>
      <c r="CF128" s="616"/>
      <c r="CG128" s="616"/>
    </row>
    <row r="129" spans="1:85">
      <c r="A129" s="618"/>
      <c r="B129" s="618"/>
      <c r="C129" s="618"/>
      <c r="D129" s="618"/>
      <c r="E129" s="618"/>
      <c r="F129" s="618"/>
      <c r="G129" s="616"/>
      <c r="H129" s="616"/>
      <c r="I129" s="616"/>
      <c r="J129" s="616"/>
      <c r="K129" s="616"/>
      <c r="L129" s="616"/>
      <c r="M129" s="616"/>
      <c r="N129" s="616"/>
      <c r="O129" s="616"/>
      <c r="P129" s="616"/>
      <c r="Q129" s="618"/>
      <c r="R129" s="618"/>
      <c r="S129" s="618"/>
      <c r="T129" s="618"/>
      <c r="U129" s="618"/>
      <c r="V129" s="618"/>
      <c r="W129" s="618"/>
      <c r="X129" s="617"/>
      <c r="Y129" s="618"/>
      <c r="Z129" s="618"/>
      <c r="AA129" s="618"/>
      <c r="AB129" s="618"/>
      <c r="AC129" s="618"/>
      <c r="AD129" s="618"/>
      <c r="AE129" s="618"/>
      <c r="AF129" s="618"/>
      <c r="AG129" s="618"/>
      <c r="AH129" s="618"/>
      <c r="AI129" s="618"/>
      <c r="AJ129" s="618"/>
      <c r="AK129" s="618"/>
      <c r="AL129" s="616"/>
      <c r="AM129" s="616"/>
      <c r="AN129" s="616"/>
      <c r="AO129" s="616"/>
      <c r="AP129" s="616"/>
      <c r="AQ129" s="616"/>
      <c r="AR129" s="616"/>
      <c r="AS129" s="616"/>
      <c r="AT129" s="616"/>
      <c r="AU129" s="616"/>
      <c r="AV129" s="616"/>
      <c r="AW129" s="616"/>
      <c r="AX129" s="616"/>
      <c r="AY129" s="616"/>
      <c r="AZ129" s="616"/>
      <c r="BA129" s="616"/>
      <c r="BB129" s="616"/>
      <c r="BC129" s="616"/>
      <c r="BD129" s="616"/>
      <c r="BE129" s="616"/>
      <c r="BF129" s="616"/>
      <c r="BG129" s="616"/>
      <c r="BH129" s="616"/>
      <c r="BI129" s="616"/>
      <c r="BJ129" s="616"/>
      <c r="BK129" s="616"/>
      <c r="BL129" s="616"/>
      <c r="BM129" s="616"/>
      <c r="BN129" s="616"/>
      <c r="BO129" s="616"/>
      <c r="BP129" s="616"/>
      <c r="BQ129" s="616"/>
      <c r="BR129" s="616"/>
      <c r="BS129" s="616"/>
      <c r="BT129" s="616"/>
      <c r="BU129" s="616"/>
      <c r="BV129" s="616"/>
      <c r="BW129" s="616"/>
      <c r="BX129" s="616"/>
      <c r="BY129" s="616"/>
      <c r="BZ129" s="616"/>
      <c r="CA129" s="616"/>
      <c r="CB129" s="616"/>
      <c r="CC129" s="616"/>
      <c r="CD129" s="616"/>
      <c r="CE129" s="616"/>
      <c r="CF129" s="616"/>
      <c r="CG129" s="616"/>
    </row>
    <row r="130" spans="1:85">
      <c r="A130" s="618"/>
      <c r="B130" s="618"/>
      <c r="C130" s="618"/>
      <c r="D130" s="618"/>
      <c r="E130" s="618"/>
      <c r="F130" s="618"/>
      <c r="G130" s="616"/>
      <c r="H130" s="616"/>
      <c r="I130" s="616"/>
      <c r="J130" s="616"/>
      <c r="K130" s="616"/>
      <c r="L130" s="616"/>
      <c r="M130" s="616"/>
      <c r="N130" s="616"/>
      <c r="O130" s="616"/>
      <c r="P130" s="616"/>
      <c r="Q130" s="618"/>
      <c r="R130" s="618"/>
      <c r="S130" s="618"/>
      <c r="T130" s="618"/>
      <c r="U130" s="618"/>
      <c r="V130" s="618"/>
      <c r="W130" s="618"/>
      <c r="X130" s="617"/>
      <c r="Y130" s="618"/>
      <c r="Z130" s="618"/>
      <c r="AA130" s="618"/>
      <c r="AB130" s="618"/>
      <c r="AC130" s="618"/>
      <c r="AD130" s="618"/>
      <c r="AE130" s="618"/>
      <c r="AF130" s="618"/>
      <c r="AG130" s="618"/>
      <c r="AH130" s="618"/>
      <c r="AI130" s="618"/>
      <c r="AJ130" s="618"/>
      <c r="AK130" s="618"/>
      <c r="AL130" s="616"/>
      <c r="AM130" s="616"/>
      <c r="AN130" s="616"/>
      <c r="AO130" s="616"/>
      <c r="AP130" s="616"/>
      <c r="AQ130" s="616"/>
      <c r="AR130" s="616"/>
      <c r="AS130" s="616"/>
      <c r="AT130" s="616"/>
      <c r="AU130" s="616"/>
      <c r="AV130" s="616"/>
      <c r="AW130" s="616"/>
      <c r="AX130" s="616"/>
      <c r="AY130" s="616"/>
      <c r="AZ130" s="616"/>
      <c r="BA130" s="616"/>
      <c r="BB130" s="616"/>
      <c r="BC130" s="616"/>
      <c r="BD130" s="616"/>
      <c r="BE130" s="616"/>
      <c r="BF130" s="616"/>
      <c r="BG130" s="616"/>
      <c r="BH130" s="616"/>
      <c r="BI130" s="616"/>
      <c r="BJ130" s="616"/>
      <c r="BK130" s="616"/>
      <c r="BL130" s="616"/>
      <c r="BM130" s="616"/>
      <c r="BN130" s="616"/>
      <c r="BO130" s="616"/>
      <c r="BP130" s="616"/>
      <c r="BQ130" s="616"/>
      <c r="BR130" s="616"/>
      <c r="BS130" s="616"/>
      <c r="BT130" s="616"/>
      <c r="BU130" s="616"/>
      <c r="BV130" s="616"/>
      <c r="BW130" s="616"/>
      <c r="BX130" s="616"/>
      <c r="BY130" s="616"/>
      <c r="BZ130" s="616"/>
      <c r="CA130" s="616"/>
      <c r="CB130" s="616"/>
      <c r="CC130" s="616"/>
      <c r="CD130" s="616"/>
      <c r="CE130" s="616"/>
      <c r="CF130" s="616"/>
      <c r="CG130" s="616"/>
    </row>
    <row r="131" spans="1:85">
      <c r="A131" s="618"/>
      <c r="B131" s="618"/>
      <c r="C131" s="618"/>
      <c r="D131" s="618"/>
      <c r="E131" s="618"/>
      <c r="F131" s="618"/>
      <c r="G131" s="616"/>
      <c r="H131" s="616"/>
      <c r="I131" s="616"/>
      <c r="J131" s="616"/>
      <c r="K131" s="616"/>
      <c r="L131" s="616"/>
      <c r="M131" s="616"/>
      <c r="N131" s="616"/>
      <c r="O131" s="616"/>
      <c r="P131" s="616"/>
      <c r="Q131" s="618"/>
      <c r="R131" s="618"/>
      <c r="S131" s="618"/>
      <c r="T131" s="618"/>
      <c r="U131" s="618"/>
      <c r="V131" s="618"/>
      <c r="W131" s="618"/>
      <c r="X131" s="617"/>
      <c r="Y131" s="618"/>
      <c r="Z131" s="618"/>
      <c r="AA131" s="618"/>
      <c r="AB131" s="618"/>
      <c r="AC131" s="618"/>
      <c r="AD131" s="618"/>
      <c r="AE131" s="618"/>
      <c r="AF131" s="618"/>
      <c r="AG131" s="618"/>
      <c r="AH131" s="618"/>
      <c r="AI131" s="618"/>
      <c r="AJ131" s="618"/>
      <c r="AK131" s="618"/>
      <c r="AL131" s="616"/>
      <c r="AM131" s="616"/>
      <c r="AN131" s="616"/>
      <c r="AO131" s="616"/>
      <c r="AP131" s="616"/>
      <c r="AQ131" s="616"/>
      <c r="AR131" s="616"/>
      <c r="AS131" s="616"/>
      <c r="AT131" s="616"/>
      <c r="AU131" s="616"/>
      <c r="AV131" s="616"/>
      <c r="AW131" s="616"/>
      <c r="AX131" s="616"/>
      <c r="AY131" s="616"/>
      <c r="AZ131" s="616"/>
      <c r="BA131" s="616"/>
      <c r="BB131" s="616"/>
      <c r="BC131" s="616"/>
      <c r="BD131" s="616"/>
      <c r="BE131" s="616"/>
      <c r="BF131" s="616"/>
      <c r="BG131" s="616"/>
      <c r="BH131" s="616"/>
      <c r="BI131" s="616"/>
      <c r="BJ131" s="616"/>
      <c r="BK131" s="616"/>
      <c r="BL131" s="616"/>
      <c r="BM131" s="616"/>
      <c r="BN131" s="616"/>
      <c r="BO131" s="616"/>
      <c r="BP131" s="616"/>
      <c r="BQ131" s="616"/>
      <c r="BR131" s="616"/>
      <c r="BS131" s="616"/>
      <c r="BT131" s="616"/>
      <c r="BU131" s="616"/>
      <c r="BV131" s="616"/>
      <c r="BW131" s="616"/>
      <c r="BX131" s="616"/>
      <c r="BY131" s="616"/>
      <c r="BZ131" s="616"/>
      <c r="CA131" s="616"/>
      <c r="CB131" s="616"/>
      <c r="CC131" s="616"/>
      <c r="CD131" s="616"/>
      <c r="CE131" s="616"/>
      <c r="CF131" s="616"/>
      <c r="CG131" s="616"/>
    </row>
    <row r="132" spans="1:85">
      <c r="A132" s="618"/>
      <c r="B132" s="618"/>
      <c r="C132" s="618"/>
      <c r="D132" s="618"/>
      <c r="E132" s="618"/>
      <c r="F132" s="618"/>
      <c r="G132" s="616"/>
      <c r="H132" s="616"/>
      <c r="I132" s="616"/>
      <c r="J132" s="616"/>
      <c r="K132" s="616"/>
      <c r="L132" s="616"/>
      <c r="M132" s="616"/>
      <c r="N132" s="616"/>
      <c r="O132" s="616"/>
      <c r="P132" s="616"/>
      <c r="Q132" s="618"/>
      <c r="R132" s="618"/>
      <c r="S132" s="618"/>
      <c r="T132" s="618"/>
      <c r="U132" s="618"/>
      <c r="V132" s="618"/>
      <c r="W132" s="618"/>
      <c r="X132" s="617"/>
      <c r="Y132" s="618"/>
      <c r="Z132" s="618"/>
      <c r="AA132" s="618"/>
      <c r="AB132" s="618"/>
      <c r="AC132" s="618"/>
      <c r="AD132" s="618"/>
      <c r="AE132" s="618"/>
      <c r="AF132" s="618"/>
      <c r="AG132" s="618"/>
      <c r="AH132" s="618"/>
      <c r="AI132" s="618"/>
      <c r="AJ132" s="618"/>
      <c r="AK132" s="618"/>
      <c r="AL132" s="616"/>
      <c r="AM132" s="616"/>
      <c r="AN132" s="616"/>
      <c r="AO132" s="616"/>
      <c r="AP132" s="616"/>
      <c r="AQ132" s="616"/>
      <c r="AR132" s="616"/>
      <c r="AS132" s="616"/>
      <c r="AT132" s="616"/>
      <c r="AU132" s="616"/>
      <c r="AV132" s="616"/>
      <c r="AW132" s="616"/>
      <c r="AX132" s="616"/>
      <c r="AY132" s="616"/>
      <c r="AZ132" s="616"/>
      <c r="BA132" s="616"/>
      <c r="BB132" s="616"/>
      <c r="BC132" s="616"/>
      <c r="BD132" s="616"/>
      <c r="BE132" s="616"/>
      <c r="BF132" s="616"/>
      <c r="BG132" s="616"/>
      <c r="BH132" s="616"/>
      <c r="BI132" s="616"/>
      <c r="BJ132" s="616"/>
      <c r="BK132" s="616"/>
      <c r="BL132" s="616"/>
      <c r="BM132" s="616"/>
      <c r="BN132" s="616"/>
      <c r="BO132" s="616"/>
      <c r="BP132" s="616"/>
      <c r="BQ132" s="616"/>
      <c r="BR132" s="616"/>
      <c r="BS132" s="616"/>
      <c r="BT132" s="616"/>
      <c r="BU132" s="616"/>
      <c r="BV132" s="616"/>
      <c r="BW132" s="616"/>
      <c r="BX132" s="616"/>
      <c r="BY132" s="616"/>
      <c r="BZ132" s="616"/>
      <c r="CA132" s="616"/>
      <c r="CB132" s="616"/>
      <c r="CC132" s="616"/>
      <c r="CD132" s="616"/>
      <c r="CE132" s="616"/>
      <c r="CF132" s="616"/>
      <c r="CG132" s="616"/>
    </row>
    <row r="133" spans="1:85">
      <c r="A133" s="618"/>
      <c r="B133" s="618"/>
      <c r="C133" s="618"/>
      <c r="D133" s="618"/>
      <c r="E133" s="618"/>
      <c r="F133" s="618"/>
      <c r="G133" s="616"/>
      <c r="H133" s="616"/>
      <c r="I133" s="616"/>
      <c r="J133" s="616"/>
      <c r="K133" s="616"/>
      <c r="L133" s="616"/>
      <c r="M133" s="616"/>
      <c r="N133" s="616"/>
      <c r="O133" s="616"/>
      <c r="P133" s="616"/>
      <c r="Q133" s="618"/>
      <c r="R133" s="618"/>
      <c r="S133" s="618"/>
      <c r="T133" s="618"/>
      <c r="U133" s="618"/>
      <c r="V133" s="618"/>
      <c r="W133" s="618"/>
      <c r="X133" s="617"/>
      <c r="Y133" s="618"/>
      <c r="Z133" s="618"/>
      <c r="AA133" s="618"/>
      <c r="AB133" s="618"/>
      <c r="AC133" s="618"/>
      <c r="AD133" s="618"/>
      <c r="AE133" s="618"/>
      <c r="AF133" s="618"/>
      <c r="AG133" s="618"/>
      <c r="AH133" s="618"/>
      <c r="AI133" s="618"/>
      <c r="AJ133" s="618"/>
      <c r="AK133" s="618"/>
      <c r="AL133" s="616"/>
      <c r="AM133" s="616"/>
      <c r="AN133" s="616"/>
      <c r="AO133" s="616"/>
      <c r="AP133" s="616"/>
      <c r="AQ133" s="616"/>
      <c r="AR133" s="616"/>
      <c r="AS133" s="616"/>
      <c r="AT133" s="616"/>
      <c r="AU133" s="616"/>
      <c r="AV133" s="616"/>
      <c r="AW133" s="616"/>
      <c r="AX133" s="616"/>
      <c r="AY133" s="616"/>
      <c r="AZ133" s="616"/>
      <c r="BA133" s="616"/>
      <c r="BB133" s="616"/>
      <c r="BC133" s="616"/>
      <c r="BD133" s="616"/>
      <c r="BE133" s="616"/>
      <c r="BF133" s="616"/>
      <c r="BG133" s="616"/>
      <c r="BH133" s="616"/>
      <c r="BI133" s="616"/>
      <c r="BJ133" s="616"/>
      <c r="BK133" s="616"/>
      <c r="BL133" s="616"/>
      <c r="BM133" s="616"/>
      <c r="BN133" s="616"/>
      <c r="BO133" s="616"/>
      <c r="BP133" s="616"/>
      <c r="BQ133" s="616"/>
      <c r="BR133" s="616"/>
      <c r="BS133" s="616"/>
      <c r="BT133" s="616"/>
      <c r="BU133" s="616"/>
      <c r="BV133" s="616"/>
      <c r="BW133" s="616"/>
      <c r="BX133" s="616"/>
      <c r="BY133" s="616"/>
      <c r="BZ133" s="616"/>
      <c r="CA133" s="616"/>
      <c r="CB133" s="616"/>
      <c r="CC133" s="616"/>
      <c r="CD133" s="616"/>
      <c r="CE133" s="616"/>
      <c r="CF133" s="616"/>
      <c r="CG133" s="616"/>
    </row>
    <row r="134" spans="1:85">
      <c r="A134" s="618"/>
      <c r="B134" s="618"/>
      <c r="C134" s="618"/>
      <c r="D134" s="618"/>
      <c r="E134" s="618"/>
      <c r="F134" s="618"/>
      <c r="G134" s="616"/>
      <c r="H134" s="616"/>
      <c r="I134" s="616"/>
      <c r="J134" s="616"/>
      <c r="K134" s="616"/>
      <c r="L134" s="616"/>
      <c r="M134" s="616"/>
      <c r="N134" s="616"/>
      <c r="O134" s="616"/>
      <c r="P134" s="616"/>
      <c r="Q134" s="618"/>
      <c r="R134" s="618"/>
      <c r="S134" s="618"/>
      <c r="T134" s="618"/>
      <c r="U134" s="618"/>
      <c r="V134" s="618"/>
      <c r="W134" s="618"/>
      <c r="X134" s="617"/>
      <c r="Y134" s="618"/>
      <c r="Z134" s="618"/>
      <c r="AA134" s="618"/>
      <c r="AB134" s="618"/>
      <c r="AC134" s="618"/>
      <c r="AD134" s="618"/>
      <c r="AE134" s="618"/>
      <c r="AF134" s="618"/>
      <c r="AG134" s="618"/>
      <c r="AH134" s="618"/>
      <c r="AI134" s="618"/>
      <c r="AJ134" s="618"/>
      <c r="AK134" s="618"/>
      <c r="AL134" s="616"/>
      <c r="AM134" s="616"/>
      <c r="AN134" s="616"/>
      <c r="AO134" s="616"/>
      <c r="AP134" s="616"/>
      <c r="AQ134" s="616"/>
      <c r="AR134" s="616"/>
      <c r="AS134" s="616"/>
      <c r="AT134" s="616"/>
      <c r="AU134" s="616"/>
      <c r="AV134" s="616"/>
      <c r="AW134" s="616"/>
      <c r="AX134" s="616"/>
      <c r="AY134" s="616"/>
      <c r="AZ134" s="616"/>
      <c r="BA134" s="616"/>
      <c r="BB134" s="616"/>
      <c r="BC134" s="616"/>
      <c r="BD134" s="616"/>
      <c r="BE134" s="616"/>
      <c r="BF134" s="616"/>
      <c r="BG134" s="616"/>
      <c r="BH134" s="616"/>
      <c r="BI134" s="616"/>
      <c r="BJ134" s="616"/>
      <c r="BK134" s="616"/>
      <c r="BL134" s="616"/>
      <c r="BM134" s="616"/>
      <c r="BN134" s="616"/>
      <c r="BO134" s="616"/>
      <c r="BP134" s="616"/>
      <c r="BQ134" s="616"/>
      <c r="BR134" s="616"/>
      <c r="BS134" s="616"/>
      <c r="BT134" s="616"/>
      <c r="BU134" s="616"/>
      <c r="BV134" s="616"/>
      <c r="BW134" s="616"/>
      <c r="BX134" s="616"/>
      <c r="BY134" s="616"/>
      <c r="BZ134" s="616"/>
      <c r="CA134" s="616"/>
      <c r="CB134" s="616"/>
      <c r="CC134" s="616"/>
      <c r="CD134" s="616"/>
      <c r="CE134" s="616"/>
      <c r="CF134" s="616"/>
      <c r="CG134" s="616"/>
    </row>
    <row r="135" spans="1:85">
      <c r="A135" s="618"/>
      <c r="B135" s="618"/>
      <c r="C135" s="618"/>
      <c r="D135" s="618"/>
      <c r="E135" s="618"/>
      <c r="F135" s="618"/>
      <c r="G135" s="616"/>
      <c r="H135" s="616"/>
      <c r="I135" s="616"/>
      <c r="J135" s="616"/>
      <c r="K135" s="616"/>
      <c r="L135" s="616"/>
      <c r="M135" s="616"/>
      <c r="N135" s="616"/>
      <c r="O135" s="616"/>
      <c r="P135" s="616"/>
      <c r="Q135" s="618"/>
      <c r="R135" s="618"/>
      <c r="S135" s="618"/>
      <c r="T135" s="618"/>
      <c r="U135" s="618"/>
      <c r="V135" s="618"/>
      <c r="W135" s="618"/>
      <c r="X135" s="617"/>
      <c r="Y135" s="618"/>
      <c r="Z135" s="618"/>
      <c r="AA135" s="618"/>
      <c r="AB135" s="618"/>
      <c r="AC135" s="618"/>
      <c r="AD135" s="618"/>
      <c r="AE135" s="618"/>
      <c r="AF135" s="618"/>
      <c r="AG135" s="618"/>
      <c r="AH135" s="618"/>
      <c r="AI135" s="618"/>
      <c r="AJ135" s="618"/>
      <c r="AK135" s="618"/>
      <c r="AL135" s="616"/>
      <c r="AM135" s="616"/>
      <c r="AN135" s="616"/>
      <c r="AO135" s="616"/>
      <c r="AP135" s="616"/>
      <c r="AQ135" s="616"/>
      <c r="AR135" s="616"/>
      <c r="AS135" s="616"/>
      <c r="AT135" s="616"/>
      <c r="AU135" s="616"/>
      <c r="AV135" s="616"/>
      <c r="AW135" s="616"/>
      <c r="AX135" s="616"/>
      <c r="AY135" s="616"/>
      <c r="AZ135" s="616"/>
      <c r="BA135" s="616"/>
      <c r="BB135" s="616"/>
      <c r="BC135" s="616"/>
      <c r="BD135" s="616"/>
      <c r="BE135" s="616"/>
      <c r="BF135" s="616"/>
      <c r="BG135" s="616"/>
      <c r="BH135" s="616"/>
      <c r="BI135" s="616"/>
      <c r="BJ135" s="616"/>
      <c r="BK135" s="616"/>
      <c r="BL135" s="616"/>
      <c r="BM135" s="616"/>
      <c r="BN135" s="616"/>
      <c r="BO135" s="616"/>
      <c r="BP135" s="616"/>
      <c r="BQ135" s="616"/>
      <c r="BR135" s="616"/>
      <c r="BS135" s="616"/>
      <c r="BT135" s="616"/>
      <c r="BU135" s="616"/>
      <c r="BV135" s="616"/>
      <c r="BW135" s="616"/>
      <c r="BX135" s="616"/>
      <c r="BY135" s="616"/>
      <c r="BZ135" s="616"/>
      <c r="CA135" s="616"/>
      <c r="CB135" s="616"/>
      <c r="CC135" s="616"/>
      <c r="CD135" s="616"/>
      <c r="CE135" s="616"/>
      <c r="CF135" s="616"/>
      <c r="CG135" s="616"/>
    </row>
    <row r="136" spans="1:85">
      <c r="A136" s="618"/>
      <c r="B136" s="618"/>
      <c r="C136" s="618"/>
      <c r="D136" s="618"/>
      <c r="E136" s="618"/>
      <c r="F136" s="618"/>
      <c r="G136" s="616"/>
      <c r="H136" s="616"/>
      <c r="I136" s="616"/>
      <c r="J136" s="616"/>
      <c r="K136" s="616"/>
      <c r="L136" s="616"/>
      <c r="M136" s="616"/>
      <c r="N136" s="616"/>
      <c r="O136" s="616"/>
      <c r="P136" s="616"/>
      <c r="Q136" s="618"/>
      <c r="R136" s="618"/>
      <c r="S136" s="618"/>
      <c r="T136" s="618"/>
      <c r="U136" s="618"/>
      <c r="V136" s="618"/>
      <c r="W136" s="618"/>
      <c r="X136" s="617"/>
      <c r="Y136" s="618"/>
      <c r="Z136" s="618"/>
      <c r="AA136" s="618"/>
      <c r="AB136" s="618"/>
      <c r="AC136" s="618"/>
      <c r="AD136" s="618"/>
      <c r="AE136" s="618"/>
      <c r="AF136" s="618"/>
      <c r="AG136" s="618"/>
      <c r="AH136" s="618"/>
      <c r="AI136" s="618"/>
      <c r="AJ136" s="618"/>
      <c r="AK136" s="618"/>
      <c r="AL136" s="616"/>
      <c r="AM136" s="616"/>
      <c r="AN136" s="616"/>
      <c r="AO136" s="616"/>
      <c r="AP136" s="616"/>
      <c r="AQ136" s="616"/>
      <c r="AR136" s="616"/>
      <c r="AS136" s="616"/>
      <c r="AT136" s="616"/>
      <c r="AU136" s="616"/>
      <c r="AV136" s="616"/>
      <c r="AW136" s="616"/>
      <c r="AX136" s="616"/>
      <c r="AY136" s="616"/>
      <c r="AZ136" s="616"/>
      <c r="BA136" s="616"/>
      <c r="BB136" s="616"/>
      <c r="BC136" s="616"/>
      <c r="BD136" s="616"/>
      <c r="BE136" s="616"/>
      <c r="BF136" s="616"/>
      <c r="BG136" s="616"/>
      <c r="BH136" s="616"/>
      <c r="BI136" s="616"/>
      <c r="BJ136" s="616"/>
      <c r="BK136" s="616"/>
      <c r="BL136" s="616"/>
      <c r="BM136" s="616"/>
      <c r="BN136" s="616"/>
      <c r="BO136" s="616"/>
      <c r="BP136" s="616"/>
      <c r="BQ136" s="616"/>
      <c r="BR136" s="616"/>
      <c r="BS136" s="616"/>
      <c r="BT136" s="616"/>
      <c r="BU136" s="616"/>
      <c r="BV136" s="616"/>
      <c r="BW136" s="616"/>
      <c r="BX136" s="616"/>
      <c r="BY136" s="616"/>
      <c r="BZ136" s="616"/>
      <c r="CA136" s="616"/>
      <c r="CB136" s="616"/>
      <c r="CC136" s="616"/>
      <c r="CD136" s="616"/>
      <c r="CE136" s="616"/>
      <c r="CF136" s="616"/>
      <c r="CG136" s="616"/>
    </row>
    <row r="137" spans="1:85">
      <c r="A137" s="618"/>
      <c r="B137" s="618"/>
      <c r="C137" s="618"/>
      <c r="D137" s="618"/>
      <c r="E137" s="618"/>
      <c r="F137" s="618"/>
      <c r="G137" s="616"/>
      <c r="H137" s="616"/>
      <c r="I137" s="616"/>
      <c r="J137" s="616"/>
      <c r="K137" s="616"/>
      <c r="L137" s="616"/>
      <c r="M137" s="616"/>
      <c r="N137" s="616"/>
      <c r="O137" s="616"/>
      <c r="P137" s="616"/>
      <c r="Q137" s="618"/>
      <c r="R137" s="618"/>
      <c r="S137" s="618"/>
      <c r="T137" s="618"/>
      <c r="U137" s="618"/>
      <c r="V137" s="618"/>
      <c r="W137" s="618"/>
      <c r="X137" s="617"/>
      <c r="Y137" s="618"/>
      <c r="Z137" s="618"/>
      <c r="AA137" s="618"/>
      <c r="AB137" s="618"/>
      <c r="AC137" s="618"/>
      <c r="AD137" s="618"/>
      <c r="AE137" s="618"/>
      <c r="AF137" s="618"/>
      <c r="AG137" s="618"/>
      <c r="AH137" s="618"/>
      <c r="AI137" s="618"/>
      <c r="AJ137" s="618"/>
      <c r="AK137" s="618"/>
      <c r="AL137" s="616"/>
      <c r="AM137" s="616"/>
      <c r="AN137" s="616"/>
      <c r="AO137" s="616"/>
      <c r="AP137" s="616"/>
      <c r="AQ137" s="616"/>
      <c r="AR137" s="616"/>
      <c r="AS137" s="616"/>
      <c r="AT137" s="616"/>
      <c r="AU137" s="616"/>
      <c r="AV137" s="616"/>
      <c r="AW137" s="616"/>
      <c r="AX137" s="616"/>
      <c r="AY137" s="616"/>
      <c r="AZ137" s="616"/>
      <c r="BA137" s="616"/>
      <c r="BB137" s="616"/>
      <c r="BC137" s="616"/>
      <c r="BD137" s="616"/>
      <c r="BE137" s="616"/>
      <c r="BF137" s="616"/>
      <c r="BG137" s="616"/>
      <c r="BH137" s="616"/>
      <c r="BI137" s="616"/>
      <c r="BJ137" s="616"/>
      <c r="BK137" s="616"/>
      <c r="BL137" s="616"/>
      <c r="BM137" s="616"/>
      <c r="BN137" s="616"/>
      <c r="BO137" s="616"/>
      <c r="BP137" s="616"/>
      <c r="BQ137" s="616"/>
      <c r="BR137" s="616"/>
      <c r="BS137" s="616"/>
      <c r="BT137" s="616"/>
      <c r="BU137" s="616"/>
      <c r="BV137" s="616"/>
      <c r="BW137" s="616"/>
      <c r="BX137" s="616"/>
      <c r="BY137" s="616"/>
      <c r="BZ137" s="616"/>
      <c r="CA137" s="616"/>
      <c r="CB137" s="616"/>
      <c r="CC137" s="616"/>
      <c r="CD137" s="616"/>
      <c r="CE137" s="616"/>
      <c r="CF137" s="616"/>
      <c r="CG137" s="616"/>
    </row>
    <row r="138" spans="1:85">
      <c r="A138" s="618"/>
      <c r="B138" s="618"/>
      <c r="C138" s="618"/>
      <c r="D138" s="618"/>
      <c r="E138" s="618"/>
      <c r="F138" s="618"/>
      <c r="G138" s="616"/>
      <c r="H138" s="616"/>
      <c r="I138" s="616"/>
      <c r="J138" s="616"/>
      <c r="K138" s="616"/>
      <c r="L138" s="616"/>
      <c r="M138" s="616"/>
      <c r="N138" s="616"/>
      <c r="O138" s="616"/>
      <c r="P138" s="616"/>
      <c r="Q138" s="618"/>
      <c r="R138" s="618"/>
      <c r="S138" s="618"/>
      <c r="T138" s="618"/>
      <c r="U138" s="618"/>
      <c r="V138" s="618"/>
      <c r="W138" s="618"/>
      <c r="X138" s="617"/>
      <c r="Y138" s="618"/>
      <c r="Z138" s="618"/>
      <c r="AA138" s="618"/>
      <c r="AB138" s="618"/>
      <c r="AC138" s="618"/>
      <c r="AD138" s="618"/>
      <c r="AE138" s="618"/>
      <c r="AF138" s="618"/>
      <c r="AG138" s="618"/>
      <c r="AH138" s="618"/>
      <c r="AI138" s="618"/>
      <c r="AJ138" s="618"/>
      <c r="AK138" s="618"/>
      <c r="AL138" s="616"/>
      <c r="AM138" s="616"/>
      <c r="AN138" s="616"/>
      <c r="AO138" s="616"/>
      <c r="AP138" s="616"/>
      <c r="AQ138" s="616"/>
      <c r="AR138" s="616"/>
      <c r="AS138" s="616"/>
      <c r="AT138" s="616"/>
      <c r="AU138" s="616"/>
      <c r="AV138" s="616"/>
      <c r="AW138" s="616"/>
      <c r="AX138" s="616"/>
      <c r="AY138" s="616"/>
      <c r="AZ138" s="616"/>
      <c r="BA138" s="616"/>
      <c r="BB138" s="616"/>
      <c r="BC138" s="616"/>
      <c r="BD138" s="616"/>
      <c r="BE138" s="616"/>
      <c r="BF138" s="616"/>
      <c r="BG138" s="616"/>
      <c r="BH138" s="616"/>
      <c r="BI138" s="616"/>
      <c r="BJ138" s="616"/>
      <c r="BK138" s="616"/>
      <c r="BL138" s="616"/>
      <c r="BM138" s="616"/>
      <c r="BN138" s="616"/>
      <c r="BO138" s="616"/>
      <c r="BP138" s="616"/>
      <c r="BQ138" s="616"/>
      <c r="BR138" s="616"/>
      <c r="BS138" s="616"/>
      <c r="BT138" s="616"/>
      <c r="BU138" s="616"/>
      <c r="BV138" s="616"/>
      <c r="BW138" s="616"/>
      <c r="BX138" s="616"/>
      <c r="BY138" s="616"/>
      <c r="BZ138" s="616"/>
      <c r="CA138" s="616"/>
      <c r="CB138" s="616"/>
      <c r="CC138" s="616"/>
      <c r="CD138" s="616"/>
      <c r="CE138" s="616"/>
      <c r="CF138" s="616"/>
      <c r="CG138" s="616"/>
    </row>
    <row r="139" spans="1:85">
      <c r="A139" s="618"/>
      <c r="B139" s="618"/>
      <c r="C139" s="618"/>
      <c r="D139" s="618"/>
      <c r="E139" s="618"/>
      <c r="F139" s="618"/>
      <c r="G139" s="616"/>
      <c r="H139" s="616"/>
      <c r="I139" s="616"/>
      <c r="J139" s="616"/>
      <c r="K139" s="616"/>
      <c r="L139" s="616"/>
      <c r="M139" s="616"/>
      <c r="N139" s="616"/>
      <c r="O139" s="616"/>
      <c r="P139" s="616"/>
      <c r="Q139" s="618"/>
      <c r="R139" s="618"/>
      <c r="S139" s="618"/>
      <c r="T139" s="618"/>
      <c r="U139" s="618"/>
      <c r="V139" s="618"/>
      <c r="W139" s="618"/>
      <c r="X139" s="617"/>
      <c r="Y139" s="618"/>
      <c r="Z139" s="618"/>
      <c r="AA139" s="618"/>
      <c r="AB139" s="618"/>
      <c r="AC139" s="618"/>
      <c r="AD139" s="618"/>
      <c r="AE139" s="618"/>
      <c r="AF139" s="618"/>
      <c r="AG139" s="618"/>
      <c r="AH139" s="618"/>
      <c r="AI139" s="618"/>
      <c r="AJ139" s="618"/>
      <c r="AK139" s="618"/>
      <c r="AL139" s="616"/>
      <c r="AM139" s="616"/>
      <c r="AN139" s="616"/>
      <c r="AO139" s="616"/>
      <c r="AP139" s="616"/>
      <c r="AQ139" s="616"/>
      <c r="AR139" s="616"/>
      <c r="AS139" s="616"/>
      <c r="AT139" s="616"/>
      <c r="AU139" s="616"/>
      <c r="AV139" s="616"/>
      <c r="AW139" s="616"/>
      <c r="AX139" s="616"/>
      <c r="AY139" s="616"/>
      <c r="AZ139" s="616"/>
      <c r="BA139" s="616"/>
      <c r="BB139" s="616"/>
      <c r="BC139" s="616"/>
      <c r="BD139" s="616"/>
      <c r="BE139" s="616"/>
      <c r="BF139" s="616"/>
      <c r="BG139" s="616"/>
      <c r="BH139" s="616"/>
      <c r="BI139" s="616"/>
      <c r="BJ139" s="616"/>
      <c r="BK139" s="616"/>
      <c r="BL139" s="616"/>
      <c r="BM139" s="616"/>
      <c r="BN139" s="616"/>
      <c r="BO139" s="616"/>
      <c r="BP139" s="616"/>
      <c r="BQ139" s="616"/>
      <c r="BR139" s="616"/>
      <c r="BS139" s="616"/>
      <c r="BT139" s="616"/>
      <c r="BU139" s="616"/>
      <c r="BV139" s="616"/>
      <c r="BW139" s="616"/>
      <c r="BX139" s="616"/>
      <c r="BY139" s="616"/>
      <c r="BZ139" s="616"/>
      <c r="CA139" s="616"/>
      <c r="CB139" s="616"/>
      <c r="CC139" s="616"/>
      <c r="CD139" s="616"/>
      <c r="CE139" s="616"/>
      <c r="CF139" s="616"/>
      <c r="CG139" s="616"/>
    </row>
    <row r="140" spans="1:85">
      <c r="A140" s="618"/>
      <c r="B140" s="618"/>
      <c r="C140" s="618"/>
      <c r="D140" s="618"/>
      <c r="E140" s="618"/>
      <c r="F140" s="618"/>
      <c r="G140" s="616"/>
      <c r="H140" s="616"/>
      <c r="I140" s="616"/>
      <c r="J140" s="616"/>
      <c r="K140" s="616"/>
      <c r="L140" s="616"/>
      <c r="M140" s="616"/>
      <c r="N140" s="616"/>
      <c r="O140" s="616"/>
      <c r="P140" s="616"/>
      <c r="Q140" s="618"/>
      <c r="R140" s="618"/>
      <c r="S140" s="618"/>
      <c r="T140" s="618"/>
      <c r="U140" s="618"/>
      <c r="V140" s="618"/>
      <c r="W140" s="618"/>
      <c r="X140" s="617"/>
      <c r="Y140" s="618"/>
      <c r="Z140" s="618"/>
      <c r="AA140" s="618"/>
      <c r="AB140" s="618"/>
      <c r="AC140" s="618"/>
      <c r="AD140" s="618"/>
      <c r="AE140" s="618"/>
      <c r="AF140" s="618"/>
      <c r="AG140" s="618"/>
      <c r="AH140" s="618"/>
      <c r="AI140" s="618"/>
      <c r="AJ140" s="618"/>
      <c r="AK140" s="618"/>
      <c r="AL140" s="616"/>
      <c r="AM140" s="616"/>
      <c r="AN140" s="616"/>
      <c r="AO140" s="616"/>
      <c r="AP140" s="616"/>
      <c r="AQ140" s="616"/>
      <c r="AR140" s="616"/>
      <c r="AS140" s="616"/>
      <c r="AT140" s="616"/>
      <c r="AU140" s="616"/>
      <c r="AV140" s="616"/>
      <c r="AW140" s="616"/>
      <c r="AX140" s="616"/>
      <c r="AY140" s="616"/>
      <c r="AZ140" s="616"/>
      <c r="BA140" s="616"/>
      <c r="BB140" s="616"/>
      <c r="BC140" s="616"/>
      <c r="BD140" s="616"/>
      <c r="BE140" s="616"/>
      <c r="BF140" s="616"/>
      <c r="BG140" s="616"/>
      <c r="BH140" s="616"/>
      <c r="BI140" s="616"/>
      <c r="BJ140" s="616"/>
      <c r="BK140" s="616"/>
      <c r="BL140" s="616"/>
      <c r="BM140" s="616"/>
      <c r="BN140" s="616"/>
      <c r="BO140" s="616"/>
      <c r="BP140" s="616"/>
      <c r="BQ140" s="616"/>
      <c r="BR140" s="616"/>
      <c r="BS140" s="616"/>
      <c r="BT140" s="616"/>
      <c r="BU140" s="616"/>
      <c r="BV140" s="616"/>
      <c r="BW140" s="616"/>
      <c r="BX140" s="616"/>
      <c r="BY140" s="616"/>
      <c r="BZ140" s="616"/>
      <c r="CA140" s="616"/>
      <c r="CB140" s="616"/>
      <c r="CC140" s="616"/>
      <c r="CD140" s="616"/>
      <c r="CE140" s="616"/>
      <c r="CF140" s="616"/>
      <c r="CG140" s="616"/>
    </row>
    <row r="141" spans="1:85">
      <c r="A141" s="618"/>
      <c r="B141" s="618"/>
      <c r="C141" s="618"/>
      <c r="D141" s="618"/>
      <c r="E141" s="618"/>
      <c r="F141" s="618"/>
      <c r="G141" s="616"/>
      <c r="H141" s="616"/>
      <c r="I141" s="616"/>
      <c r="J141" s="616"/>
      <c r="K141" s="616"/>
      <c r="L141" s="616"/>
      <c r="M141" s="616"/>
      <c r="N141" s="616"/>
      <c r="O141" s="616"/>
      <c r="P141" s="616"/>
      <c r="Q141" s="618"/>
      <c r="R141" s="618"/>
      <c r="S141" s="618"/>
      <c r="T141" s="618"/>
      <c r="U141" s="618"/>
      <c r="V141" s="618"/>
      <c r="W141" s="618"/>
      <c r="X141" s="617"/>
      <c r="Y141" s="618"/>
      <c r="Z141" s="618"/>
      <c r="AA141" s="618"/>
      <c r="AB141" s="618"/>
      <c r="AC141" s="618"/>
      <c r="AD141" s="618"/>
      <c r="AE141" s="618"/>
      <c r="AF141" s="618"/>
      <c r="AG141" s="618"/>
      <c r="AH141" s="618"/>
      <c r="AI141" s="618"/>
      <c r="AJ141" s="618"/>
      <c r="AK141" s="618"/>
      <c r="AL141" s="616"/>
      <c r="AM141" s="616"/>
      <c r="AN141" s="616"/>
      <c r="AO141" s="616"/>
      <c r="AP141" s="616"/>
      <c r="AQ141" s="616"/>
      <c r="AR141" s="616"/>
      <c r="AS141" s="616"/>
      <c r="AT141" s="616"/>
      <c r="AU141" s="616"/>
      <c r="AV141" s="616"/>
      <c r="AW141" s="616"/>
      <c r="AX141" s="616"/>
      <c r="AY141" s="616"/>
      <c r="AZ141" s="616"/>
      <c r="BA141" s="616"/>
      <c r="BB141" s="616"/>
      <c r="BC141" s="616"/>
      <c r="BD141" s="616"/>
      <c r="BE141" s="616"/>
      <c r="BF141" s="616"/>
      <c r="BG141" s="616"/>
      <c r="BH141" s="616"/>
      <c r="BI141" s="616"/>
      <c r="BJ141" s="616"/>
      <c r="BK141" s="616"/>
      <c r="BL141" s="616"/>
      <c r="BM141" s="616"/>
      <c r="BN141" s="616"/>
      <c r="BO141" s="616"/>
      <c r="BP141" s="616"/>
      <c r="BQ141" s="616"/>
      <c r="BR141" s="616"/>
      <c r="BS141" s="616"/>
      <c r="BT141" s="616"/>
      <c r="BU141" s="616"/>
      <c r="BV141" s="616"/>
      <c r="BW141" s="616"/>
      <c r="BX141" s="616"/>
      <c r="BY141" s="616"/>
      <c r="BZ141" s="616"/>
      <c r="CA141" s="616"/>
      <c r="CB141" s="616"/>
      <c r="CC141" s="616"/>
      <c r="CD141" s="616"/>
      <c r="CE141" s="616"/>
      <c r="CF141" s="616"/>
      <c r="CG141" s="616"/>
    </row>
    <row r="142" spans="1:85">
      <c r="A142" s="618"/>
      <c r="B142" s="618"/>
      <c r="C142" s="618"/>
      <c r="D142" s="618"/>
      <c r="E142" s="618"/>
      <c r="F142" s="618"/>
      <c r="G142" s="616"/>
      <c r="H142" s="616"/>
      <c r="I142" s="616"/>
      <c r="J142" s="616"/>
      <c r="K142" s="616"/>
      <c r="L142" s="616"/>
      <c r="M142" s="616"/>
      <c r="N142" s="616"/>
      <c r="O142" s="616"/>
      <c r="P142" s="616"/>
      <c r="Q142" s="618"/>
      <c r="R142" s="618"/>
      <c r="S142" s="618"/>
      <c r="T142" s="618"/>
      <c r="U142" s="618"/>
      <c r="V142" s="618"/>
      <c r="W142" s="618"/>
      <c r="X142" s="617"/>
      <c r="Y142" s="618"/>
      <c r="Z142" s="618"/>
      <c r="AA142" s="618"/>
      <c r="AB142" s="618"/>
      <c r="AC142" s="618"/>
      <c r="AD142" s="618"/>
      <c r="AE142" s="618"/>
      <c r="AF142" s="618"/>
      <c r="AG142" s="618"/>
      <c r="AH142" s="618"/>
      <c r="AI142" s="618"/>
      <c r="AJ142" s="618"/>
      <c r="AK142" s="618"/>
      <c r="AL142" s="616"/>
      <c r="AM142" s="616"/>
      <c r="AN142" s="616"/>
      <c r="AO142" s="616"/>
      <c r="AP142" s="616"/>
      <c r="AQ142" s="616"/>
      <c r="AR142" s="616"/>
      <c r="AS142" s="616"/>
      <c r="AT142" s="616"/>
      <c r="AU142" s="616"/>
      <c r="AV142" s="616"/>
      <c r="AW142" s="616"/>
      <c r="AX142" s="616"/>
      <c r="AY142" s="616"/>
      <c r="AZ142" s="616"/>
      <c r="BA142" s="616"/>
      <c r="BB142" s="616"/>
      <c r="BC142" s="616"/>
      <c r="BD142" s="616"/>
      <c r="BE142" s="616"/>
      <c r="BF142" s="616"/>
      <c r="BG142" s="616"/>
      <c r="BH142" s="616"/>
      <c r="BI142" s="616"/>
      <c r="BJ142" s="616"/>
      <c r="BK142" s="616"/>
      <c r="BL142" s="616"/>
      <c r="BM142" s="616"/>
      <c r="BN142" s="616"/>
      <c r="BO142" s="616"/>
      <c r="BP142" s="616"/>
      <c r="BQ142" s="616"/>
      <c r="BR142" s="616"/>
      <c r="BS142" s="616"/>
      <c r="BT142" s="616"/>
      <c r="BU142" s="616"/>
      <c r="BV142" s="616"/>
      <c r="BW142" s="616"/>
      <c r="BX142" s="616"/>
      <c r="BY142" s="616"/>
      <c r="BZ142" s="616"/>
      <c r="CA142" s="616"/>
      <c r="CB142" s="616"/>
      <c r="CC142" s="616"/>
      <c r="CD142" s="616"/>
      <c r="CE142" s="616"/>
      <c r="CF142" s="616"/>
      <c r="CG142" s="616"/>
    </row>
    <row r="143" spans="1:85">
      <c r="A143" s="618"/>
      <c r="B143" s="618"/>
      <c r="C143" s="618"/>
      <c r="D143" s="618"/>
      <c r="E143" s="618"/>
      <c r="F143" s="618"/>
      <c r="G143" s="616"/>
      <c r="H143" s="616"/>
      <c r="I143" s="616"/>
      <c r="J143" s="616"/>
      <c r="K143" s="616"/>
      <c r="L143" s="616"/>
      <c r="M143" s="616"/>
      <c r="N143" s="616"/>
      <c r="O143" s="616"/>
      <c r="P143" s="616"/>
      <c r="Q143" s="618"/>
      <c r="R143" s="618"/>
      <c r="S143" s="618"/>
      <c r="T143" s="618"/>
      <c r="U143" s="618"/>
      <c r="V143" s="618"/>
      <c r="W143" s="618"/>
      <c r="X143" s="617"/>
      <c r="Y143" s="618"/>
      <c r="Z143" s="618"/>
      <c r="AA143" s="618"/>
      <c r="AB143" s="618"/>
      <c r="AC143" s="618"/>
      <c r="AD143" s="618"/>
      <c r="AE143" s="618"/>
      <c r="AF143" s="618"/>
      <c r="AG143" s="618"/>
      <c r="AH143" s="618"/>
      <c r="AI143" s="618"/>
      <c r="AJ143" s="618"/>
      <c r="AK143" s="618"/>
      <c r="AL143" s="616"/>
      <c r="AM143" s="616"/>
      <c r="AN143" s="616"/>
      <c r="AO143" s="616"/>
      <c r="AP143" s="616"/>
      <c r="AQ143" s="616"/>
      <c r="AR143" s="616"/>
      <c r="AS143" s="616"/>
      <c r="AT143" s="616"/>
      <c r="AU143" s="616"/>
      <c r="AV143" s="616"/>
      <c r="AW143" s="616"/>
      <c r="AX143" s="616"/>
      <c r="AY143" s="616"/>
      <c r="AZ143" s="616"/>
      <c r="BA143" s="616"/>
      <c r="BB143" s="616"/>
      <c r="BC143" s="616"/>
      <c r="BD143" s="616"/>
      <c r="BE143" s="616"/>
      <c r="BF143" s="616"/>
      <c r="BG143" s="616"/>
      <c r="BH143" s="616"/>
      <c r="BI143" s="616"/>
      <c r="BJ143" s="616"/>
      <c r="BK143" s="616"/>
      <c r="BL143" s="616"/>
      <c r="BM143" s="616"/>
      <c r="BN143" s="616"/>
      <c r="BO143" s="616"/>
      <c r="BP143" s="616"/>
      <c r="BQ143" s="616"/>
      <c r="BR143" s="616"/>
      <c r="BS143" s="616"/>
      <c r="BT143" s="616"/>
      <c r="BU143" s="616"/>
      <c r="BV143" s="616"/>
      <c r="BW143" s="616"/>
      <c r="BX143" s="616"/>
      <c r="BY143" s="616"/>
      <c r="BZ143" s="616"/>
      <c r="CA143" s="616"/>
      <c r="CB143" s="616"/>
      <c r="CC143" s="616"/>
      <c r="CD143" s="616"/>
      <c r="CE143" s="616"/>
      <c r="CF143" s="616"/>
      <c r="CG143" s="616"/>
    </row>
    <row r="144" spans="1:85">
      <c r="A144" s="618"/>
      <c r="B144" s="618"/>
      <c r="C144" s="618"/>
      <c r="D144" s="618"/>
      <c r="E144" s="618"/>
      <c r="F144" s="618"/>
      <c r="G144" s="616"/>
      <c r="H144" s="616"/>
      <c r="I144" s="616"/>
      <c r="J144" s="616"/>
      <c r="K144" s="616"/>
      <c r="L144" s="616"/>
      <c r="M144" s="616"/>
      <c r="N144" s="616"/>
      <c r="O144" s="616"/>
      <c r="P144" s="616"/>
      <c r="Q144" s="618"/>
      <c r="R144" s="618"/>
      <c r="S144" s="618"/>
      <c r="T144" s="618"/>
      <c r="U144" s="618"/>
      <c r="V144" s="618"/>
      <c r="W144" s="618"/>
      <c r="X144" s="617"/>
      <c r="Y144" s="618"/>
      <c r="Z144" s="618"/>
      <c r="AA144" s="618"/>
      <c r="AB144" s="618"/>
      <c r="AC144" s="618"/>
      <c r="AD144" s="618"/>
      <c r="AE144" s="618"/>
      <c r="AF144" s="618"/>
      <c r="AG144" s="618"/>
      <c r="AH144" s="618"/>
      <c r="AI144" s="618"/>
      <c r="AJ144" s="618"/>
      <c r="AK144" s="618"/>
      <c r="AL144" s="616"/>
      <c r="AM144" s="616"/>
      <c r="AN144" s="616"/>
      <c r="AO144" s="616"/>
      <c r="AP144" s="616"/>
      <c r="AQ144" s="616"/>
      <c r="AR144" s="616"/>
      <c r="AS144" s="616"/>
      <c r="AT144" s="616"/>
      <c r="AU144" s="616"/>
      <c r="AV144" s="616"/>
      <c r="AW144" s="616"/>
      <c r="AX144" s="616"/>
      <c r="AY144" s="616"/>
      <c r="AZ144" s="616"/>
      <c r="BA144" s="616"/>
      <c r="BB144" s="616"/>
      <c r="BC144" s="616"/>
      <c r="BD144" s="616"/>
      <c r="BE144" s="616"/>
      <c r="BF144" s="616"/>
      <c r="BG144" s="616"/>
      <c r="BH144" s="616"/>
      <c r="BI144" s="616"/>
      <c r="BJ144" s="616"/>
      <c r="BK144" s="616"/>
      <c r="BL144" s="616"/>
      <c r="BM144" s="616"/>
      <c r="BN144" s="616"/>
      <c r="BO144" s="616"/>
      <c r="BP144" s="616"/>
      <c r="BQ144" s="616"/>
      <c r="BR144" s="616"/>
      <c r="BS144" s="616"/>
      <c r="BT144" s="616"/>
      <c r="BU144" s="616"/>
      <c r="BV144" s="616"/>
      <c r="BW144" s="616"/>
      <c r="BX144" s="616"/>
      <c r="BY144" s="616"/>
      <c r="BZ144" s="616"/>
      <c r="CA144" s="616"/>
      <c r="CB144" s="616"/>
      <c r="CC144" s="616"/>
      <c r="CD144" s="616"/>
      <c r="CE144" s="616"/>
      <c r="CF144" s="616"/>
      <c r="CG144" s="616"/>
    </row>
    <row r="145" spans="1:85">
      <c r="A145" s="618"/>
      <c r="B145" s="618"/>
      <c r="C145" s="618"/>
      <c r="D145" s="618"/>
      <c r="E145" s="618"/>
      <c r="F145" s="618"/>
      <c r="G145" s="616"/>
      <c r="H145" s="616"/>
      <c r="I145" s="616"/>
      <c r="J145" s="616"/>
      <c r="K145" s="616"/>
      <c r="L145" s="616"/>
      <c r="M145" s="616"/>
      <c r="N145" s="616"/>
      <c r="O145" s="616"/>
      <c r="P145" s="616"/>
      <c r="Q145" s="618"/>
      <c r="R145" s="618"/>
      <c r="S145" s="618"/>
      <c r="T145" s="618"/>
      <c r="U145" s="618"/>
      <c r="V145" s="618"/>
      <c r="W145" s="618"/>
      <c r="X145" s="617"/>
      <c r="Y145" s="618"/>
      <c r="Z145" s="618"/>
      <c r="AA145" s="618"/>
      <c r="AB145" s="618"/>
      <c r="AC145" s="618"/>
      <c r="AD145" s="618"/>
      <c r="AE145" s="618"/>
      <c r="AF145" s="618"/>
      <c r="AG145" s="618"/>
      <c r="AH145" s="618"/>
      <c r="AI145" s="618"/>
      <c r="AJ145" s="618"/>
      <c r="AK145" s="618"/>
      <c r="AL145" s="616"/>
      <c r="AM145" s="616"/>
      <c r="AN145" s="616"/>
      <c r="AO145" s="616"/>
      <c r="AP145" s="616"/>
      <c r="AQ145" s="616"/>
      <c r="AR145" s="616"/>
      <c r="AS145" s="616"/>
      <c r="AT145" s="616"/>
      <c r="AU145" s="616"/>
      <c r="AV145" s="616"/>
      <c r="AW145" s="616"/>
      <c r="AX145" s="616"/>
      <c r="AY145" s="616"/>
      <c r="AZ145" s="616"/>
      <c r="BA145" s="616"/>
      <c r="BB145" s="616"/>
      <c r="BC145" s="616"/>
      <c r="BD145" s="616"/>
      <c r="BE145" s="616"/>
      <c r="BF145" s="616"/>
      <c r="BG145" s="616"/>
      <c r="BH145" s="616"/>
      <c r="BI145" s="616"/>
      <c r="BJ145" s="616"/>
      <c r="BK145" s="616"/>
      <c r="BL145" s="616"/>
      <c r="BM145" s="616"/>
      <c r="BN145" s="616"/>
      <c r="BO145" s="616"/>
      <c r="BP145" s="616"/>
      <c r="BQ145" s="616"/>
      <c r="BR145" s="616"/>
      <c r="BS145" s="616"/>
      <c r="BT145" s="616"/>
      <c r="BU145" s="616"/>
      <c r="BV145" s="616"/>
      <c r="BW145" s="616"/>
      <c r="BX145" s="616"/>
      <c r="BY145" s="616"/>
      <c r="BZ145" s="616"/>
      <c r="CA145" s="616"/>
      <c r="CB145" s="616"/>
      <c r="CC145" s="616"/>
      <c r="CD145" s="616"/>
      <c r="CE145" s="616"/>
      <c r="CF145" s="616"/>
      <c r="CG145" s="616"/>
    </row>
    <row r="146" spans="1:85">
      <c r="A146" s="618"/>
      <c r="B146" s="618"/>
      <c r="C146" s="618"/>
      <c r="D146" s="618"/>
      <c r="E146" s="618"/>
      <c r="F146" s="618"/>
      <c r="G146" s="616"/>
      <c r="H146" s="616"/>
      <c r="I146" s="616"/>
      <c r="J146" s="616"/>
      <c r="K146" s="616"/>
      <c r="L146" s="616"/>
      <c r="M146" s="616"/>
      <c r="N146" s="616"/>
      <c r="O146" s="616"/>
      <c r="P146" s="616"/>
      <c r="Q146" s="618"/>
      <c r="R146" s="618"/>
      <c r="S146" s="618"/>
      <c r="T146" s="618"/>
      <c r="U146" s="618"/>
      <c r="V146" s="618"/>
      <c r="W146" s="618"/>
      <c r="X146" s="617"/>
      <c r="Y146" s="618"/>
      <c r="Z146" s="618"/>
      <c r="AA146" s="618"/>
      <c r="AB146" s="618"/>
      <c r="AC146" s="618"/>
      <c r="AD146" s="618"/>
      <c r="AE146" s="618"/>
      <c r="AF146" s="618"/>
      <c r="AG146" s="618"/>
      <c r="AH146" s="618"/>
      <c r="AI146" s="618"/>
      <c r="AJ146" s="618"/>
      <c r="AK146" s="618"/>
      <c r="AL146" s="616"/>
      <c r="AM146" s="616"/>
      <c r="AN146" s="616"/>
      <c r="AO146" s="616"/>
      <c r="AP146" s="616"/>
      <c r="AQ146" s="616"/>
      <c r="AR146" s="616"/>
      <c r="AS146" s="616"/>
      <c r="AT146" s="616"/>
      <c r="AU146" s="616"/>
      <c r="AV146" s="616"/>
      <c r="AW146" s="616"/>
      <c r="AX146" s="616"/>
      <c r="AY146" s="616"/>
      <c r="AZ146" s="616"/>
      <c r="BA146" s="616"/>
      <c r="BB146" s="616"/>
      <c r="BC146" s="616"/>
      <c r="BD146" s="616"/>
      <c r="BE146" s="616"/>
      <c r="BF146" s="616"/>
      <c r="BG146" s="616"/>
      <c r="BH146" s="616"/>
      <c r="BI146" s="616"/>
      <c r="BJ146" s="616"/>
      <c r="BK146" s="616"/>
      <c r="BL146" s="616"/>
      <c r="BM146" s="616"/>
      <c r="BN146" s="616"/>
      <c r="BO146" s="616"/>
      <c r="BP146" s="616"/>
      <c r="BQ146" s="616"/>
      <c r="BR146" s="616"/>
      <c r="BS146" s="616"/>
      <c r="BT146" s="616"/>
      <c r="BU146" s="616"/>
      <c r="BV146" s="616"/>
      <c r="BW146" s="616"/>
      <c r="BX146" s="616"/>
      <c r="BY146" s="616"/>
      <c r="BZ146" s="616"/>
      <c r="CA146" s="616"/>
      <c r="CB146" s="616"/>
      <c r="CC146" s="616"/>
      <c r="CD146" s="616"/>
      <c r="CE146" s="616"/>
      <c r="CF146" s="616"/>
      <c r="CG146" s="616"/>
    </row>
    <row r="147" spans="1:85">
      <c r="A147" s="618"/>
      <c r="B147" s="618"/>
      <c r="C147" s="618"/>
      <c r="D147" s="618"/>
      <c r="E147" s="618"/>
      <c r="F147" s="618"/>
      <c r="G147" s="616"/>
      <c r="H147" s="616"/>
      <c r="I147" s="616"/>
      <c r="J147" s="616"/>
      <c r="K147" s="616"/>
      <c r="L147" s="616"/>
      <c r="M147" s="616"/>
      <c r="N147" s="616"/>
      <c r="O147" s="616"/>
      <c r="P147" s="616"/>
      <c r="Q147" s="618"/>
      <c r="R147" s="618"/>
      <c r="S147" s="618"/>
      <c r="T147" s="618"/>
      <c r="U147" s="618"/>
      <c r="V147" s="618"/>
      <c r="W147" s="618"/>
      <c r="X147" s="617"/>
      <c r="Y147" s="618"/>
      <c r="Z147" s="618"/>
      <c r="AA147" s="618"/>
      <c r="AB147" s="618"/>
      <c r="AC147" s="618"/>
      <c r="AD147" s="618"/>
      <c r="AE147" s="618"/>
      <c r="AF147" s="618"/>
      <c r="AG147" s="618"/>
      <c r="AH147" s="618"/>
      <c r="AI147" s="618"/>
      <c r="AJ147" s="618"/>
      <c r="AK147" s="618"/>
      <c r="AL147" s="616"/>
      <c r="AM147" s="616"/>
      <c r="AN147" s="616"/>
      <c r="AO147" s="616"/>
      <c r="AP147" s="616"/>
      <c r="AQ147" s="616"/>
      <c r="AR147" s="616"/>
      <c r="AS147" s="616"/>
      <c r="AT147" s="616"/>
      <c r="AU147" s="616"/>
      <c r="AV147" s="616"/>
      <c r="AW147" s="616"/>
      <c r="AX147" s="616"/>
      <c r="AY147" s="616"/>
      <c r="AZ147" s="616"/>
      <c r="BA147" s="616"/>
      <c r="BB147" s="616"/>
      <c r="BC147" s="616"/>
      <c r="BD147" s="616"/>
      <c r="BE147" s="616"/>
      <c r="BF147" s="616"/>
      <c r="BG147" s="616"/>
      <c r="BH147" s="616"/>
      <c r="BI147" s="616"/>
      <c r="BJ147" s="616"/>
      <c r="BK147" s="616"/>
      <c r="BL147" s="616"/>
      <c r="BM147" s="616"/>
      <c r="BN147" s="616"/>
      <c r="BO147" s="616"/>
      <c r="BP147" s="616"/>
      <c r="BQ147" s="616"/>
      <c r="BR147" s="616"/>
      <c r="BS147" s="616"/>
      <c r="BT147" s="616"/>
      <c r="BU147" s="616"/>
      <c r="BV147" s="616"/>
      <c r="BW147" s="616"/>
      <c r="BX147" s="616"/>
      <c r="BY147" s="616"/>
      <c r="BZ147" s="616"/>
      <c r="CA147" s="616"/>
      <c r="CB147" s="616"/>
      <c r="CC147" s="616"/>
      <c r="CD147" s="616"/>
      <c r="CE147" s="616"/>
      <c r="CF147" s="616"/>
      <c r="CG147" s="616"/>
    </row>
    <row r="148" spans="1:85">
      <c r="A148" s="618"/>
      <c r="B148" s="618"/>
      <c r="C148" s="618"/>
      <c r="D148" s="618"/>
      <c r="E148" s="618"/>
      <c r="F148" s="618"/>
      <c r="G148" s="616"/>
      <c r="H148" s="616"/>
      <c r="I148" s="616"/>
      <c r="J148" s="616"/>
      <c r="K148" s="616"/>
      <c r="L148" s="616"/>
      <c r="M148" s="616"/>
      <c r="N148" s="616"/>
      <c r="O148" s="616"/>
      <c r="P148" s="616"/>
      <c r="Q148" s="618"/>
      <c r="R148" s="618"/>
      <c r="S148" s="618"/>
      <c r="T148" s="618"/>
      <c r="U148" s="618"/>
      <c r="V148" s="618"/>
      <c r="W148" s="618"/>
      <c r="X148" s="617"/>
      <c r="Y148" s="618"/>
      <c r="Z148" s="618"/>
      <c r="AA148" s="618"/>
      <c r="AB148" s="618"/>
      <c r="AC148" s="618"/>
      <c r="AD148" s="618"/>
      <c r="AE148" s="618"/>
      <c r="AF148" s="618"/>
      <c r="AG148" s="618"/>
      <c r="AH148" s="618"/>
      <c r="AI148" s="618"/>
      <c r="AJ148" s="618"/>
      <c r="AK148" s="618"/>
      <c r="AL148" s="616"/>
      <c r="AM148" s="616"/>
      <c r="AN148" s="616"/>
      <c r="AO148" s="616"/>
      <c r="AP148" s="616"/>
      <c r="AQ148" s="616"/>
      <c r="AR148" s="616"/>
      <c r="AS148" s="616"/>
      <c r="AT148" s="616"/>
      <c r="AU148" s="616"/>
      <c r="AV148" s="616"/>
      <c r="AW148" s="616"/>
      <c r="AX148" s="616"/>
      <c r="AY148" s="616"/>
      <c r="AZ148" s="616"/>
      <c r="BA148" s="616"/>
      <c r="BB148" s="616"/>
      <c r="BC148" s="616"/>
      <c r="BD148" s="616"/>
      <c r="BE148" s="616"/>
      <c r="BF148" s="616"/>
      <c r="BG148" s="616"/>
      <c r="BH148" s="616"/>
      <c r="BI148" s="616"/>
      <c r="BJ148" s="616"/>
      <c r="BK148" s="616"/>
      <c r="BL148" s="616"/>
      <c r="BM148" s="616"/>
      <c r="BN148" s="616"/>
      <c r="BO148" s="616"/>
      <c r="BP148" s="616"/>
      <c r="BQ148" s="616"/>
      <c r="BR148" s="616"/>
      <c r="BS148" s="616"/>
      <c r="BT148" s="616"/>
      <c r="BU148" s="616"/>
      <c r="BV148" s="616"/>
      <c r="BW148" s="616"/>
      <c r="BX148" s="616"/>
      <c r="BY148" s="616"/>
      <c r="BZ148" s="616"/>
      <c r="CA148" s="616"/>
      <c r="CB148" s="616"/>
      <c r="CC148" s="616"/>
      <c r="CD148" s="616"/>
      <c r="CE148" s="616"/>
      <c r="CF148" s="616"/>
      <c r="CG148" s="616"/>
    </row>
    <row r="149" spans="1:85">
      <c r="A149" s="618"/>
      <c r="B149" s="618"/>
      <c r="C149" s="618"/>
      <c r="D149" s="618"/>
      <c r="E149" s="618"/>
      <c r="F149" s="618"/>
      <c r="G149" s="616"/>
      <c r="H149" s="616"/>
      <c r="I149" s="616"/>
      <c r="J149" s="616"/>
      <c r="K149" s="616"/>
      <c r="L149" s="616"/>
      <c r="M149" s="616"/>
      <c r="N149" s="616"/>
      <c r="O149" s="616"/>
      <c r="P149" s="616"/>
      <c r="Q149" s="618"/>
      <c r="R149" s="618"/>
      <c r="S149" s="618"/>
      <c r="T149" s="618"/>
      <c r="U149" s="618"/>
      <c r="V149" s="618"/>
      <c r="W149" s="618"/>
      <c r="X149" s="617"/>
      <c r="Y149" s="618"/>
      <c r="Z149" s="618"/>
      <c r="AA149" s="618"/>
      <c r="AB149" s="618"/>
      <c r="AC149" s="618"/>
      <c r="AD149" s="618"/>
      <c r="AE149" s="618"/>
      <c r="AF149" s="618"/>
      <c r="AG149" s="618"/>
      <c r="AH149" s="618"/>
      <c r="AI149" s="618"/>
      <c r="AJ149" s="618"/>
      <c r="AK149" s="618"/>
      <c r="AL149" s="616"/>
      <c r="AM149" s="616"/>
      <c r="AN149" s="616"/>
      <c r="AO149" s="616"/>
      <c r="AP149" s="616"/>
      <c r="AQ149" s="616"/>
      <c r="AR149" s="616"/>
      <c r="AS149" s="616"/>
      <c r="AT149" s="616"/>
      <c r="AU149" s="616"/>
      <c r="AV149" s="616"/>
      <c r="AW149" s="616"/>
      <c r="AX149" s="616"/>
      <c r="AY149" s="616"/>
      <c r="AZ149" s="616"/>
      <c r="BA149" s="616"/>
      <c r="BB149" s="616"/>
      <c r="BC149" s="616"/>
      <c r="BD149" s="616"/>
      <c r="BE149" s="616"/>
      <c r="BF149" s="616"/>
      <c r="BG149" s="616"/>
      <c r="BH149" s="616"/>
      <c r="BI149" s="616"/>
      <c r="BJ149" s="616"/>
      <c r="BK149" s="616"/>
      <c r="BL149" s="616"/>
      <c r="BM149" s="616"/>
      <c r="BN149" s="616"/>
      <c r="BO149" s="616"/>
      <c r="BP149" s="616"/>
      <c r="BQ149" s="616"/>
      <c r="BR149" s="616"/>
      <c r="BS149" s="616"/>
      <c r="BT149" s="616"/>
      <c r="BU149" s="616"/>
      <c r="BV149" s="616"/>
      <c r="BW149" s="616"/>
      <c r="BX149" s="616"/>
      <c r="BY149" s="616"/>
      <c r="BZ149" s="616"/>
      <c r="CA149" s="616"/>
      <c r="CB149" s="616"/>
      <c r="CC149" s="616"/>
      <c r="CD149" s="616"/>
      <c r="CE149" s="616"/>
      <c r="CF149" s="616"/>
      <c r="CG149" s="616"/>
    </row>
    <row r="150" spans="1:85">
      <c r="A150" s="618"/>
      <c r="B150" s="618"/>
      <c r="C150" s="618"/>
      <c r="D150" s="618"/>
      <c r="E150" s="618"/>
      <c r="F150" s="618"/>
      <c r="G150" s="616"/>
      <c r="H150" s="616"/>
      <c r="I150" s="616"/>
      <c r="J150" s="616"/>
      <c r="K150" s="616"/>
      <c r="L150" s="616"/>
      <c r="M150" s="616"/>
      <c r="N150" s="616"/>
      <c r="O150" s="616"/>
      <c r="P150" s="616"/>
      <c r="Q150" s="618"/>
      <c r="R150" s="618"/>
      <c r="S150" s="618"/>
      <c r="T150" s="618"/>
      <c r="U150" s="618"/>
      <c r="V150" s="618"/>
      <c r="W150" s="618"/>
      <c r="X150" s="617"/>
      <c r="Y150" s="618"/>
      <c r="Z150" s="618"/>
      <c r="AA150" s="618"/>
      <c r="AB150" s="618"/>
      <c r="AC150" s="618"/>
      <c r="AD150" s="618"/>
      <c r="AE150" s="618"/>
      <c r="AF150" s="618"/>
      <c r="AG150" s="618"/>
      <c r="AH150" s="618"/>
      <c r="AI150" s="618"/>
      <c r="AJ150" s="618"/>
      <c r="AK150" s="618"/>
      <c r="AL150" s="616"/>
      <c r="AM150" s="616"/>
      <c r="AN150" s="616"/>
      <c r="AO150" s="616"/>
      <c r="AP150" s="616"/>
      <c r="AQ150" s="616"/>
      <c r="AR150" s="616"/>
      <c r="AS150" s="616"/>
      <c r="AT150" s="616"/>
      <c r="AU150" s="616"/>
      <c r="AV150" s="616"/>
      <c r="AW150" s="616"/>
      <c r="AX150" s="616"/>
      <c r="AY150" s="616"/>
      <c r="AZ150" s="616"/>
      <c r="BA150" s="616"/>
      <c r="BB150" s="616"/>
      <c r="BC150" s="616"/>
      <c r="BD150" s="616"/>
      <c r="BE150" s="616"/>
      <c r="BF150" s="616"/>
      <c r="BG150" s="616"/>
      <c r="BH150" s="616"/>
      <c r="BI150" s="616"/>
      <c r="BJ150" s="616"/>
      <c r="BK150" s="616"/>
      <c r="BL150" s="616"/>
      <c r="BM150" s="616"/>
      <c r="BN150" s="616"/>
      <c r="BO150" s="616"/>
      <c r="BP150" s="616"/>
      <c r="BQ150" s="616"/>
      <c r="BR150" s="616"/>
      <c r="BS150" s="616"/>
      <c r="BT150" s="616"/>
      <c r="BU150" s="616"/>
      <c r="BV150" s="616"/>
      <c r="BW150" s="616"/>
      <c r="BX150" s="616"/>
      <c r="BY150" s="616"/>
      <c r="BZ150" s="616"/>
      <c r="CA150" s="616"/>
      <c r="CB150" s="616"/>
      <c r="CC150" s="616"/>
      <c r="CD150" s="616"/>
      <c r="CE150" s="616"/>
      <c r="CF150" s="616"/>
      <c r="CG150" s="616"/>
    </row>
    <row r="151" spans="1:85">
      <c r="A151" s="618"/>
      <c r="B151" s="618"/>
      <c r="C151" s="618"/>
      <c r="D151" s="618"/>
      <c r="E151" s="618"/>
      <c r="F151" s="618"/>
      <c r="G151" s="616"/>
      <c r="H151" s="616"/>
      <c r="I151" s="616"/>
      <c r="J151" s="616"/>
      <c r="K151" s="616"/>
      <c r="L151" s="616"/>
      <c r="M151" s="616"/>
      <c r="N151" s="616"/>
      <c r="O151" s="616"/>
      <c r="P151" s="616"/>
      <c r="Q151" s="618"/>
      <c r="R151" s="618"/>
      <c r="S151" s="618"/>
      <c r="T151" s="618"/>
      <c r="U151" s="618"/>
      <c r="V151" s="618"/>
      <c r="W151" s="618"/>
      <c r="X151" s="617"/>
      <c r="Y151" s="618"/>
      <c r="Z151" s="618"/>
      <c r="AA151" s="618"/>
      <c r="AB151" s="618"/>
      <c r="AC151" s="618"/>
      <c r="AD151" s="618"/>
      <c r="AE151" s="618"/>
      <c r="AF151" s="618"/>
      <c r="AG151" s="618"/>
      <c r="AH151" s="618"/>
      <c r="AI151" s="618"/>
      <c r="AJ151" s="618"/>
      <c r="AK151" s="618"/>
      <c r="AL151" s="616"/>
      <c r="AM151" s="616"/>
      <c r="AN151" s="616"/>
      <c r="AO151" s="616"/>
      <c r="AP151" s="616"/>
      <c r="AQ151" s="616"/>
      <c r="AR151" s="616"/>
      <c r="AS151" s="616"/>
      <c r="AT151" s="616"/>
      <c r="AU151" s="616"/>
      <c r="AV151" s="616"/>
      <c r="AW151" s="616"/>
      <c r="AX151" s="616"/>
      <c r="AY151" s="616"/>
      <c r="AZ151" s="616"/>
      <c r="BA151" s="616"/>
      <c r="BB151" s="616"/>
      <c r="BC151" s="616"/>
      <c r="BD151" s="616"/>
      <c r="BE151" s="616"/>
      <c r="BF151" s="616"/>
      <c r="BG151" s="616"/>
      <c r="BH151" s="616"/>
      <c r="BI151" s="616"/>
      <c r="BJ151" s="616"/>
      <c r="BK151" s="616"/>
      <c r="BL151" s="616"/>
      <c r="BM151" s="616"/>
      <c r="BN151" s="616"/>
      <c r="BO151" s="616"/>
      <c r="BP151" s="616"/>
      <c r="BQ151" s="616"/>
      <c r="BR151" s="616"/>
      <c r="BS151" s="616"/>
      <c r="BT151" s="616"/>
      <c r="BU151" s="616"/>
      <c r="BV151" s="616"/>
      <c r="BW151" s="616"/>
      <c r="BX151" s="616"/>
      <c r="BY151" s="616"/>
      <c r="BZ151" s="616"/>
      <c r="CA151" s="616"/>
      <c r="CB151" s="616"/>
      <c r="CC151" s="616"/>
      <c r="CD151" s="616"/>
      <c r="CE151" s="616"/>
      <c r="CF151" s="616"/>
      <c r="CG151" s="616"/>
    </row>
    <row r="152" spans="1:85">
      <c r="A152" s="618"/>
      <c r="B152" s="618"/>
      <c r="C152" s="618"/>
      <c r="D152" s="618"/>
      <c r="E152" s="618"/>
      <c r="F152" s="618"/>
      <c r="G152" s="616"/>
      <c r="H152" s="616"/>
      <c r="I152" s="616"/>
      <c r="J152" s="616"/>
      <c r="K152" s="616"/>
      <c r="L152" s="616"/>
      <c r="M152" s="616"/>
      <c r="N152" s="616"/>
      <c r="O152" s="616"/>
      <c r="P152" s="616"/>
      <c r="Q152" s="618"/>
      <c r="R152" s="618"/>
      <c r="S152" s="618"/>
      <c r="T152" s="618"/>
      <c r="U152" s="618"/>
      <c r="V152" s="618"/>
      <c r="W152" s="618"/>
      <c r="X152" s="617"/>
      <c r="Y152" s="618"/>
      <c r="Z152" s="618"/>
      <c r="AA152" s="618"/>
      <c r="AB152" s="618"/>
      <c r="AC152" s="618"/>
      <c r="AD152" s="618"/>
      <c r="AE152" s="618"/>
      <c r="AF152" s="618"/>
      <c r="AG152" s="618"/>
      <c r="AH152" s="618"/>
      <c r="AI152" s="618"/>
      <c r="AJ152" s="618"/>
      <c r="AK152" s="618"/>
      <c r="AL152" s="616"/>
      <c r="AM152" s="616"/>
      <c r="AN152" s="616"/>
      <c r="AO152" s="616"/>
      <c r="AP152" s="616"/>
      <c r="AQ152" s="616"/>
      <c r="AR152" s="616"/>
      <c r="AS152" s="616"/>
      <c r="AT152" s="616"/>
      <c r="AU152" s="616"/>
      <c r="AV152" s="616"/>
      <c r="AW152" s="616"/>
      <c r="AX152" s="616"/>
      <c r="AY152" s="616"/>
      <c r="AZ152" s="616"/>
      <c r="BA152" s="616"/>
      <c r="BB152" s="616"/>
      <c r="BC152" s="616"/>
      <c r="BD152" s="616"/>
      <c r="BE152" s="616"/>
      <c r="BF152" s="616"/>
      <c r="BG152" s="616"/>
      <c r="BH152" s="616"/>
      <c r="BI152" s="616"/>
      <c r="BJ152" s="616"/>
      <c r="BK152" s="616"/>
      <c r="BL152" s="616"/>
      <c r="BM152" s="616"/>
      <c r="BN152" s="616"/>
      <c r="BO152" s="616"/>
      <c r="BP152" s="616"/>
      <c r="BQ152" s="616"/>
      <c r="BR152" s="616"/>
      <c r="BS152" s="616"/>
      <c r="BT152" s="616"/>
      <c r="BU152" s="616"/>
      <c r="BV152" s="616"/>
      <c r="BW152" s="616"/>
      <c r="BX152" s="616"/>
      <c r="BY152" s="616"/>
      <c r="BZ152" s="616"/>
      <c r="CA152" s="616"/>
      <c r="CB152" s="616"/>
      <c r="CC152" s="616"/>
      <c r="CD152" s="616"/>
      <c r="CE152" s="616"/>
      <c r="CF152" s="616"/>
      <c r="CG152" s="616"/>
    </row>
    <row r="153" spans="1:85">
      <c r="A153" s="618"/>
      <c r="B153" s="618"/>
      <c r="C153" s="618"/>
      <c r="D153" s="618"/>
      <c r="E153" s="618"/>
      <c r="F153" s="618"/>
      <c r="G153" s="616"/>
      <c r="H153" s="616"/>
      <c r="I153" s="616"/>
      <c r="J153" s="616"/>
      <c r="K153" s="616"/>
      <c r="L153" s="616"/>
      <c r="M153" s="616"/>
      <c r="N153" s="616"/>
      <c r="O153" s="616"/>
      <c r="P153" s="616"/>
      <c r="Q153" s="618"/>
      <c r="R153" s="618"/>
      <c r="S153" s="618"/>
      <c r="T153" s="618"/>
      <c r="U153" s="618"/>
      <c r="V153" s="618"/>
      <c r="W153" s="618"/>
      <c r="X153" s="617"/>
      <c r="Y153" s="618"/>
      <c r="Z153" s="618"/>
      <c r="AA153" s="618"/>
      <c r="AB153" s="618"/>
      <c r="AC153" s="618"/>
      <c r="AD153" s="618"/>
      <c r="AE153" s="618"/>
      <c r="AF153" s="618"/>
      <c r="AG153" s="618"/>
      <c r="AH153" s="618"/>
      <c r="AI153" s="618"/>
      <c r="AJ153" s="618"/>
      <c r="AK153" s="618"/>
      <c r="AL153" s="616"/>
      <c r="AM153" s="616"/>
      <c r="AN153" s="616"/>
      <c r="AO153" s="616"/>
      <c r="AP153" s="616"/>
      <c r="AQ153" s="616"/>
      <c r="AR153" s="616"/>
      <c r="AS153" s="616"/>
      <c r="AT153" s="616"/>
      <c r="AU153" s="616"/>
      <c r="AV153" s="616"/>
      <c r="AW153" s="616"/>
      <c r="AX153" s="616"/>
      <c r="AY153" s="616"/>
      <c r="AZ153" s="616"/>
      <c r="BA153" s="616"/>
      <c r="BB153" s="616"/>
      <c r="BC153" s="616"/>
      <c r="BD153" s="616"/>
      <c r="BE153" s="616"/>
      <c r="BF153" s="616"/>
      <c r="BG153" s="616"/>
      <c r="BH153" s="616"/>
      <c r="BI153" s="616"/>
      <c r="BJ153" s="616"/>
      <c r="BK153" s="616"/>
      <c r="BL153" s="616"/>
      <c r="BM153" s="616"/>
      <c r="BN153" s="616"/>
      <c r="BO153" s="616"/>
      <c r="BP153" s="616"/>
      <c r="BQ153" s="616"/>
      <c r="BR153" s="616"/>
      <c r="BS153" s="616"/>
      <c r="BT153" s="616"/>
      <c r="BU153" s="616"/>
      <c r="BV153" s="616"/>
      <c r="BW153" s="616"/>
      <c r="BX153" s="616"/>
      <c r="BY153" s="616"/>
      <c r="BZ153" s="616"/>
      <c r="CA153" s="616"/>
      <c r="CB153" s="616"/>
      <c r="CC153" s="616"/>
      <c r="CD153" s="616"/>
      <c r="CE153" s="616"/>
      <c r="CF153" s="616"/>
      <c r="CG153" s="616"/>
    </row>
    <row r="154" spans="1:85">
      <c r="A154" s="618"/>
      <c r="B154" s="618"/>
      <c r="C154" s="618"/>
      <c r="D154" s="618"/>
      <c r="E154" s="618"/>
      <c r="F154" s="618"/>
      <c r="G154" s="616"/>
      <c r="H154" s="616"/>
      <c r="I154" s="616"/>
      <c r="J154" s="616"/>
      <c r="K154" s="616"/>
      <c r="L154" s="616"/>
      <c r="M154" s="616"/>
      <c r="N154" s="616"/>
      <c r="O154" s="616"/>
      <c r="P154" s="616"/>
      <c r="Q154" s="618"/>
      <c r="R154" s="618"/>
      <c r="S154" s="618"/>
      <c r="T154" s="618"/>
      <c r="U154" s="618"/>
      <c r="V154" s="618"/>
      <c r="W154" s="618"/>
      <c r="X154" s="617"/>
      <c r="Y154" s="618"/>
      <c r="Z154" s="618"/>
      <c r="AA154" s="618"/>
      <c r="AB154" s="618"/>
      <c r="AC154" s="618"/>
      <c r="AD154" s="618"/>
      <c r="AE154" s="618"/>
      <c r="AF154" s="618"/>
      <c r="AG154" s="618"/>
      <c r="AH154" s="618"/>
      <c r="AI154" s="618"/>
      <c r="AJ154" s="618"/>
      <c r="AK154" s="618"/>
      <c r="AL154" s="616"/>
      <c r="AM154" s="616"/>
      <c r="AN154" s="616"/>
      <c r="AO154" s="616"/>
      <c r="AP154" s="616"/>
      <c r="AQ154" s="616"/>
      <c r="AR154" s="616"/>
      <c r="AS154" s="616"/>
      <c r="AT154" s="616"/>
      <c r="AU154" s="616"/>
      <c r="AV154" s="616"/>
      <c r="AW154" s="616"/>
      <c r="AX154" s="616"/>
      <c r="AY154" s="616"/>
      <c r="AZ154" s="616"/>
      <c r="BA154" s="616"/>
      <c r="BB154" s="616"/>
      <c r="BC154" s="616"/>
      <c r="BD154" s="616"/>
      <c r="BE154" s="616"/>
      <c r="BF154" s="616"/>
      <c r="BG154" s="616"/>
      <c r="BH154" s="616"/>
      <c r="BI154" s="616"/>
      <c r="BJ154" s="616"/>
      <c r="BK154" s="616"/>
      <c r="BL154" s="616"/>
      <c r="BM154" s="616"/>
      <c r="BN154" s="616"/>
      <c r="BO154" s="616"/>
      <c r="BP154" s="616"/>
      <c r="BQ154" s="616"/>
      <c r="BR154" s="616"/>
      <c r="BS154" s="616"/>
      <c r="BT154" s="616"/>
      <c r="BU154" s="616"/>
      <c r="BV154" s="616"/>
      <c r="BW154" s="616"/>
      <c r="BX154" s="616"/>
      <c r="BY154" s="616"/>
      <c r="BZ154" s="616"/>
      <c r="CA154" s="616"/>
      <c r="CB154" s="616"/>
      <c r="CC154" s="616"/>
      <c r="CD154" s="616"/>
      <c r="CE154" s="616"/>
      <c r="CF154" s="616"/>
      <c r="CG154" s="616"/>
    </row>
    <row r="155" spans="1:85">
      <c r="A155" s="618"/>
      <c r="B155" s="618"/>
      <c r="C155" s="618"/>
      <c r="D155" s="618"/>
      <c r="E155" s="618"/>
      <c r="F155" s="618"/>
      <c r="G155" s="616"/>
      <c r="H155" s="616"/>
      <c r="I155" s="616"/>
      <c r="J155" s="616"/>
      <c r="K155" s="616"/>
      <c r="L155" s="616"/>
      <c r="M155" s="616"/>
      <c r="N155" s="616"/>
      <c r="O155" s="616"/>
      <c r="P155" s="616"/>
      <c r="Q155" s="618"/>
      <c r="R155" s="618"/>
      <c r="S155" s="618"/>
      <c r="T155" s="618"/>
      <c r="U155" s="618"/>
      <c r="V155" s="618"/>
      <c r="W155" s="618"/>
      <c r="X155" s="617"/>
      <c r="Y155" s="618"/>
      <c r="Z155" s="618"/>
      <c r="AA155" s="618"/>
      <c r="AB155" s="618"/>
      <c r="AC155" s="618"/>
      <c r="AD155" s="618"/>
      <c r="AE155" s="618"/>
      <c r="AF155" s="618"/>
      <c r="AG155" s="618"/>
      <c r="AH155" s="618"/>
      <c r="AI155" s="618"/>
      <c r="AJ155" s="618"/>
      <c r="AK155" s="618"/>
      <c r="AL155" s="616"/>
      <c r="AM155" s="616"/>
      <c r="AN155" s="616"/>
      <c r="AO155" s="616"/>
      <c r="AP155" s="616"/>
      <c r="AQ155" s="616"/>
      <c r="AR155" s="616"/>
      <c r="AS155" s="616"/>
      <c r="AT155" s="616"/>
      <c r="AU155" s="616"/>
      <c r="AV155" s="616"/>
      <c r="AW155" s="616"/>
      <c r="AX155" s="616"/>
      <c r="AY155" s="616"/>
      <c r="AZ155" s="616"/>
      <c r="BA155" s="616"/>
      <c r="BB155" s="616"/>
      <c r="BC155" s="616"/>
      <c r="BD155" s="616"/>
      <c r="BE155" s="616"/>
      <c r="BF155" s="616"/>
      <c r="BG155" s="616"/>
      <c r="BH155" s="616"/>
      <c r="BI155" s="616"/>
      <c r="BJ155" s="616"/>
      <c r="BK155" s="616"/>
      <c r="BL155" s="616"/>
      <c r="BM155" s="616"/>
      <c r="BN155" s="616"/>
      <c r="BO155" s="616"/>
      <c r="BP155" s="616"/>
      <c r="BQ155" s="616"/>
      <c r="BR155" s="616"/>
      <c r="BS155" s="616"/>
      <c r="BT155" s="616"/>
      <c r="BU155" s="616"/>
      <c r="BV155" s="616"/>
      <c r="BW155" s="616"/>
      <c r="BX155" s="616"/>
      <c r="BY155" s="616"/>
      <c r="BZ155" s="616"/>
      <c r="CA155" s="616"/>
      <c r="CB155" s="616"/>
      <c r="CC155" s="616"/>
      <c r="CD155" s="616"/>
      <c r="CE155" s="616"/>
      <c r="CF155" s="616"/>
      <c r="CG155" s="616"/>
    </row>
    <row r="156" spans="1:85">
      <c r="A156" s="618"/>
      <c r="B156" s="618"/>
      <c r="C156" s="618"/>
      <c r="D156" s="618"/>
      <c r="E156" s="618"/>
      <c r="F156" s="618"/>
      <c r="G156" s="616"/>
      <c r="H156" s="616"/>
      <c r="I156" s="616"/>
      <c r="J156" s="616"/>
      <c r="K156" s="616"/>
      <c r="L156" s="616"/>
      <c r="M156" s="616"/>
      <c r="N156" s="616"/>
      <c r="O156" s="616"/>
      <c r="P156" s="616"/>
      <c r="Q156" s="618"/>
      <c r="R156" s="618"/>
      <c r="S156" s="618"/>
      <c r="T156" s="618"/>
      <c r="U156" s="618"/>
      <c r="V156" s="618"/>
      <c r="W156" s="618"/>
      <c r="X156" s="617"/>
      <c r="Y156" s="618"/>
      <c r="Z156" s="618"/>
      <c r="AA156" s="618"/>
      <c r="AB156" s="618"/>
      <c r="AC156" s="618"/>
      <c r="AD156" s="618"/>
      <c r="AE156" s="618"/>
      <c r="AF156" s="618"/>
      <c r="AG156" s="618"/>
      <c r="AH156" s="618"/>
      <c r="AI156" s="618"/>
      <c r="AJ156" s="618"/>
      <c r="AK156" s="618"/>
      <c r="AL156" s="616"/>
      <c r="AM156" s="616"/>
      <c r="AN156" s="616"/>
      <c r="AO156" s="616"/>
      <c r="AP156" s="616"/>
      <c r="AQ156" s="616"/>
      <c r="AR156" s="616"/>
      <c r="AS156" s="616"/>
      <c r="AT156" s="616"/>
      <c r="AU156" s="616"/>
      <c r="AV156" s="616"/>
      <c r="AW156" s="616"/>
      <c r="AX156" s="616"/>
      <c r="AY156" s="616"/>
      <c r="AZ156" s="616"/>
      <c r="BA156" s="616"/>
      <c r="BB156" s="616"/>
      <c r="BC156" s="616"/>
      <c r="BD156" s="616"/>
      <c r="BE156" s="616"/>
      <c r="BF156" s="616"/>
      <c r="BG156" s="616"/>
      <c r="BH156" s="616"/>
      <c r="BI156" s="616"/>
      <c r="BJ156" s="616"/>
      <c r="BK156" s="616"/>
      <c r="BL156" s="616"/>
      <c r="BM156" s="616"/>
      <c r="BN156" s="616"/>
      <c r="BO156" s="616"/>
      <c r="BP156" s="616"/>
      <c r="BQ156" s="616"/>
      <c r="BR156" s="616"/>
      <c r="BS156" s="616"/>
      <c r="BT156" s="616"/>
      <c r="BU156" s="616"/>
      <c r="BV156" s="616"/>
      <c r="BW156" s="616"/>
      <c r="BX156" s="616"/>
      <c r="BY156" s="616"/>
      <c r="BZ156" s="616"/>
      <c r="CA156" s="616"/>
      <c r="CB156" s="616"/>
      <c r="CC156" s="616"/>
      <c r="CD156" s="616"/>
      <c r="CE156" s="616"/>
      <c r="CF156" s="616"/>
      <c r="CG156" s="616"/>
    </row>
    <row r="157" spans="1:85">
      <c r="A157" s="618"/>
      <c r="B157" s="618"/>
      <c r="C157" s="618"/>
      <c r="D157" s="618"/>
      <c r="E157" s="618"/>
      <c r="F157" s="618"/>
      <c r="G157" s="616"/>
      <c r="H157" s="616"/>
      <c r="I157" s="616"/>
      <c r="J157" s="616"/>
      <c r="K157" s="616"/>
      <c r="L157" s="616"/>
      <c r="M157" s="616"/>
      <c r="N157" s="616"/>
      <c r="O157" s="616"/>
      <c r="P157" s="616"/>
      <c r="Q157" s="618"/>
      <c r="R157" s="618"/>
      <c r="S157" s="618"/>
      <c r="T157" s="618"/>
      <c r="U157" s="618"/>
      <c r="V157" s="618"/>
      <c r="W157" s="618"/>
      <c r="X157" s="617"/>
      <c r="Y157" s="618"/>
      <c r="Z157" s="618"/>
      <c r="AA157" s="618"/>
      <c r="AB157" s="618"/>
      <c r="AC157" s="618"/>
      <c r="AD157" s="618"/>
      <c r="AE157" s="618"/>
      <c r="AF157" s="618"/>
      <c r="AG157" s="618"/>
      <c r="AH157" s="618"/>
      <c r="AI157" s="618"/>
      <c r="AJ157" s="618"/>
      <c r="AK157" s="618"/>
      <c r="AL157" s="616"/>
      <c r="AM157" s="616"/>
      <c r="AN157" s="616"/>
      <c r="AO157" s="616"/>
      <c r="AP157" s="616"/>
      <c r="AQ157" s="616"/>
      <c r="AR157" s="616"/>
      <c r="AS157" s="616"/>
      <c r="AT157" s="616"/>
      <c r="AU157" s="616"/>
      <c r="AV157" s="616"/>
      <c r="AW157" s="616"/>
      <c r="AX157" s="616"/>
      <c r="AY157" s="616"/>
      <c r="AZ157" s="616"/>
      <c r="BA157" s="616"/>
      <c r="BB157" s="616"/>
      <c r="BC157" s="616"/>
      <c r="BD157" s="616"/>
      <c r="BE157" s="616"/>
      <c r="BF157" s="616"/>
      <c r="BG157" s="616"/>
      <c r="BH157" s="616"/>
      <c r="BI157" s="616"/>
      <c r="BJ157" s="616"/>
      <c r="BK157" s="616"/>
      <c r="BL157" s="616"/>
      <c r="BM157" s="616"/>
      <c r="BN157" s="616"/>
      <c r="BO157" s="616"/>
      <c r="BP157" s="616"/>
      <c r="BQ157" s="616"/>
      <c r="BR157" s="616"/>
      <c r="BS157" s="616"/>
      <c r="BT157" s="616"/>
      <c r="BU157" s="616"/>
      <c r="BV157" s="616"/>
      <c r="BW157" s="616"/>
      <c r="BX157" s="616"/>
      <c r="BY157" s="616"/>
      <c r="BZ157" s="616"/>
      <c r="CA157" s="616"/>
      <c r="CB157" s="616"/>
      <c r="CC157" s="616"/>
      <c r="CD157" s="616"/>
      <c r="CE157" s="616"/>
      <c r="CF157" s="616"/>
      <c r="CG157" s="616"/>
    </row>
    <row r="158" spans="1:85">
      <c r="A158" s="618"/>
      <c r="B158" s="618"/>
      <c r="C158" s="618"/>
      <c r="D158" s="618"/>
      <c r="E158" s="618"/>
      <c r="F158" s="618"/>
      <c r="G158" s="616"/>
      <c r="H158" s="616"/>
      <c r="I158" s="616"/>
      <c r="J158" s="616"/>
      <c r="K158" s="616"/>
      <c r="L158" s="616"/>
      <c r="M158" s="616"/>
      <c r="N158" s="616"/>
      <c r="O158" s="616"/>
      <c r="P158" s="616"/>
      <c r="Q158" s="618"/>
      <c r="R158" s="618"/>
      <c r="S158" s="618"/>
      <c r="T158" s="618"/>
      <c r="U158" s="618"/>
      <c r="V158" s="618"/>
      <c r="W158" s="618"/>
      <c r="X158" s="617"/>
      <c r="Y158" s="618"/>
      <c r="Z158" s="618"/>
      <c r="AA158" s="618"/>
      <c r="AB158" s="618"/>
      <c r="AC158" s="618"/>
      <c r="AD158" s="618"/>
      <c r="AE158" s="618"/>
      <c r="AF158" s="618"/>
      <c r="AG158" s="618"/>
      <c r="AH158" s="618"/>
      <c r="AI158" s="618"/>
      <c r="AJ158" s="618"/>
      <c r="AK158" s="618"/>
      <c r="AL158" s="616"/>
      <c r="AM158" s="616"/>
      <c r="AN158" s="616"/>
      <c r="AO158" s="616"/>
      <c r="AP158" s="616"/>
      <c r="AQ158" s="616"/>
      <c r="AR158" s="616"/>
      <c r="AS158" s="616"/>
      <c r="AT158" s="616"/>
      <c r="AU158" s="616"/>
      <c r="AV158" s="616"/>
      <c r="AW158" s="616"/>
      <c r="AX158" s="616"/>
      <c r="AY158" s="616"/>
      <c r="AZ158" s="616"/>
      <c r="BA158" s="616"/>
      <c r="BB158" s="616"/>
      <c r="BC158" s="616"/>
      <c r="BD158" s="616"/>
      <c r="BE158" s="616"/>
      <c r="BF158" s="616"/>
      <c r="BG158" s="616"/>
      <c r="BH158" s="616"/>
      <c r="BI158" s="616"/>
      <c r="BJ158" s="616"/>
      <c r="BK158" s="616"/>
      <c r="BL158" s="616"/>
      <c r="BM158" s="616"/>
      <c r="BN158" s="616"/>
      <c r="BO158" s="616"/>
      <c r="BP158" s="616"/>
      <c r="BQ158" s="616"/>
      <c r="BR158" s="616"/>
      <c r="BS158" s="616"/>
      <c r="BT158" s="616"/>
      <c r="BU158" s="616"/>
      <c r="BV158" s="616"/>
      <c r="BW158" s="616"/>
      <c r="BX158" s="616"/>
      <c r="BY158" s="616"/>
      <c r="BZ158" s="616"/>
      <c r="CA158" s="616"/>
      <c r="CB158" s="616"/>
      <c r="CC158" s="616"/>
      <c r="CD158" s="616"/>
      <c r="CE158" s="616"/>
      <c r="CF158" s="616"/>
      <c r="CG158" s="616"/>
    </row>
    <row r="159" spans="1:85">
      <c r="A159" s="618"/>
      <c r="B159" s="618"/>
      <c r="C159" s="618"/>
      <c r="D159" s="618"/>
      <c r="E159" s="618"/>
      <c r="F159" s="618"/>
      <c r="G159" s="616"/>
      <c r="H159" s="616"/>
      <c r="I159" s="616"/>
      <c r="J159" s="616"/>
      <c r="K159" s="616"/>
      <c r="L159" s="616"/>
      <c r="M159" s="616"/>
      <c r="N159" s="616"/>
      <c r="O159" s="616"/>
      <c r="P159" s="616"/>
      <c r="Q159" s="618"/>
      <c r="R159" s="618"/>
      <c r="S159" s="618"/>
      <c r="T159" s="618"/>
      <c r="U159" s="618"/>
      <c r="V159" s="618"/>
      <c r="W159" s="618"/>
      <c r="X159" s="617"/>
      <c r="Y159" s="618"/>
      <c r="Z159" s="618"/>
      <c r="AA159" s="618"/>
      <c r="AB159" s="618"/>
      <c r="AC159" s="618"/>
      <c r="AD159" s="618"/>
      <c r="AE159" s="618"/>
      <c r="AF159" s="618"/>
      <c r="AG159" s="618"/>
      <c r="AH159" s="618"/>
      <c r="AI159" s="618"/>
      <c r="AJ159" s="618"/>
      <c r="AK159" s="618"/>
      <c r="AL159" s="616"/>
      <c r="AM159" s="616"/>
      <c r="AN159" s="616"/>
      <c r="AO159" s="616"/>
      <c r="AP159" s="616"/>
      <c r="AQ159" s="616"/>
      <c r="AR159" s="616"/>
      <c r="AS159" s="616"/>
      <c r="AT159" s="616"/>
      <c r="AU159" s="616"/>
      <c r="AV159" s="616"/>
      <c r="AW159" s="616"/>
      <c r="AX159" s="616"/>
      <c r="AY159" s="616"/>
      <c r="AZ159" s="616"/>
      <c r="BA159" s="616"/>
      <c r="BB159" s="616"/>
      <c r="BC159" s="616"/>
      <c r="BD159" s="616"/>
      <c r="BE159" s="616"/>
      <c r="BF159" s="616"/>
      <c r="BG159" s="616"/>
      <c r="BH159" s="616"/>
      <c r="BI159" s="616"/>
      <c r="BJ159" s="616"/>
      <c r="BK159" s="616"/>
      <c r="BL159" s="616"/>
      <c r="BM159" s="616"/>
      <c r="BN159" s="616"/>
      <c r="BO159" s="616"/>
      <c r="BP159" s="616"/>
      <c r="BQ159" s="616"/>
      <c r="BR159" s="616"/>
      <c r="BS159" s="616"/>
      <c r="BT159" s="616"/>
      <c r="BU159" s="616"/>
      <c r="BV159" s="616"/>
      <c r="BW159" s="616"/>
      <c r="BX159" s="616"/>
      <c r="BY159" s="616"/>
      <c r="BZ159" s="616"/>
      <c r="CA159" s="616"/>
      <c r="CB159" s="616"/>
      <c r="CC159" s="616"/>
      <c r="CD159" s="616"/>
      <c r="CE159" s="616"/>
      <c r="CF159" s="616"/>
      <c r="CG159" s="616"/>
    </row>
    <row r="160" spans="1:85">
      <c r="A160" s="618"/>
      <c r="B160" s="618"/>
      <c r="C160" s="618"/>
      <c r="D160" s="618"/>
      <c r="E160" s="618"/>
      <c r="F160" s="618"/>
      <c r="G160" s="616"/>
      <c r="H160" s="616"/>
      <c r="I160" s="616"/>
      <c r="J160" s="616"/>
      <c r="K160" s="616"/>
      <c r="L160" s="616"/>
      <c r="M160" s="616"/>
      <c r="N160" s="616"/>
      <c r="O160" s="616"/>
      <c r="P160" s="616"/>
      <c r="Q160" s="618"/>
      <c r="R160" s="618"/>
      <c r="S160" s="618"/>
      <c r="T160" s="618"/>
      <c r="U160" s="618"/>
      <c r="V160" s="618"/>
      <c r="W160" s="618"/>
      <c r="X160" s="617"/>
      <c r="Y160" s="618"/>
      <c r="Z160" s="618"/>
      <c r="AA160" s="618"/>
      <c r="AB160" s="618"/>
      <c r="AC160" s="618"/>
      <c r="AD160" s="618"/>
      <c r="AE160" s="618"/>
      <c r="AF160" s="618"/>
      <c r="AG160" s="618"/>
      <c r="AH160" s="618"/>
      <c r="AI160" s="618"/>
      <c r="AJ160" s="618"/>
      <c r="AK160" s="618"/>
      <c r="AL160" s="616"/>
      <c r="AM160" s="616"/>
      <c r="AN160" s="616"/>
      <c r="AO160" s="616"/>
      <c r="AP160" s="616"/>
      <c r="AQ160" s="616"/>
      <c r="AR160" s="616"/>
      <c r="AS160" s="616"/>
      <c r="AT160" s="616"/>
      <c r="AU160" s="616"/>
      <c r="AV160" s="616"/>
      <c r="AW160" s="616"/>
      <c r="AX160" s="616"/>
      <c r="AY160" s="616"/>
      <c r="AZ160" s="616"/>
      <c r="BA160" s="616"/>
      <c r="BB160" s="616"/>
      <c r="BC160" s="616"/>
      <c r="BD160" s="616"/>
      <c r="BE160" s="616"/>
      <c r="BF160" s="616"/>
      <c r="BG160" s="616"/>
      <c r="BH160" s="616"/>
      <c r="BI160" s="616"/>
      <c r="BJ160" s="616"/>
      <c r="BK160" s="616"/>
      <c r="BL160" s="616"/>
      <c r="BM160" s="616"/>
      <c r="BN160" s="616"/>
      <c r="BO160" s="616"/>
      <c r="BP160" s="616"/>
      <c r="BQ160" s="616"/>
      <c r="BR160" s="616"/>
      <c r="BS160" s="616"/>
      <c r="BT160" s="616"/>
      <c r="BU160" s="616"/>
      <c r="BV160" s="616"/>
      <c r="BW160" s="616"/>
      <c r="BX160" s="616"/>
      <c r="BY160" s="616"/>
      <c r="BZ160" s="616"/>
      <c r="CA160" s="616"/>
      <c r="CB160" s="616"/>
      <c r="CC160" s="616"/>
      <c r="CD160" s="616"/>
      <c r="CE160" s="616"/>
      <c r="CF160" s="616"/>
      <c r="CG160" s="616"/>
    </row>
    <row r="161" spans="1:85">
      <c r="A161" s="618"/>
      <c r="B161" s="618"/>
      <c r="C161" s="618"/>
      <c r="D161" s="618"/>
      <c r="E161" s="618"/>
      <c r="F161" s="618"/>
      <c r="G161" s="616"/>
      <c r="H161" s="616"/>
      <c r="I161" s="616"/>
      <c r="J161" s="616"/>
      <c r="K161" s="616"/>
      <c r="L161" s="616"/>
      <c r="M161" s="616"/>
      <c r="N161" s="616"/>
      <c r="O161" s="616"/>
      <c r="P161" s="616"/>
      <c r="Q161" s="618"/>
      <c r="R161" s="618"/>
      <c r="S161" s="618"/>
      <c r="T161" s="618"/>
      <c r="U161" s="618"/>
      <c r="V161" s="618"/>
      <c r="W161" s="618"/>
      <c r="X161" s="617"/>
      <c r="Y161" s="618"/>
      <c r="Z161" s="618"/>
      <c r="AA161" s="618"/>
      <c r="AB161" s="618"/>
      <c r="AC161" s="618"/>
      <c r="AD161" s="618"/>
      <c r="AE161" s="618"/>
      <c r="AF161" s="618"/>
      <c r="AG161" s="618"/>
      <c r="AH161" s="618"/>
      <c r="AI161" s="618"/>
      <c r="AJ161" s="618"/>
      <c r="AK161" s="618"/>
      <c r="AL161" s="616"/>
      <c r="AM161" s="616"/>
      <c r="AN161" s="616"/>
      <c r="AO161" s="616"/>
      <c r="AP161" s="616"/>
      <c r="AQ161" s="616"/>
      <c r="AR161" s="616"/>
      <c r="AS161" s="616"/>
      <c r="AT161" s="616"/>
      <c r="AU161" s="616"/>
      <c r="AV161" s="616"/>
      <c r="AW161" s="616"/>
      <c r="AX161" s="616"/>
      <c r="AY161" s="616"/>
      <c r="AZ161" s="616"/>
      <c r="BA161" s="616"/>
      <c r="BB161" s="616"/>
      <c r="BC161" s="616"/>
      <c r="BD161" s="616"/>
      <c r="BE161" s="616"/>
      <c r="BF161" s="616"/>
      <c r="BG161" s="616"/>
      <c r="BH161" s="616"/>
      <c r="BI161" s="616"/>
      <c r="BJ161" s="616"/>
      <c r="BK161" s="616"/>
      <c r="BL161" s="616"/>
      <c r="BM161" s="616"/>
      <c r="BN161" s="616"/>
      <c r="BO161" s="616"/>
      <c r="BP161" s="616"/>
      <c r="BQ161" s="616"/>
      <c r="BR161" s="616"/>
      <c r="BS161" s="616"/>
      <c r="BT161" s="616"/>
      <c r="BU161" s="616"/>
      <c r="BV161" s="616"/>
      <c r="BW161" s="616"/>
      <c r="BX161" s="616"/>
      <c r="BY161" s="616"/>
      <c r="BZ161" s="616"/>
      <c r="CA161" s="616"/>
      <c r="CB161" s="616"/>
      <c r="CC161" s="616"/>
      <c r="CD161" s="616"/>
      <c r="CE161" s="616"/>
      <c r="CF161" s="616"/>
      <c r="CG161" s="616"/>
    </row>
    <row r="162" spans="1:85">
      <c r="A162" s="618"/>
      <c r="B162" s="618"/>
      <c r="C162" s="618"/>
      <c r="D162" s="618"/>
      <c r="E162" s="618"/>
      <c r="F162" s="618"/>
      <c r="G162" s="616"/>
      <c r="H162" s="616"/>
      <c r="I162" s="616"/>
      <c r="J162" s="616"/>
      <c r="K162" s="616"/>
      <c r="L162" s="616"/>
      <c r="M162" s="616"/>
      <c r="N162" s="616"/>
      <c r="O162" s="616"/>
      <c r="P162" s="616"/>
      <c r="Q162" s="618"/>
      <c r="R162" s="618"/>
      <c r="S162" s="618"/>
      <c r="T162" s="618"/>
      <c r="U162" s="618"/>
      <c r="V162" s="618"/>
      <c r="W162" s="618"/>
      <c r="X162" s="617"/>
      <c r="Y162" s="618"/>
      <c r="Z162" s="618"/>
      <c r="AA162" s="618"/>
      <c r="AB162" s="618"/>
      <c r="AC162" s="618"/>
      <c r="AD162" s="618"/>
      <c r="AE162" s="618"/>
      <c r="AF162" s="618"/>
      <c r="AG162" s="618"/>
      <c r="AH162" s="618"/>
      <c r="AI162" s="618"/>
      <c r="AJ162" s="618"/>
      <c r="AK162" s="618"/>
      <c r="AL162" s="616"/>
      <c r="AM162" s="616"/>
      <c r="AN162" s="616"/>
      <c r="AO162" s="616"/>
      <c r="AP162" s="616"/>
      <c r="AQ162" s="616"/>
      <c r="AR162" s="616"/>
      <c r="AS162" s="616"/>
      <c r="AT162" s="616"/>
      <c r="AU162" s="616"/>
      <c r="AV162" s="616"/>
      <c r="AW162" s="616"/>
      <c r="AX162" s="616"/>
      <c r="AY162" s="616"/>
      <c r="AZ162" s="616"/>
      <c r="BA162" s="616"/>
      <c r="BB162" s="616"/>
      <c r="BC162" s="616"/>
      <c r="BD162" s="616"/>
      <c r="BE162" s="616"/>
      <c r="BF162" s="616"/>
      <c r="BG162" s="616"/>
      <c r="BH162" s="616"/>
      <c r="BI162" s="616"/>
      <c r="BJ162" s="616"/>
      <c r="BK162" s="616"/>
      <c r="BL162" s="616"/>
      <c r="BM162" s="616"/>
      <c r="BN162" s="616"/>
      <c r="BO162" s="616"/>
      <c r="BP162" s="616"/>
      <c r="BQ162" s="616"/>
      <c r="BR162" s="616"/>
      <c r="BS162" s="616"/>
      <c r="BT162" s="616"/>
      <c r="BU162" s="616"/>
      <c r="BV162" s="616"/>
      <c r="BW162" s="616"/>
      <c r="BX162" s="616"/>
      <c r="BY162" s="616"/>
      <c r="BZ162" s="616"/>
      <c r="CA162" s="616"/>
      <c r="CB162" s="616"/>
      <c r="CC162" s="616"/>
      <c r="CD162" s="616"/>
      <c r="CE162" s="616"/>
      <c r="CF162" s="616"/>
      <c r="CG162" s="616"/>
    </row>
    <row r="163" spans="1:85">
      <c r="A163" s="618"/>
      <c r="B163" s="618"/>
      <c r="C163" s="618"/>
      <c r="D163" s="618"/>
      <c r="E163" s="618"/>
      <c r="F163" s="618"/>
      <c r="G163" s="616"/>
      <c r="H163" s="616"/>
      <c r="I163" s="616"/>
      <c r="J163" s="616"/>
      <c r="K163" s="616"/>
      <c r="L163" s="616"/>
      <c r="M163" s="616"/>
      <c r="N163" s="616"/>
      <c r="O163" s="616"/>
      <c r="P163" s="616"/>
      <c r="Q163" s="618"/>
      <c r="R163" s="618"/>
      <c r="S163" s="618"/>
      <c r="T163" s="618"/>
      <c r="U163" s="618"/>
      <c r="V163" s="618"/>
      <c r="W163" s="618"/>
      <c r="X163" s="617"/>
      <c r="Y163" s="618"/>
      <c r="Z163" s="618"/>
      <c r="AA163" s="618"/>
      <c r="AB163" s="618"/>
      <c r="AC163" s="618"/>
      <c r="AD163" s="618"/>
      <c r="AE163" s="618"/>
      <c r="AF163" s="618"/>
      <c r="AG163" s="618"/>
      <c r="AH163" s="618"/>
      <c r="AI163" s="618"/>
      <c r="AJ163" s="618"/>
      <c r="AK163" s="618"/>
      <c r="AL163" s="616"/>
      <c r="AM163" s="616"/>
      <c r="AN163" s="616"/>
      <c r="AO163" s="616"/>
      <c r="AP163" s="616"/>
      <c r="AQ163" s="616"/>
      <c r="AR163" s="616"/>
      <c r="AS163" s="616"/>
      <c r="AT163" s="616"/>
      <c r="AU163" s="616"/>
      <c r="AV163" s="616"/>
      <c r="AW163" s="616"/>
      <c r="AX163" s="616"/>
      <c r="AY163" s="616"/>
      <c r="AZ163" s="616"/>
      <c r="BA163" s="616"/>
      <c r="BB163" s="616"/>
      <c r="BC163" s="616"/>
      <c r="BD163" s="616"/>
      <c r="BE163" s="616"/>
      <c r="BF163" s="616"/>
      <c r="BG163" s="616"/>
      <c r="BH163" s="616"/>
      <c r="BI163" s="616"/>
      <c r="BJ163" s="616"/>
      <c r="BK163" s="616"/>
      <c r="BL163" s="616"/>
      <c r="BM163" s="616"/>
      <c r="BN163" s="616"/>
      <c r="BO163" s="616"/>
      <c r="BP163" s="616"/>
      <c r="BQ163" s="616"/>
      <c r="BR163" s="616"/>
      <c r="BS163" s="616"/>
      <c r="BT163" s="616"/>
      <c r="BU163" s="616"/>
      <c r="BV163" s="616"/>
      <c r="BW163" s="616"/>
      <c r="BX163" s="616"/>
      <c r="BY163" s="616"/>
      <c r="BZ163" s="616"/>
      <c r="CA163" s="616"/>
      <c r="CB163" s="616"/>
      <c r="CC163" s="616"/>
      <c r="CD163" s="616"/>
      <c r="CE163" s="616"/>
      <c r="CF163" s="616"/>
      <c r="CG163" s="616"/>
    </row>
    <row r="164" spans="1:85">
      <c r="A164" s="618"/>
      <c r="B164" s="618"/>
      <c r="C164" s="618"/>
      <c r="D164" s="618"/>
      <c r="E164" s="618"/>
      <c r="F164" s="618"/>
      <c r="G164" s="616"/>
      <c r="H164" s="616"/>
      <c r="I164" s="616"/>
      <c r="J164" s="616"/>
      <c r="K164" s="616"/>
      <c r="L164" s="616"/>
      <c r="M164" s="616"/>
      <c r="N164" s="616"/>
      <c r="O164" s="616"/>
      <c r="P164" s="616"/>
      <c r="Q164" s="618"/>
      <c r="R164" s="618"/>
      <c r="S164" s="618"/>
      <c r="T164" s="618"/>
      <c r="U164" s="618"/>
      <c r="V164" s="618"/>
      <c r="W164" s="618"/>
      <c r="X164" s="617"/>
      <c r="Y164" s="618"/>
      <c r="Z164" s="618"/>
      <c r="AA164" s="618"/>
      <c r="AB164" s="618"/>
      <c r="AC164" s="618"/>
      <c r="AD164" s="618"/>
      <c r="AE164" s="618"/>
      <c r="AF164" s="618"/>
      <c r="AG164" s="618"/>
      <c r="AH164" s="618"/>
      <c r="AI164" s="618"/>
      <c r="AJ164" s="618"/>
      <c r="AK164" s="618"/>
      <c r="AL164" s="616"/>
      <c r="AM164" s="616"/>
      <c r="AN164" s="616"/>
      <c r="AO164" s="616"/>
      <c r="AP164" s="616"/>
      <c r="AQ164" s="616"/>
      <c r="AR164" s="616"/>
      <c r="AS164" s="616"/>
      <c r="AT164" s="616"/>
      <c r="AU164" s="616"/>
      <c r="AV164" s="616"/>
      <c r="AW164" s="616"/>
      <c r="AX164" s="616"/>
      <c r="AY164" s="616"/>
      <c r="AZ164" s="616"/>
      <c r="BA164" s="616"/>
      <c r="BB164" s="616"/>
      <c r="BC164" s="616"/>
      <c r="BD164" s="616"/>
      <c r="BE164" s="616"/>
      <c r="BF164" s="616"/>
      <c r="BG164" s="616"/>
      <c r="BH164" s="616"/>
      <c r="BI164" s="616"/>
      <c r="BJ164" s="616"/>
      <c r="BK164" s="616"/>
      <c r="BL164" s="616"/>
      <c r="BM164" s="616"/>
      <c r="BN164" s="616"/>
      <c r="BO164" s="616"/>
      <c r="BP164" s="616"/>
      <c r="BQ164" s="616"/>
      <c r="BR164" s="616"/>
      <c r="BS164" s="616"/>
      <c r="BT164" s="616"/>
      <c r="BU164" s="616"/>
      <c r="BV164" s="616"/>
      <c r="BW164" s="616"/>
      <c r="BX164" s="616"/>
      <c r="BY164" s="616"/>
      <c r="BZ164" s="616"/>
      <c r="CA164" s="616"/>
      <c r="CB164" s="616"/>
      <c r="CC164" s="616"/>
      <c r="CD164" s="616"/>
      <c r="CE164" s="616"/>
      <c r="CF164" s="616"/>
      <c r="CG164" s="616"/>
    </row>
    <row r="165" spans="1:85">
      <c r="A165" s="618"/>
      <c r="B165" s="618"/>
      <c r="C165" s="618"/>
      <c r="D165" s="618"/>
      <c r="E165" s="618"/>
      <c r="F165" s="618"/>
      <c r="G165" s="616"/>
      <c r="H165" s="616"/>
      <c r="I165" s="616"/>
      <c r="J165" s="616"/>
      <c r="K165" s="616"/>
      <c r="L165" s="616"/>
      <c r="M165" s="616"/>
      <c r="N165" s="616"/>
      <c r="O165" s="616"/>
      <c r="P165" s="616"/>
      <c r="Q165" s="618"/>
      <c r="R165" s="618"/>
      <c r="S165" s="618"/>
      <c r="T165" s="618"/>
      <c r="U165" s="618"/>
      <c r="V165" s="618"/>
      <c r="W165" s="618"/>
      <c r="X165" s="617"/>
      <c r="Y165" s="618"/>
      <c r="Z165" s="618"/>
      <c r="AA165" s="618"/>
      <c r="AB165" s="618"/>
      <c r="AC165" s="618"/>
      <c r="AD165" s="618"/>
      <c r="AE165" s="618"/>
      <c r="AF165" s="618"/>
      <c r="AG165" s="618"/>
      <c r="AH165" s="618"/>
      <c r="AI165" s="618"/>
      <c r="AJ165" s="618"/>
      <c r="AK165" s="618"/>
      <c r="AL165" s="616"/>
      <c r="AM165" s="616"/>
      <c r="AN165" s="616"/>
      <c r="AO165" s="616"/>
      <c r="AP165" s="616"/>
      <c r="AQ165" s="616"/>
      <c r="AR165" s="616"/>
      <c r="AS165" s="616"/>
      <c r="AT165" s="616"/>
      <c r="AU165" s="616"/>
      <c r="AV165" s="616"/>
      <c r="AW165" s="616"/>
      <c r="AX165" s="616"/>
      <c r="AY165" s="616"/>
      <c r="AZ165" s="616"/>
      <c r="BA165" s="616"/>
      <c r="BB165" s="616"/>
      <c r="BC165" s="616"/>
      <c r="BD165" s="616"/>
      <c r="BE165" s="616"/>
      <c r="BF165" s="616"/>
      <c r="BG165" s="616"/>
      <c r="BH165" s="616"/>
      <c r="BI165" s="616"/>
      <c r="BJ165" s="616"/>
      <c r="BK165" s="616"/>
      <c r="BL165" s="616"/>
      <c r="BM165" s="616"/>
      <c r="BN165" s="616"/>
      <c r="BO165" s="616"/>
      <c r="BP165" s="616"/>
      <c r="BQ165" s="616"/>
      <c r="BR165" s="616"/>
      <c r="BS165" s="616"/>
      <c r="BT165" s="616"/>
      <c r="BU165" s="616"/>
      <c r="BV165" s="616"/>
      <c r="BW165" s="616"/>
      <c r="BX165" s="616"/>
      <c r="BY165" s="616"/>
      <c r="BZ165" s="616"/>
      <c r="CA165" s="616"/>
      <c r="CB165" s="616"/>
      <c r="CC165" s="616"/>
      <c r="CD165" s="616"/>
      <c r="CE165" s="616"/>
      <c r="CF165" s="616"/>
      <c r="CG165" s="616"/>
    </row>
    <row r="166" spans="1:85">
      <c r="A166" s="618"/>
      <c r="B166" s="618"/>
      <c r="C166" s="618"/>
      <c r="D166" s="618"/>
      <c r="E166" s="618"/>
      <c r="F166" s="618"/>
      <c r="G166" s="616"/>
      <c r="H166" s="616"/>
      <c r="I166" s="616"/>
      <c r="J166" s="616"/>
      <c r="K166" s="616"/>
      <c r="L166" s="616"/>
      <c r="M166" s="616"/>
      <c r="N166" s="616"/>
      <c r="O166" s="616"/>
      <c r="P166" s="616"/>
      <c r="Q166" s="618"/>
      <c r="R166" s="618"/>
      <c r="S166" s="618"/>
      <c r="T166" s="618"/>
      <c r="U166" s="618"/>
      <c r="V166" s="618"/>
      <c r="W166" s="618"/>
      <c r="X166" s="617"/>
      <c r="Y166" s="618"/>
      <c r="Z166" s="618"/>
      <c r="AA166" s="618"/>
      <c r="AB166" s="618"/>
      <c r="AC166" s="618"/>
      <c r="AD166" s="618"/>
      <c r="AE166" s="618"/>
      <c r="AF166" s="618"/>
      <c r="AG166" s="618"/>
      <c r="AH166" s="618"/>
      <c r="AI166" s="618"/>
      <c r="AJ166" s="618"/>
      <c r="AK166" s="618"/>
      <c r="AL166" s="616"/>
      <c r="AM166" s="616"/>
      <c r="AN166" s="616"/>
      <c r="AO166" s="616"/>
      <c r="AP166" s="616"/>
      <c r="AQ166" s="616"/>
      <c r="AR166" s="616"/>
      <c r="AS166" s="616"/>
      <c r="AT166" s="616"/>
      <c r="AU166" s="616"/>
      <c r="AV166" s="616"/>
      <c r="AW166" s="616"/>
      <c r="AX166" s="616"/>
      <c r="AY166" s="616"/>
      <c r="AZ166" s="616"/>
      <c r="BA166" s="616"/>
      <c r="BB166" s="616"/>
      <c r="BC166" s="616"/>
      <c r="BD166" s="616"/>
      <c r="BE166" s="616"/>
      <c r="BF166" s="616"/>
      <c r="BG166" s="616"/>
      <c r="BH166" s="616"/>
      <c r="BI166" s="616"/>
      <c r="BJ166" s="616"/>
      <c r="BK166" s="616"/>
      <c r="BL166" s="616"/>
      <c r="BM166" s="616"/>
      <c r="BN166" s="616"/>
      <c r="BO166" s="616"/>
      <c r="BP166" s="616"/>
      <c r="BQ166" s="616"/>
      <c r="BR166" s="616"/>
      <c r="BS166" s="616"/>
      <c r="BT166" s="616"/>
      <c r="BU166" s="616"/>
      <c r="BV166" s="616"/>
      <c r="BW166" s="616"/>
      <c r="BX166" s="616"/>
      <c r="BY166" s="616"/>
      <c r="BZ166" s="616"/>
      <c r="CA166" s="616"/>
      <c r="CB166" s="616"/>
      <c r="CC166" s="616"/>
      <c r="CD166" s="616"/>
      <c r="CE166" s="616"/>
      <c r="CF166" s="616"/>
      <c r="CG166" s="616"/>
    </row>
    <row r="167" spans="1:85">
      <c r="A167" s="618"/>
      <c r="B167" s="618"/>
      <c r="C167" s="618"/>
      <c r="D167" s="618"/>
      <c r="E167" s="618"/>
      <c r="F167" s="618"/>
      <c r="G167" s="616"/>
      <c r="H167" s="616"/>
      <c r="I167" s="616"/>
      <c r="J167" s="616"/>
      <c r="K167" s="616"/>
      <c r="L167" s="616"/>
      <c r="M167" s="616"/>
      <c r="N167" s="616"/>
      <c r="O167" s="616"/>
      <c r="P167" s="616"/>
      <c r="Q167" s="618"/>
      <c r="R167" s="618"/>
      <c r="S167" s="618"/>
      <c r="T167" s="618"/>
      <c r="U167" s="618"/>
      <c r="V167" s="618"/>
      <c r="W167" s="618"/>
      <c r="X167" s="617"/>
      <c r="Y167" s="618"/>
      <c r="Z167" s="618"/>
      <c r="AA167" s="618"/>
      <c r="AB167" s="618"/>
      <c r="AC167" s="618"/>
      <c r="AD167" s="618"/>
      <c r="AE167" s="618"/>
      <c r="AF167" s="618"/>
      <c r="AG167" s="618"/>
      <c r="AH167" s="618"/>
      <c r="AI167" s="618"/>
      <c r="AJ167" s="618"/>
      <c r="AK167" s="618"/>
      <c r="AL167" s="616"/>
      <c r="AM167" s="616"/>
      <c r="AN167" s="616"/>
      <c r="AO167" s="616"/>
      <c r="AP167" s="616"/>
      <c r="AQ167" s="616"/>
      <c r="AR167" s="616"/>
      <c r="AS167" s="616"/>
      <c r="AT167" s="616"/>
      <c r="AU167" s="616"/>
      <c r="AV167" s="616"/>
      <c r="AW167" s="616"/>
      <c r="AX167" s="616"/>
      <c r="AY167" s="616"/>
      <c r="AZ167" s="616"/>
      <c r="BA167" s="616"/>
      <c r="BB167" s="616"/>
      <c r="BC167" s="616"/>
      <c r="BD167" s="616"/>
      <c r="BE167" s="616"/>
      <c r="BF167" s="616"/>
      <c r="BG167" s="616"/>
      <c r="BH167" s="616"/>
      <c r="BI167" s="616"/>
      <c r="BJ167" s="616"/>
      <c r="BK167" s="616"/>
      <c r="BL167" s="616"/>
      <c r="BM167" s="616"/>
      <c r="BN167" s="616"/>
      <c r="BO167" s="616"/>
      <c r="BP167" s="616"/>
      <c r="BQ167" s="616"/>
      <c r="BR167" s="616"/>
      <c r="BS167" s="616"/>
      <c r="BT167" s="616"/>
      <c r="BU167" s="616"/>
      <c r="BV167" s="616"/>
      <c r="BW167" s="616"/>
      <c r="BX167" s="616"/>
      <c r="BY167" s="616"/>
      <c r="BZ167" s="616"/>
      <c r="CA167" s="616"/>
      <c r="CB167" s="616"/>
      <c r="CC167" s="616"/>
      <c r="CD167" s="616"/>
      <c r="CE167" s="616"/>
      <c r="CF167" s="616"/>
      <c r="CG167" s="616"/>
    </row>
    <row r="168" spans="1:85">
      <c r="A168" s="618"/>
      <c r="B168" s="618"/>
      <c r="C168" s="618"/>
      <c r="D168" s="618"/>
      <c r="E168" s="618"/>
      <c r="F168" s="618"/>
      <c r="G168" s="616"/>
      <c r="H168" s="616"/>
      <c r="I168" s="616"/>
      <c r="J168" s="616"/>
      <c r="K168" s="616"/>
      <c r="L168" s="616"/>
      <c r="M168" s="616"/>
      <c r="N168" s="616"/>
      <c r="O168" s="616"/>
      <c r="P168" s="616"/>
      <c r="Q168" s="618"/>
      <c r="R168" s="618"/>
      <c r="S168" s="618"/>
      <c r="T168" s="618"/>
      <c r="U168" s="618"/>
      <c r="V168" s="618"/>
      <c r="W168" s="618"/>
      <c r="X168" s="617"/>
      <c r="Y168" s="618"/>
      <c r="Z168" s="618"/>
      <c r="AA168" s="618"/>
      <c r="AB168" s="618"/>
      <c r="AC168" s="618"/>
      <c r="AD168" s="618"/>
      <c r="AE168" s="618"/>
      <c r="AF168" s="618"/>
      <c r="AG168" s="618"/>
      <c r="AH168" s="618"/>
      <c r="AI168" s="618"/>
      <c r="AJ168" s="618"/>
      <c r="AK168" s="618"/>
      <c r="AL168" s="616"/>
      <c r="AM168" s="616"/>
      <c r="AN168" s="616"/>
      <c r="AO168" s="616"/>
      <c r="AP168" s="616"/>
      <c r="AQ168" s="616"/>
      <c r="AR168" s="616"/>
      <c r="AS168" s="616"/>
      <c r="AT168" s="616"/>
      <c r="AU168" s="616"/>
      <c r="AV168" s="616"/>
      <c r="AW168" s="616"/>
      <c r="AX168" s="616"/>
      <c r="AY168" s="616"/>
      <c r="AZ168" s="616"/>
      <c r="BA168" s="616"/>
      <c r="BB168" s="616"/>
      <c r="BC168" s="616"/>
      <c r="BD168" s="616"/>
      <c r="BE168" s="616"/>
      <c r="BF168" s="616"/>
      <c r="BG168" s="616"/>
      <c r="BH168" s="616"/>
      <c r="BI168" s="616"/>
      <c r="BJ168" s="616"/>
      <c r="BK168" s="616"/>
      <c r="BL168" s="616"/>
      <c r="BM168" s="616"/>
      <c r="BN168" s="616"/>
      <c r="BO168" s="616"/>
      <c r="BP168" s="616"/>
      <c r="BQ168" s="616"/>
      <c r="BR168" s="616"/>
      <c r="BS168" s="616"/>
      <c r="BT168" s="616"/>
      <c r="BU168" s="616"/>
      <c r="BV168" s="616"/>
      <c r="BW168" s="616"/>
      <c r="BX168" s="616"/>
      <c r="BY168" s="616"/>
      <c r="BZ168" s="616"/>
      <c r="CA168" s="616"/>
      <c r="CB168" s="616"/>
      <c r="CC168" s="616"/>
      <c r="CD168" s="616"/>
      <c r="CE168" s="616"/>
      <c r="CF168" s="616"/>
      <c r="CG168" s="616"/>
    </row>
    <row r="169" spans="1:85">
      <c r="A169" s="618"/>
      <c r="B169" s="618"/>
      <c r="C169" s="618"/>
      <c r="D169" s="618"/>
      <c r="E169" s="618"/>
      <c r="F169" s="618"/>
      <c r="G169" s="616"/>
      <c r="H169" s="616"/>
      <c r="I169" s="616"/>
      <c r="J169" s="616"/>
      <c r="K169" s="616"/>
      <c r="L169" s="616"/>
      <c r="M169" s="616"/>
      <c r="N169" s="616"/>
      <c r="O169" s="616"/>
      <c r="P169" s="616"/>
      <c r="Q169" s="618"/>
      <c r="R169" s="618"/>
      <c r="S169" s="618"/>
      <c r="T169" s="618"/>
      <c r="U169" s="618"/>
      <c r="V169" s="618"/>
      <c r="W169" s="618"/>
      <c r="X169" s="617"/>
      <c r="Y169" s="618"/>
      <c r="Z169" s="618"/>
      <c r="AA169" s="618"/>
      <c r="AB169" s="618"/>
      <c r="AC169" s="618"/>
      <c r="AD169" s="618"/>
      <c r="AE169" s="618"/>
      <c r="AF169" s="618"/>
      <c r="AG169" s="618"/>
      <c r="AH169" s="618"/>
      <c r="AI169" s="618"/>
      <c r="AJ169" s="618"/>
      <c r="AK169" s="618"/>
      <c r="AL169" s="616"/>
      <c r="AM169" s="616"/>
      <c r="AN169" s="616"/>
      <c r="AO169" s="616"/>
      <c r="AP169" s="616"/>
      <c r="AQ169" s="616"/>
      <c r="AR169" s="616"/>
      <c r="AS169" s="616"/>
      <c r="AT169" s="616"/>
      <c r="AU169" s="616"/>
      <c r="AV169" s="616"/>
      <c r="AW169" s="616"/>
      <c r="AX169" s="616"/>
      <c r="AY169" s="616"/>
      <c r="AZ169" s="616"/>
      <c r="BA169" s="616"/>
      <c r="BB169" s="616"/>
      <c r="BC169" s="616"/>
      <c r="BD169" s="616"/>
      <c r="BE169" s="616"/>
      <c r="BF169" s="616"/>
      <c r="BG169" s="616"/>
      <c r="BH169" s="616"/>
      <c r="BI169" s="616"/>
      <c r="BJ169" s="616"/>
      <c r="BK169" s="616"/>
      <c r="BL169" s="616"/>
      <c r="BM169" s="616"/>
      <c r="BN169" s="616"/>
      <c r="BO169" s="616"/>
      <c r="BP169" s="616"/>
      <c r="BQ169" s="616"/>
      <c r="BR169" s="616"/>
      <c r="BS169" s="616"/>
      <c r="BT169" s="616"/>
      <c r="BU169" s="616"/>
      <c r="BV169" s="616"/>
      <c r="BW169" s="616"/>
      <c r="BX169" s="616"/>
      <c r="BY169" s="616"/>
      <c r="BZ169" s="616"/>
      <c r="CA169" s="616"/>
      <c r="CB169" s="616"/>
      <c r="CC169" s="616"/>
      <c r="CD169" s="616"/>
      <c r="CE169" s="616"/>
      <c r="CF169" s="616"/>
      <c r="CG169" s="616"/>
    </row>
    <row r="170" spans="1:85">
      <c r="A170" s="618"/>
      <c r="B170" s="618"/>
      <c r="C170" s="618"/>
      <c r="D170" s="618"/>
      <c r="E170" s="618"/>
      <c r="F170" s="618"/>
      <c r="G170" s="616"/>
      <c r="H170" s="616"/>
      <c r="I170" s="616"/>
      <c r="J170" s="616"/>
      <c r="K170" s="616"/>
      <c r="L170" s="616"/>
      <c r="M170" s="616"/>
      <c r="N170" s="616"/>
      <c r="O170" s="616"/>
      <c r="P170" s="616"/>
      <c r="Q170" s="618"/>
      <c r="R170" s="618"/>
      <c r="S170" s="618"/>
      <c r="T170" s="618"/>
      <c r="U170" s="618"/>
      <c r="V170" s="618"/>
      <c r="W170" s="618"/>
      <c r="X170" s="617"/>
      <c r="Y170" s="618"/>
      <c r="Z170" s="618"/>
      <c r="AA170" s="618"/>
      <c r="AB170" s="618"/>
      <c r="AC170" s="618"/>
      <c r="AD170" s="618"/>
      <c r="AE170" s="618"/>
      <c r="AF170" s="618"/>
      <c r="AG170" s="618"/>
      <c r="AH170" s="618"/>
      <c r="AI170" s="618"/>
      <c r="AJ170" s="618"/>
      <c r="AK170" s="618"/>
      <c r="AL170" s="616"/>
      <c r="AM170" s="616"/>
      <c r="AN170" s="616"/>
      <c r="AO170" s="616"/>
      <c r="AP170" s="616"/>
      <c r="AQ170" s="616"/>
      <c r="AR170" s="616"/>
      <c r="AS170" s="616"/>
      <c r="AT170" s="616"/>
      <c r="AU170" s="616"/>
      <c r="AV170" s="616"/>
      <c r="AW170" s="616"/>
      <c r="AX170" s="616"/>
      <c r="AY170" s="616"/>
      <c r="AZ170" s="616"/>
      <c r="BA170" s="616"/>
      <c r="BB170" s="616"/>
      <c r="BC170" s="616"/>
      <c r="BD170" s="616"/>
      <c r="BE170" s="616"/>
      <c r="BF170" s="616"/>
      <c r="BG170" s="616"/>
      <c r="BH170" s="616"/>
      <c r="BI170" s="616"/>
      <c r="BJ170" s="616"/>
      <c r="BK170" s="616"/>
      <c r="BL170" s="616"/>
      <c r="BM170" s="616"/>
      <c r="BN170" s="616"/>
      <c r="BO170" s="616"/>
      <c r="BP170" s="616"/>
      <c r="BQ170" s="616"/>
      <c r="BR170" s="616"/>
      <c r="BS170" s="616"/>
      <c r="BT170" s="616"/>
      <c r="BU170" s="616"/>
      <c r="BV170" s="616"/>
      <c r="BW170" s="616"/>
      <c r="BX170" s="616"/>
      <c r="BY170" s="616"/>
      <c r="BZ170" s="616"/>
      <c r="CA170" s="616"/>
      <c r="CB170" s="616"/>
      <c r="CC170" s="616"/>
      <c r="CD170" s="616"/>
      <c r="CE170" s="616"/>
      <c r="CF170" s="616"/>
      <c r="CG170" s="616"/>
    </row>
    <row r="171" spans="1:85">
      <c r="A171" s="618"/>
      <c r="B171" s="618"/>
      <c r="C171" s="618"/>
      <c r="D171" s="618"/>
      <c r="E171" s="618"/>
      <c r="F171" s="618"/>
      <c r="G171" s="616"/>
      <c r="H171" s="616"/>
      <c r="I171" s="616"/>
      <c r="J171" s="616"/>
      <c r="K171" s="616"/>
      <c r="L171" s="616"/>
      <c r="M171" s="616"/>
      <c r="N171" s="616"/>
      <c r="O171" s="616"/>
      <c r="P171" s="616"/>
      <c r="Q171" s="618"/>
      <c r="R171" s="618"/>
      <c r="S171" s="618"/>
      <c r="T171" s="618"/>
      <c r="U171" s="618"/>
      <c r="V171" s="618"/>
      <c r="W171" s="618"/>
      <c r="X171" s="617"/>
      <c r="Y171" s="618"/>
      <c r="Z171" s="618"/>
      <c r="AA171" s="618"/>
      <c r="AB171" s="618"/>
      <c r="AC171" s="618"/>
      <c r="AD171" s="618"/>
      <c r="AE171" s="618"/>
      <c r="AF171" s="618"/>
      <c r="AG171" s="618"/>
      <c r="AH171" s="618"/>
      <c r="AI171" s="618"/>
      <c r="AJ171" s="618"/>
      <c r="AK171" s="618"/>
      <c r="AL171" s="616"/>
      <c r="AM171" s="616"/>
      <c r="AN171" s="616"/>
      <c r="AO171" s="616"/>
      <c r="AP171" s="616"/>
      <c r="AQ171" s="616"/>
      <c r="AR171" s="616"/>
      <c r="AS171" s="616"/>
      <c r="AT171" s="616"/>
      <c r="AU171" s="616"/>
      <c r="AV171" s="616"/>
      <c r="AW171" s="616"/>
      <c r="AX171" s="616"/>
      <c r="AY171" s="616"/>
      <c r="AZ171" s="616"/>
      <c r="BA171" s="616"/>
      <c r="BB171" s="616"/>
      <c r="BC171" s="616"/>
      <c r="BD171" s="616"/>
      <c r="BE171" s="616"/>
      <c r="BF171" s="616"/>
      <c r="BG171" s="616"/>
      <c r="BH171" s="616"/>
      <c r="BI171" s="616"/>
      <c r="BJ171" s="616"/>
      <c r="BK171" s="616"/>
      <c r="BL171" s="616"/>
      <c r="BM171" s="616"/>
      <c r="BN171" s="616"/>
      <c r="BO171" s="616"/>
      <c r="BP171" s="616"/>
      <c r="BQ171" s="616"/>
      <c r="BR171" s="616"/>
      <c r="BS171" s="616"/>
      <c r="BT171" s="616"/>
      <c r="BU171" s="616"/>
      <c r="BV171" s="616"/>
      <c r="BW171" s="616"/>
      <c r="BX171" s="616"/>
      <c r="BY171" s="616"/>
      <c r="BZ171" s="616"/>
      <c r="CA171" s="616"/>
      <c r="CB171" s="616"/>
      <c r="CC171" s="616"/>
      <c r="CD171" s="616"/>
      <c r="CE171" s="616"/>
      <c r="CF171" s="616"/>
      <c r="CG171" s="616"/>
    </row>
    <row r="172" spans="1:85">
      <c r="A172" s="618"/>
      <c r="B172" s="618"/>
      <c r="C172" s="618"/>
      <c r="D172" s="618"/>
      <c r="E172" s="618"/>
      <c r="F172" s="618"/>
      <c r="G172" s="616"/>
      <c r="H172" s="616"/>
      <c r="I172" s="616"/>
      <c r="J172" s="616"/>
      <c r="K172" s="616"/>
      <c r="L172" s="616"/>
      <c r="M172" s="616"/>
      <c r="N172" s="616"/>
      <c r="O172" s="616"/>
      <c r="P172" s="616"/>
      <c r="Q172" s="618"/>
      <c r="R172" s="618"/>
      <c r="S172" s="618"/>
      <c r="T172" s="618"/>
      <c r="U172" s="618"/>
      <c r="V172" s="618"/>
      <c r="W172" s="618"/>
      <c r="X172" s="617"/>
      <c r="Y172" s="618"/>
      <c r="Z172" s="618"/>
      <c r="AA172" s="618"/>
      <c r="AB172" s="618"/>
      <c r="AC172" s="618"/>
      <c r="AD172" s="618"/>
      <c r="AE172" s="618"/>
      <c r="AF172" s="618"/>
      <c r="AG172" s="618"/>
      <c r="AH172" s="618"/>
      <c r="AI172" s="618"/>
      <c r="AJ172" s="618"/>
      <c r="AK172" s="618"/>
      <c r="AL172" s="616"/>
      <c r="AM172" s="616"/>
      <c r="AN172" s="616"/>
      <c r="AO172" s="616"/>
      <c r="AP172" s="616"/>
      <c r="AQ172" s="616"/>
      <c r="AR172" s="616"/>
      <c r="AS172" s="616"/>
      <c r="AT172" s="616"/>
      <c r="AU172" s="616"/>
      <c r="AV172" s="616"/>
      <c r="AW172" s="616"/>
      <c r="AX172" s="616"/>
      <c r="AY172" s="616"/>
      <c r="AZ172" s="616"/>
      <c r="BA172" s="616"/>
      <c r="BB172" s="616"/>
      <c r="BC172" s="616"/>
      <c r="BD172" s="616"/>
      <c r="BE172" s="616"/>
      <c r="BF172" s="616"/>
      <c r="BG172" s="616"/>
      <c r="BH172" s="616"/>
      <c r="BI172" s="616"/>
      <c r="BJ172" s="616"/>
      <c r="BK172" s="616"/>
      <c r="BL172" s="616"/>
      <c r="BM172" s="616"/>
      <c r="BN172" s="616"/>
      <c r="BO172" s="616"/>
      <c r="BP172" s="616"/>
      <c r="BQ172" s="616"/>
      <c r="BR172" s="616"/>
      <c r="BS172" s="616"/>
      <c r="BT172" s="616"/>
      <c r="BU172" s="616"/>
      <c r="BV172" s="616"/>
      <c r="BW172" s="616"/>
      <c r="BX172" s="616"/>
      <c r="BY172" s="616"/>
      <c r="BZ172" s="616"/>
      <c r="CA172" s="616"/>
      <c r="CB172" s="616"/>
      <c r="CC172" s="616"/>
      <c r="CD172" s="616"/>
      <c r="CE172" s="616"/>
      <c r="CF172" s="616"/>
      <c r="CG172" s="616"/>
    </row>
    <row r="173" spans="1:85">
      <c r="A173" s="618"/>
      <c r="B173" s="618"/>
      <c r="C173" s="618"/>
      <c r="D173" s="618"/>
      <c r="E173" s="618"/>
      <c r="F173" s="618"/>
      <c r="G173" s="616"/>
      <c r="H173" s="616"/>
      <c r="I173" s="616"/>
      <c r="J173" s="616"/>
      <c r="K173" s="616"/>
      <c r="L173" s="616"/>
      <c r="M173" s="616"/>
      <c r="N173" s="616"/>
      <c r="O173" s="616"/>
      <c r="P173" s="616"/>
      <c r="Q173" s="618"/>
      <c r="R173" s="618"/>
      <c r="S173" s="618"/>
      <c r="T173" s="618"/>
      <c r="U173" s="618"/>
      <c r="V173" s="618"/>
      <c r="W173" s="618"/>
      <c r="X173" s="617"/>
      <c r="Y173" s="618"/>
      <c r="Z173" s="618"/>
      <c r="AA173" s="618"/>
      <c r="AB173" s="618"/>
      <c r="AC173" s="618"/>
      <c r="AD173" s="618"/>
      <c r="AE173" s="618"/>
      <c r="AF173" s="618"/>
      <c r="AG173" s="618"/>
      <c r="AH173" s="618"/>
      <c r="AI173" s="618"/>
      <c r="AJ173" s="618"/>
      <c r="AK173" s="618"/>
      <c r="AL173" s="616"/>
      <c r="AM173" s="616"/>
      <c r="AN173" s="616"/>
      <c r="AO173" s="616"/>
      <c r="AP173" s="616"/>
      <c r="AQ173" s="616"/>
      <c r="AR173" s="616"/>
      <c r="AS173" s="616"/>
      <c r="AT173" s="616"/>
      <c r="AU173" s="616"/>
      <c r="AV173" s="616"/>
      <c r="AW173" s="616"/>
      <c r="AX173" s="616"/>
      <c r="AY173" s="616"/>
      <c r="AZ173" s="616"/>
      <c r="BA173" s="616"/>
      <c r="BB173" s="616"/>
      <c r="BC173" s="616"/>
      <c r="BD173" s="616"/>
      <c r="BE173" s="616"/>
      <c r="BF173" s="616"/>
      <c r="BG173" s="616"/>
      <c r="BH173" s="616"/>
      <c r="BI173" s="616"/>
      <c r="BJ173" s="616"/>
      <c r="BK173" s="616"/>
      <c r="BL173" s="616"/>
      <c r="BM173" s="616"/>
      <c r="BN173" s="616"/>
      <c r="BO173" s="616"/>
      <c r="BP173" s="616"/>
      <c r="BQ173" s="616"/>
      <c r="BR173" s="616"/>
      <c r="BS173" s="616"/>
      <c r="BT173" s="616"/>
      <c r="BU173" s="616"/>
      <c r="BV173" s="616"/>
      <c r="BW173" s="616"/>
      <c r="BX173" s="616"/>
      <c r="BY173" s="616"/>
      <c r="BZ173" s="616"/>
      <c r="CA173" s="616"/>
      <c r="CB173" s="616"/>
      <c r="CC173" s="616"/>
      <c r="CD173" s="616"/>
      <c r="CE173" s="616"/>
      <c r="CF173" s="616"/>
      <c r="CG173" s="616"/>
    </row>
    <row r="174" spans="1:85">
      <c r="A174" s="618"/>
      <c r="B174" s="618"/>
      <c r="C174" s="618"/>
      <c r="D174" s="618"/>
      <c r="E174" s="618"/>
      <c r="F174" s="618"/>
      <c r="G174" s="616"/>
      <c r="H174" s="616"/>
      <c r="I174" s="616"/>
      <c r="J174" s="616"/>
      <c r="K174" s="616"/>
      <c r="L174" s="616"/>
      <c r="M174" s="616"/>
      <c r="N174" s="616"/>
      <c r="O174" s="616"/>
      <c r="P174" s="616"/>
      <c r="Q174" s="618"/>
      <c r="R174" s="618"/>
      <c r="S174" s="618"/>
      <c r="T174" s="618"/>
      <c r="U174" s="618"/>
      <c r="V174" s="618"/>
      <c r="W174" s="618"/>
      <c r="X174" s="617"/>
      <c r="Y174" s="618"/>
      <c r="Z174" s="618"/>
      <c r="AA174" s="618"/>
      <c r="AB174" s="618"/>
      <c r="AC174" s="618"/>
      <c r="AD174" s="618"/>
      <c r="AE174" s="618"/>
      <c r="AF174" s="618"/>
      <c r="AG174" s="618"/>
      <c r="AH174" s="618"/>
      <c r="AI174" s="618"/>
      <c r="AJ174" s="618"/>
      <c r="AK174" s="618"/>
      <c r="AL174" s="616"/>
      <c r="AM174" s="616"/>
      <c r="AN174" s="616"/>
      <c r="AO174" s="616"/>
      <c r="AP174" s="616"/>
      <c r="AQ174" s="616"/>
      <c r="AR174" s="616"/>
      <c r="AS174" s="616"/>
      <c r="AT174" s="616"/>
      <c r="AU174" s="616"/>
      <c r="AV174" s="616"/>
      <c r="AW174" s="616"/>
      <c r="AX174" s="616"/>
      <c r="AY174" s="616"/>
      <c r="AZ174" s="616"/>
      <c r="BA174" s="616"/>
      <c r="BB174" s="616"/>
      <c r="BC174" s="616"/>
      <c r="BD174" s="616"/>
      <c r="BE174" s="616"/>
      <c r="BF174" s="616"/>
      <c r="BG174" s="616"/>
      <c r="BH174" s="616"/>
      <c r="BI174" s="616"/>
      <c r="BJ174" s="616"/>
      <c r="BK174" s="616"/>
      <c r="BL174" s="616"/>
      <c r="BM174" s="616"/>
      <c r="BN174" s="616"/>
      <c r="BO174" s="616"/>
      <c r="BP174" s="616"/>
      <c r="BQ174" s="616"/>
      <c r="BR174" s="616"/>
      <c r="BS174" s="616"/>
      <c r="BT174" s="616"/>
      <c r="BU174" s="616"/>
      <c r="BV174" s="616"/>
      <c r="BW174" s="616"/>
      <c r="BX174" s="616"/>
      <c r="BY174" s="616"/>
      <c r="BZ174" s="616"/>
      <c r="CA174" s="616"/>
      <c r="CB174" s="616"/>
      <c r="CC174" s="616"/>
      <c r="CD174" s="616"/>
      <c r="CE174" s="616"/>
      <c r="CF174" s="616"/>
      <c r="CG174" s="616"/>
    </row>
    <row r="175" spans="1:85">
      <c r="A175" s="618"/>
      <c r="B175" s="618"/>
      <c r="C175" s="618"/>
      <c r="D175" s="618"/>
      <c r="E175" s="618"/>
      <c r="F175" s="618"/>
      <c r="G175" s="616"/>
      <c r="H175" s="616"/>
      <c r="I175" s="616"/>
      <c r="J175" s="616"/>
      <c r="K175" s="616"/>
      <c r="L175" s="616"/>
      <c r="M175" s="616"/>
      <c r="N175" s="616"/>
      <c r="O175" s="616"/>
      <c r="P175" s="616"/>
      <c r="Q175" s="618"/>
      <c r="R175" s="618"/>
      <c r="S175" s="618"/>
      <c r="T175" s="618"/>
      <c r="U175" s="618"/>
      <c r="V175" s="618"/>
      <c r="W175" s="618"/>
      <c r="X175" s="617"/>
      <c r="Y175" s="618"/>
      <c r="Z175" s="618"/>
      <c r="AA175" s="618"/>
      <c r="AB175" s="618"/>
      <c r="AC175" s="618"/>
      <c r="AD175" s="618"/>
      <c r="AE175" s="618"/>
      <c r="AF175" s="618"/>
      <c r="AG175" s="618"/>
      <c r="AH175" s="618"/>
      <c r="AI175" s="618"/>
      <c r="AJ175" s="618"/>
      <c r="AK175" s="618"/>
      <c r="AL175" s="616"/>
      <c r="AM175" s="616"/>
      <c r="AN175" s="616"/>
      <c r="AO175" s="616"/>
      <c r="AP175" s="616"/>
      <c r="AQ175" s="616"/>
      <c r="AR175" s="616"/>
      <c r="AS175" s="616"/>
      <c r="AT175" s="616"/>
      <c r="AU175" s="616"/>
      <c r="AV175" s="616"/>
      <c r="AW175" s="616"/>
      <c r="AX175" s="616"/>
      <c r="AY175" s="616"/>
      <c r="AZ175" s="616"/>
      <c r="BA175" s="616"/>
      <c r="BB175" s="616"/>
      <c r="BC175" s="616"/>
      <c r="BD175" s="616"/>
      <c r="BE175" s="616"/>
      <c r="BF175" s="616"/>
      <c r="BG175" s="616"/>
      <c r="BH175" s="616"/>
      <c r="BI175" s="616"/>
      <c r="BJ175" s="616"/>
      <c r="BK175" s="616"/>
      <c r="BL175" s="616"/>
      <c r="BM175" s="616"/>
      <c r="BN175" s="616"/>
      <c r="BO175" s="616"/>
      <c r="BP175" s="616"/>
      <c r="BQ175" s="616"/>
      <c r="BR175" s="616"/>
      <c r="BS175" s="616"/>
      <c r="BT175" s="616"/>
      <c r="BU175" s="616"/>
      <c r="BV175" s="616"/>
      <c r="BW175" s="616"/>
      <c r="BX175" s="616"/>
      <c r="BY175" s="616"/>
      <c r="BZ175" s="616"/>
      <c r="CA175" s="616"/>
      <c r="CB175" s="616"/>
      <c r="CC175" s="616"/>
      <c r="CD175" s="616"/>
      <c r="CE175" s="616"/>
      <c r="CF175" s="616"/>
      <c r="CG175" s="616"/>
    </row>
    <row r="176" spans="1:85">
      <c r="A176" s="618"/>
      <c r="B176" s="618"/>
      <c r="C176" s="618"/>
      <c r="D176" s="618"/>
      <c r="E176" s="618"/>
      <c r="F176" s="618"/>
      <c r="G176" s="616"/>
      <c r="H176" s="616"/>
      <c r="I176" s="616"/>
      <c r="J176" s="616"/>
      <c r="K176" s="616"/>
      <c r="L176" s="616"/>
      <c r="M176" s="616"/>
      <c r="N176" s="616"/>
      <c r="O176" s="616"/>
      <c r="P176" s="616"/>
      <c r="Q176" s="618"/>
      <c r="R176" s="618"/>
      <c r="S176" s="618"/>
      <c r="T176" s="618"/>
      <c r="U176" s="618"/>
      <c r="V176" s="618"/>
      <c r="W176" s="618"/>
      <c r="X176" s="617"/>
      <c r="Y176" s="618"/>
      <c r="Z176" s="618"/>
      <c r="AA176" s="618"/>
      <c r="AB176" s="618"/>
      <c r="AC176" s="618"/>
      <c r="AD176" s="618"/>
      <c r="AE176" s="618"/>
      <c r="AF176" s="618"/>
      <c r="AG176" s="618"/>
      <c r="AH176" s="618"/>
      <c r="AI176" s="618"/>
      <c r="AJ176" s="618"/>
      <c r="AK176" s="618"/>
      <c r="AL176" s="616"/>
      <c r="AM176" s="616"/>
      <c r="AN176" s="616"/>
      <c r="AO176" s="616"/>
      <c r="AP176" s="616"/>
      <c r="AQ176" s="616"/>
      <c r="AR176" s="616"/>
      <c r="AS176" s="616"/>
      <c r="AT176" s="616"/>
      <c r="AU176" s="616"/>
      <c r="AV176" s="616"/>
      <c r="AW176" s="616"/>
      <c r="AX176" s="616"/>
      <c r="AY176" s="616"/>
      <c r="AZ176" s="616"/>
      <c r="BA176" s="616"/>
      <c r="BB176" s="616"/>
      <c r="BC176" s="616"/>
      <c r="BD176" s="616"/>
      <c r="BE176" s="616"/>
      <c r="BF176" s="616"/>
      <c r="BG176" s="616"/>
      <c r="BH176" s="616"/>
      <c r="BI176" s="616"/>
      <c r="BJ176" s="616"/>
      <c r="BK176" s="616"/>
      <c r="BL176" s="616"/>
      <c r="BM176" s="616"/>
      <c r="BN176" s="616"/>
      <c r="BO176" s="616"/>
      <c r="BP176" s="616"/>
      <c r="BQ176" s="616"/>
      <c r="BR176" s="616"/>
      <c r="BS176" s="616"/>
      <c r="BT176" s="616"/>
      <c r="BU176" s="616"/>
      <c r="BV176" s="616"/>
      <c r="BW176" s="616"/>
      <c r="BX176" s="616"/>
      <c r="BY176" s="616"/>
      <c r="BZ176" s="616"/>
      <c r="CA176" s="616"/>
      <c r="CB176" s="616"/>
      <c r="CC176" s="616"/>
      <c r="CD176" s="616"/>
      <c r="CE176" s="616"/>
      <c r="CF176" s="616"/>
      <c r="CG176" s="616"/>
    </row>
    <row r="177" spans="1:85">
      <c r="A177" s="618"/>
      <c r="B177" s="618"/>
      <c r="C177" s="618"/>
      <c r="D177" s="618"/>
      <c r="E177" s="618"/>
      <c r="F177" s="618"/>
      <c r="G177" s="616"/>
      <c r="H177" s="616"/>
      <c r="I177" s="616"/>
      <c r="J177" s="616"/>
      <c r="K177" s="616"/>
      <c r="L177" s="616"/>
      <c r="M177" s="616"/>
      <c r="N177" s="616"/>
      <c r="O177" s="616"/>
      <c r="P177" s="616"/>
      <c r="Q177" s="618"/>
      <c r="R177" s="618"/>
      <c r="S177" s="618"/>
      <c r="T177" s="618"/>
      <c r="U177" s="618"/>
      <c r="V177" s="618"/>
      <c r="W177" s="618"/>
      <c r="X177" s="617"/>
      <c r="Y177" s="618"/>
      <c r="Z177" s="618"/>
      <c r="AA177" s="618"/>
      <c r="AB177" s="618"/>
      <c r="AC177" s="618"/>
      <c r="AD177" s="618"/>
      <c r="AE177" s="618"/>
      <c r="AF177" s="618"/>
      <c r="AG177" s="618"/>
      <c r="AH177" s="618"/>
      <c r="AI177" s="618"/>
      <c r="AJ177" s="618"/>
      <c r="AK177" s="618"/>
      <c r="AL177" s="616"/>
      <c r="AM177" s="616"/>
      <c r="AN177" s="616"/>
      <c r="AO177" s="616"/>
      <c r="AP177" s="616"/>
      <c r="AQ177" s="616"/>
      <c r="AR177" s="616"/>
      <c r="AS177" s="616"/>
      <c r="AT177" s="616"/>
      <c r="AU177" s="616"/>
      <c r="AV177" s="616"/>
      <c r="AW177" s="616"/>
      <c r="AX177" s="616"/>
      <c r="AY177" s="616"/>
      <c r="AZ177" s="616"/>
      <c r="BA177" s="616"/>
      <c r="BB177" s="616"/>
      <c r="BC177" s="616"/>
      <c r="BD177" s="616"/>
      <c r="BE177" s="616"/>
      <c r="BF177" s="616"/>
      <c r="BG177" s="616"/>
      <c r="BH177" s="616"/>
      <c r="BI177" s="616"/>
      <c r="BJ177" s="616"/>
      <c r="BK177" s="616"/>
      <c r="BL177" s="616"/>
      <c r="BM177" s="616"/>
      <c r="BN177" s="616"/>
      <c r="BO177" s="616"/>
      <c r="BP177" s="616"/>
      <c r="BQ177" s="616"/>
      <c r="BR177" s="616"/>
      <c r="BS177" s="616"/>
      <c r="BT177" s="616"/>
      <c r="BU177" s="616"/>
      <c r="BV177" s="616"/>
      <c r="BW177" s="616"/>
      <c r="BX177" s="616"/>
      <c r="BY177" s="616"/>
      <c r="BZ177" s="616"/>
      <c r="CA177" s="616"/>
      <c r="CB177" s="616"/>
      <c r="CC177" s="616"/>
      <c r="CD177" s="616"/>
      <c r="CE177" s="616"/>
      <c r="CF177" s="616"/>
      <c r="CG177" s="616"/>
    </row>
    <row r="178" spans="1:85">
      <c r="A178" s="618"/>
      <c r="B178" s="618"/>
      <c r="C178" s="618"/>
      <c r="D178" s="618"/>
      <c r="E178" s="618"/>
      <c r="F178" s="618"/>
      <c r="G178" s="616"/>
      <c r="H178" s="616"/>
      <c r="I178" s="616"/>
      <c r="J178" s="616"/>
      <c r="K178" s="616"/>
      <c r="L178" s="616"/>
      <c r="M178" s="616"/>
      <c r="N178" s="616"/>
      <c r="O178" s="616"/>
      <c r="P178" s="616"/>
      <c r="Q178" s="618"/>
      <c r="R178" s="618"/>
      <c r="S178" s="618"/>
      <c r="T178" s="618"/>
      <c r="U178" s="618"/>
      <c r="V178" s="618"/>
      <c r="W178" s="618"/>
      <c r="X178" s="617"/>
      <c r="Y178" s="618"/>
      <c r="Z178" s="618"/>
      <c r="AA178" s="618"/>
      <c r="AB178" s="618"/>
      <c r="AC178" s="618"/>
      <c r="AD178" s="618"/>
      <c r="AE178" s="618"/>
      <c r="AF178" s="618"/>
      <c r="AG178" s="618"/>
      <c r="AH178" s="618"/>
      <c r="AI178" s="618"/>
      <c r="AJ178" s="618"/>
      <c r="AK178" s="618"/>
      <c r="AL178" s="616"/>
      <c r="AM178" s="616"/>
      <c r="AN178" s="616"/>
      <c r="AO178" s="616"/>
      <c r="AP178" s="616"/>
      <c r="AQ178" s="616"/>
      <c r="AR178" s="616"/>
      <c r="AS178" s="616"/>
      <c r="AT178" s="616"/>
      <c r="AU178" s="616"/>
      <c r="AV178" s="616"/>
      <c r="AW178" s="616"/>
      <c r="AX178" s="616"/>
      <c r="AY178" s="616"/>
      <c r="AZ178" s="616"/>
      <c r="BA178" s="616"/>
      <c r="BB178" s="616"/>
      <c r="BC178" s="616"/>
      <c r="BD178" s="616"/>
      <c r="BE178" s="616"/>
      <c r="BF178" s="616"/>
      <c r="BG178" s="616"/>
      <c r="BH178" s="616"/>
      <c r="BI178" s="616"/>
      <c r="BJ178" s="616"/>
      <c r="BK178" s="616"/>
      <c r="BL178" s="616"/>
      <c r="BM178" s="616"/>
      <c r="BN178" s="616"/>
      <c r="BO178" s="616"/>
      <c r="BP178" s="616"/>
      <c r="BQ178" s="616"/>
      <c r="BR178" s="616"/>
      <c r="BS178" s="616"/>
      <c r="BT178" s="616"/>
      <c r="BU178" s="616"/>
      <c r="BV178" s="616"/>
      <c r="BW178" s="616"/>
      <c r="BX178" s="616"/>
      <c r="BY178" s="616"/>
      <c r="BZ178" s="616"/>
      <c r="CA178" s="616"/>
      <c r="CB178" s="616"/>
      <c r="CC178" s="616"/>
      <c r="CD178" s="616"/>
      <c r="CE178" s="616"/>
      <c r="CF178" s="616"/>
      <c r="CG178" s="616"/>
    </row>
    <row r="179" spans="1:85">
      <c r="A179" s="618"/>
      <c r="B179" s="618"/>
      <c r="C179" s="618"/>
      <c r="D179" s="618"/>
      <c r="E179" s="618"/>
      <c r="F179" s="618"/>
      <c r="G179" s="616"/>
      <c r="H179" s="616"/>
      <c r="I179" s="616"/>
      <c r="J179" s="616"/>
      <c r="K179" s="616"/>
      <c r="L179" s="616"/>
      <c r="M179" s="616"/>
      <c r="N179" s="616"/>
      <c r="O179" s="616"/>
      <c r="P179" s="616"/>
      <c r="Q179" s="618"/>
      <c r="R179" s="618"/>
      <c r="S179" s="618"/>
      <c r="T179" s="618"/>
      <c r="U179" s="618"/>
      <c r="V179" s="618"/>
      <c r="W179" s="618"/>
      <c r="X179" s="617"/>
      <c r="Y179" s="618"/>
      <c r="Z179" s="618"/>
      <c r="AA179" s="618"/>
      <c r="AB179" s="618"/>
      <c r="AC179" s="618"/>
      <c r="AD179" s="618"/>
      <c r="AE179" s="618"/>
      <c r="AF179" s="618"/>
      <c r="AG179" s="618"/>
      <c r="AH179" s="618"/>
      <c r="AI179" s="618"/>
      <c r="AJ179" s="618"/>
      <c r="AK179" s="618"/>
      <c r="AL179" s="616"/>
      <c r="AM179" s="616"/>
      <c r="AN179" s="616"/>
      <c r="AO179" s="616"/>
      <c r="AP179" s="616"/>
      <c r="AQ179" s="616"/>
      <c r="AR179" s="616"/>
      <c r="AS179" s="616"/>
      <c r="AT179" s="616"/>
      <c r="AU179" s="616"/>
      <c r="AV179" s="616"/>
      <c r="AW179" s="616"/>
      <c r="AX179" s="616"/>
      <c r="AY179" s="616"/>
      <c r="AZ179" s="616"/>
      <c r="BA179" s="616"/>
      <c r="BB179" s="616"/>
      <c r="BC179" s="616"/>
      <c r="BD179" s="616"/>
      <c r="BE179" s="616"/>
      <c r="BF179" s="616"/>
      <c r="BG179" s="616"/>
      <c r="BH179" s="616"/>
      <c r="BI179" s="616"/>
      <c r="BJ179" s="616"/>
      <c r="BK179" s="616"/>
      <c r="BL179" s="616"/>
      <c r="BM179" s="616"/>
      <c r="BN179" s="616"/>
      <c r="BO179" s="616"/>
      <c r="BP179" s="616"/>
      <c r="BQ179" s="616"/>
      <c r="BR179" s="616"/>
      <c r="BS179" s="616"/>
      <c r="BT179" s="616"/>
      <c r="BU179" s="616"/>
      <c r="BV179" s="616"/>
      <c r="BW179" s="616"/>
      <c r="BX179" s="616"/>
      <c r="BY179" s="616"/>
      <c r="BZ179" s="616"/>
      <c r="CA179" s="616"/>
      <c r="CB179" s="616"/>
      <c r="CC179" s="616"/>
      <c r="CD179" s="616"/>
      <c r="CE179" s="616"/>
      <c r="CF179" s="616"/>
      <c r="CG179" s="616"/>
    </row>
    <row r="180" spans="1:85">
      <c r="A180" s="618"/>
      <c r="B180" s="618"/>
      <c r="C180" s="618"/>
      <c r="D180" s="618"/>
      <c r="E180" s="618"/>
      <c r="F180" s="618"/>
      <c r="G180" s="616"/>
      <c r="H180" s="616"/>
      <c r="I180" s="616"/>
      <c r="J180" s="616"/>
      <c r="K180" s="616"/>
      <c r="L180" s="616"/>
      <c r="M180" s="616"/>
      <c r="N180" s="616"/>
      <c r="O180" s="616"/>
      <c r="P180" s="616"/>
      <c r="Q180" s="618"/>
      <c r="R180" s="618"/>
      <c r="S180" s="618"/>
      <c r="T180" s="618"/>
      <c r="U180" s="618"/>
      <c r="V180" s="618"/>
      <c r="W180" s="618"/>
      <c r="X180" s="617"/>
      <c r="Y180" s="618"/>
      <c r="Z180" s="618"/>
      <c r="AA180" s="618"/>
      <c r="AB180" s="618"/>
      <c r="AC180" s="618"/>
      <c r="AD180" s="618"/>
      <c r="AE180" s="618"/>
      <c r="AF180" s="618"/>
      <c r="AG180" s="618"/>
      <c r="AH180" s="618"/>
      <c r="AI180" s="618"/>
      <c r="AJ180" s="618"/>
      <c r="AK180" s="618"/>
      <c r="AL180" s="616"/>
      <c r="AM180" s="616"/>
      <c r="AN180" s="616"/>
      <c r="AO180" s="616"/>
      <c r="AP180" s="616"/>
      <c r="AQ180" s="616"/>
      <c r="AR180" s="616"/>
      <c r="AS180" s="616"/>
      <c r="AT180" s="616"/>
      <c r="AU180" s="616"/>
      <c r="AV180" s="616"/>
      <c r="AW180" s="616"/>
      <c r="AX180" s="616"/>
      <c r="AY180" s="616"/>
      <c r="AZ180" s="616"/>
      <c r="BA180" s="616"/>
      <c r="BB180" s="616"/>
      <c r="BC180" s="616"/>
      <c r="BD180" s="616"/>
      <c r="BE180" s="616"/>
      <c r="BF180" s="616"/>
      <c r="BG180" s="616"/>
      <c r="BH180" s="616"/>
      <c r="BI180" s="616"/>
      <c r="BJ180" s="616"/>
      <c r="BK180" s="616"/>
      <c r="BL180" s="616"/>
      <c r="BM180" s="616"/>
      <c r="BN180" s="616"/>
      <c r="BO180" s="616"/>
      <c r="BP180" s="616"/>
      <c r="BQ180" s="616"/>
      <c r="BR180" s="616"/>
      <c r="BS180" s="616"/>
      <c r="BT180" s="616"/>
      <c r="BU180" s="616"/>
      <c r="BV180" s="616"/>
      <c r="BW180" s="616"/>
      <c r="BX180" s="616"/>
      <c r="BY180" s="616"/>
      <c r="BZ180" s="616"/>
      <c r="CA180" s="616"/>
      <c r="CB180" s="616"/>
      <c r="CC180" s="616"/>
      <c r="CD180" s="616"/>
      <c r="CE180" s="616"/>
      <c r="CF180" s="616"/>
      <c r="CG180" s="616"/>
    </row>
    <row r="181" spans="1:85">
      <c r="A181" s="618"/>
      <c r="B181" s="618"/>
      <c r="C181" s="618"/>
      <c r="D181" s="618"/>
      <c r="E181" s="618"/>
      <c r="F181" s="618"/>
      <c r="G181" s="616"/>
      <c r="H181" s="616"/>
      <c r="I181" s="616"/>
      <c r="J181" s="616"/>
      <c r="K181" s="616"/>
      <c r="L181" s="616"/>
      <c r="M181" s="616"/>
      <c r="N181" s="616"/>
      <c r="O181" s="616"/>
      <c r="P181" s="616"/>
      <c r="Q181" s="618"/>
      <c r="R181" s="618"/>
      <c r="S181" s="618"/>
      <c r="T181" s="618"/>
      <c r="U181" s="618"/>
      <c r="V181" s="618"/>
      <c r="W181" s="618"/>
      <c r="X181" s="617"/>
      <c r="Y181" s="618"/>
      <c r="Z181" s="618"/>
      <c r="AA181" s="618"/>
      <c r="AB181" s="618"/>
      <c r="AC181" s="618"/>
      <c r="AD181" s="618"/>
      <c r="AE181" s="618"/>
      <c r="AF181" s="618"/>
      <c r="AG181" s="618"/>
      <c r="AH181" s="618"/>
      <c r="AI181" s="618"/>
      <c r="AJ181" s="618"/>
      <c r="AK181" s="618"/>
      <c r="AL181" s="616"/>
      <c r="AM181" s="616"/>
      <c r="AN181" s="616"/>
      <c r="AO181" s="616"/>
      <c r="AP181" s="616"/>
      <c r="AQ181" s="616"/>
      <c r="AR181" s="616"/>
      <c r="AS181" s="616"/>
      <c r="AT181" s="616"/>
      <c r="AU181" s="616"/>
      <c r="AV181" s="616"/>
      <c r="AW181" s="616"/>
      <c r="AX181" s="616"/>
      <c r="AY181" s="616"/>
      <c r="AZ181" s="616"/>
      <c r="BA181" s="616"/>
      <c r="BB181" s="616"/>
      <c r="BC181" s="616"/>
      <c r="BD181" s="616"/>
      <c r="BE181" s="616"/>
      <c r="BF181" s="616"/>
      <c r="BG181" s="616"/>
      <c r="BH181" s="616"/>
      <c r="BI181" s="616"/>
      <c r="BJ181" s="616"/>
      <c r="BK181" s="616"/>
      <c r="BL181" s="616"/>
      <c r="BM181" s="616"/>
      <c r="BN181" s="616"/>
      <c r="BO181" s="616"/>
      <c r="BP181" s="616"/>
      <c r="BQ181" s="616"/>
      <c r="BR181" s="616"/>
      <c r="BS181" s="616"/>
      <c r="BT181" s="616"/>
      <c r="BU181" s="616"/>
      <c r="BV181" s="616"/>
      <c r="BW181" s="616"/>
      <c r="BX181" s="616"/>
      <c r="BY181" s="616"/>
      <c r="BZ181" s="616"/>
      <c r="CA181" s="616"/>
      <c r="CB181" s="616"/>
      <c r="CC181" s="616"/>
      <c r="CD181" s="616"/>
      <c r="CE181" s="616"/>
      <c r="CF181" s="616"/>
      <c r="CG181" s="616"/>
    </row>
    <row r="182" spans="1:85">
      <c r="A182" s="618"/>
      <c r="B182" s="618"/>
      <c r="C182" s="618"/>
      <c r="D182" s="618"/>
      <c r="E182" s="618"/>
      <c r="F182" s="618"/>
      <c r="G182" s="616"/>
      <c r="H182" s="616"/>
      <c r="I182" s="616"/>
      <c r="J182" s="616"/>
      <c r="K182" s="616"/>
      <c r="L182" s="616"/>
      <c r="M182" s="616"/>
      <c r="N182" s="616"/>
      <c r="O182" s="616"/>
      <c r="P182" s="616"/>
      <c r="Q182" s="618"/>
      <c r="R182" s="618"/>
      <c r="S182" s="618"/>
      <c r="T182" s="618"/>
      <c r="U182" s="618"/>
      <c r="V182" s="618"/>
      <c r="W182" s="618"/>
      <c r="X182" s="617"/>
      <c r="Y182" s="618"/>
      <c r="Z182" s="618"/>
      <c r="AA182" s="618"/>
      <c r="AB182" s="618"/>
      <c r="AC182" s="618"/>
      <c r="AD182" s="618"/>
      <c r="AE182" s="618"/>
      <c r="AF182" s="618"/>
      <c r="AG182" s="618"/>
      <c r="AH182" s="618"/>
      <c r="AI182" s="618"/>
      <c r="AJ182" s="618"/>
      <c r="AK182" s="618"/>
      <c r="AL182" s="616"/>
      <c r="AM182" s="616"/>
      <c r="AN182" s="616"/>
      <c r="AO182" s="616"/>
      <c r="AP182" s="616"/>
      <c r="AQ182" s="616"/>
      <c r="AR182" s="616"/>
      <c r="AS182" s="616"/>
      <c r="AT182" s="616"/>
      <c r="AU182" s="616"/>
      <c r="AV182" s="616"/>
      <c r="AW182" s="616"/>
      <c r="AX182" s="616"/>
      <c r="AY182" s="616"/>
      <c r="AZ182" s="616"/>
      <c r="BA182" s="616"/>
      <c r="BB182" s="616"/>
      <c r="BC182" s="616"/>
      <c r="BD182" s="616"/>
      <c r="BE182" s="616"/>
      <c r="BF182" s="616"/>
      <c r="BG182" s="616"/>
      <c r="BH182" s="616"/>
      <c r="BI182" s="616"/>
      <c r="BJ182" s="616"/>
      <c r="BK182" s="616"/>
      <c r="BL182" s="616"/>
      <c r="BM182" s="616"/>
      <c r="BN182" s="616"/>
      <c r="BO182" s="616"/>
      <c r="BP182" s="616"/>
      <c r="BQ182" s="616"/>
      <c r="BR182" s="616"/>
      <c r="BS182" s="616"/>
      <c r="BT182" s="616"/>
      <c r="BU182" s="616"/>
      <c r="BV182" s="616"/>
      <c r="BW182" s="616"/>
      <c r="BX182" s="616"/>
      <c r="BY182" s="616"/>
      <c r="BZ182" s="616"/>
      <c r="CA182" s="616"/>
      <c r="CB182" s="616"/>
      <c r="CC182" s="616"/>
      <c r="CD182" s="616"/>
      <c r="CE182" s="616"/>
      <c r="CF182" s="616"/>
      <c r="CG182" s="616"/>
    </row>
    <row r="183" spans="1:85">
      <c r="A183" s="618"/>
      <c r="B183" s="618"/>
      <c r="C183" s="618"/>
      <c r="D183" s="618"/>
      <c r="E183" s="618"/>
      <c r="F183" s="618"/>
      <c r="G183" s="616"/>
      <c r="H183" s="616"/>
      <c r="I183" s="616"/>
      <c r="J183" s="616"/>
      <c r="K183" s="616"/>
      <c r="L183" s="616"/>
      <c r="M183" s="616"/>
      <c r="N183" s="616"/>
      <c r="O183" s="616"/>
      <c r="P183" s="616"/>
      <c r="Q183" s="618"/>
      <c r="R183" s="618"/>
      <c r="S183" s="618"/>
      <c r="T183" s="618"/>
      <c r="U183" s="618"/>
      <c r="V183" s="618"/>
      <c r="W183" s="618"/>
      <c r="X183" s="617"/>
      <c r="Y183" s="618"/>
      <c r="Z183" s="618"/>
      <c r="AA183" s="618"/>
      <c r="AB183" s="618"/>
      <c r="AC183" s="618"/>
      <c r="AD183" s="618"/>
      <c r="AE183" s="618"/>
      <c r="AF183" s="618"/>
      <c r="AG183" s="618"/>
      <c r="AH183" s="618"/>
      <c r="AI183" s="618"/>
      <c r="AJ183" s="618"/>
      <c r="AK183" s="618"/>
      <c r="AL183" s="616"/>
      <c r="AM183" s="616"/>
      <c r="AN183" s="616"/>
      <c r="AO183" s="616"/>
      <c r="AP183" s="616"/>
      <c r="AQ183" s="616"/>
      <c r="AR183" s="616"/>
      <c r="AS183" s="616"/>
      <c r="AT183" s="616"/>
      <c r="AU183" s="616"/>
      <c r="AV183" s="616"/>
      <c r="AW183" s="616"/>
      <c r="AX183" s="616"/>
      <c r="AY183" s="616"/>
      <c r="AZ183" s="616"/>
      <c r="BA183" s="616"/>
      <c r="BB183" s="616"/>
      <c r="BC183" s="616"/>
      <c r="BD183" s="616"/>
      <c r="BE183" s="616"/>
      <c r="BF183" s="616"/>
      <c r="BG183" s="616"/>
      <c r="BH183" s="616"/>
      <c r="BI183" s="616"/>
      <c r="BJ183" s="616"/>
      <c r="BK183" s="616"/>
      <c r="BL183" s="616"/>
      <c r="BM183" s="616"/>
      <c r="BN183" s="616"/>
      <c r="BO183" s="616"/>
      <c r="BP183" s="616"/>
      <c r="BQ183" s="616"/>
      <c r="BR183" s="616"/>
      <c r="BS183" s="616"/>
      <c r="BT183" s="616"/>
      <c r="BU183" s="616"/>
      <c r="BV183" s="616"/>
      <c r="BW183" s="616"/>
      <c r="BX183" s="616"/>
      <c r="BY183" s="616"/>
      <c r="BZ183" s="616"/>
      <c r="CA183" s="616"/>
      <c r="CB183" s="616"/>
      <c r="CC183" s="616"/>
      <c r="CD183" s="616"/>
      <c r="CE183" s="616"/>
      <c r="CF183" s="616"/>
      <c r="CG183" s="616"/>
    </row>
    <row r="184" spans="1:85">
      <c r="A184" s="618"/>
      <c r="B184" s="618"/>
      <c r="C184" s="618"/>
      <c r="D184" s="618"/>
      <c r="E184" s="618"/>
      <c r="F184" s="618"/>
      <c r="G184" s="616"/>
      <c r="H184" s="616"/>
      <c r="I184" s="616"/>
      <c r="J184" s="616"/>
      <c r="K184" s="616"/>
      <c r="L184" s="616"/>
      <c r="M184" s="616"/>
      <c r="N184" s="616"/>
      <c r="O184" s="616"/>
      <c r="P184" s="616"/>
      <c r="Q184" s="618"/>
      <c r="R184" s="618"/>
      <c r="S184" s="618"/>
      <c r="T184" s="618"/>
      <c r="U184" s="618"/>
      <c r="V184" s="618"/>
      <c r="W184" s="618"/>
      <c r="X184" s="617"/>
      <c r="Y184" s="618"/>
      <c r="Z184" s="618"/>
      <c r="AA184" s="618"/>
      <c r="AB184" s="618"/>
      <c r="AC184" s="618"/>
      <c r="AD184" s="618"/>
      <c r="AE184" s="618"/>
      <c r="AF184" s="618"/>
      <c r="AG184" s="618"/>
      <c r="AH184" s="618"/>
      <c r="AI184" s="618"/>
      <c r="AJ184" s="618"/>
      <c r="AK184" s="618"/>
      <c r="AL184" s="616"/>
      <c r="AM184" s="616"/>
      <c r="AN184" s="616"/>
      <c r="AO184" s="616"/>
      <c r="AP184" s="616"/>
      <c r="AQ184" s="616"/>
      <c r="AR184" s="616"/>
      <c r="AS184" s="616"/>
      <c r="AT184" s="616"/>
      <c r="AU184" s="616"/>
      <c r="AV184" s="616"/>
      <c r="AW184" s="616"/>
      <c r="AX184" s="616"/>
      <c r="AY184" s="616"/>
      <c r="AZ184" s="616"/>
      <c r="BA184" s="616"/>
      <c r="BB184" s="616"/>
      <c r="BC184" s="616"/>
      <c r="BD184" s="616"/>
      <c r="BE184" s="616"/>
      <c r="BF184" s="616"/>
      <c r="BG184" s="616"/>
      <c r="BH184" s="616"/>
      <c r="BI184" s="616"/>
      <c r="BJ184" s="616"/>
      <c r="BK184" s="616"/>
      <c r="BL184" s="616"/>
      <c r="BM184" s="616"/>
      <c r="BN184" s="616"/>
      <c r="BO184" s="616"/>
      <c r="BP184" s="616"/>
      <c r="BQ184" s="616"/>
      <c r="BR184" s="616"/>
      <c r="BS184" s="616"/>
      <c r="BT184" s="616"/>
      <c r="BU184" s="616"/>
      <c r="BV184" s="616"/>
      <c r="BW184" s="616"/>
      <c r="BX184" s="616"/>
      <c r="BY184" s="616"/>
      <c r="BZ184" s="616"/>
      <c r="CA184" s="616"/>
      <c r="CB184" s="616"/>
      <c r="CC184" s="616"/>
      <c r="CD184" s="616"/>
      <c r="CE184" s="616"/>
      <c r="CF184" s="616"/>
      <c r="CG184" s="616"/>
    </row>
    <row r="185" spans="1:85">
      <c r="A185" s="618"/>
      <c r="B185" s="618"/>
      <c r="C185" s="618"/>
      <c r="D185" s="618"/>
      <c r="E185" s="618"/>
      <c r="F185" s="618"/>
      <c r="G185" s="616"/>
      <c r="H185" s="616"/>
      <c r="I185" s="616"/>
      <c r="J185" s="616"/>
      <c r="K185" s="616"/>
      <c r="L185" s="616"/>
      <c r="M185" s="616"/>
      <c r="N185" s="616"/>
      <c r="O185" s="616"/>
      <c r="P185" s="616"/>
      <c r="Q185" s="618"/>
      <c r="R185" s="618"/>
      <c r="S185" s="618"/>
      <c r="T185" s="618"/>
      <c r="U185" s="618"/>
      <c r="V185" s="618"/>
      <c r="W185" s="618"/>
      <c r="X185" s="617"/>
      <c r="Y185" s="618"/>
      <c r="Z185" s="618"/>
      <c r="AA185" s="618"/>
      <c r="AB185" s="618"/>
      <c r="AC185" s="618"/>
      <c r="AD185" s="618"/>
      <c r="AE185" s="618"/>
      <c r="AF185" s="618"/>
      <c r="AG185" s="618"/>
      <c r="AH185" s="618"/>
      <c r="AI185" s="618"/>
      <c r="AJ185" s="618"/>
      <c r="AK185" s="618"/>
      <c r="AL185" s="616"/>
      <c r="AM185" s="616"/>
      <c r="AN185" s="616"/>
      <c r="AO185" s="616"/>
      <c r="AP185" s="616"/>
      <c r="AQ185" s="616"/>
      <c r="AR185" s="616"/>
      <c r="AS185" s="616"/>
      <c r="AT185" s="616"/>
      <c r="AU185" s="616"/>
      <c r="AV185" s="616"/>
      <c r="AW185" s="616"/>
      <c r="AX185" s="616"/>
      <c r="AY185" s="616"/>
      <c r="AZ185" s="616"/>
      <c r="BA185" s="616"/>
      <c r="BB185" s="616"/>
      <c r="BC185" s="616"/>
      <c r="BD185" s="616"/>
      <c r="BE185" s="616"/>
      <c r="BF185" s="616"/>
      <c r="BG185" s="616"/>
      <c r="BH185" s="616"/>
      <c r="BI185" s="616"/>
      <c r="BJ185" s="616"/>
      <c r="BK185" s="616"/>
      <c r="BL185" s="616"/>
      <c r="BM185" s="616"/>
      <c r="BN185" s="616"/>
      <c r="BO185" s="616"/>
      <c r="BP185" s="616"/>
      <c r="BQ185" s="616"/>
      <c r="BR185" s="616"/>
      <c r="BS185" s="616"/>
      <c r="BT185" s="616"/>
      <c r="BU185" s="616"/>
      <c r="BV185" s="616"/>
      <c r="BW185" s="616"/>
      <c r="BX185" s="616"/>
      <c r="BY185" s="616"/>
      <c r="BZ185" s="616"/>
      <c r="CA185" s="616"/>
      <c r="CB185" s="616"/>
      <c r="CC185" s="616"/>
      <c r="CD185" s="616"/>
      <c r="CE185" s="616"/>
      <c r="CF185" s="616"/>
      <c r="CG185" s="616"/>
    </row>
    <row r="186" spans="1:85">
      <c r="A186" s="618"/>
      <c r="B186" s="618"/>
      <c r="C186" s="618"/>
      <c r="D186" s="618"/>
      <c r="E186" s="618"/>
      <c r="F186" s="618"/>
      <c r="G186" s="616"/>
      <c r="H186" s="616"/>
      <c r="I186" s="616"/>
      <c r="J186" s="616"/>
      <c r="K186" s="616"/>
      <c r="L186" s="616"/>
      <c r="M186" s="616"/>
      <c r="N186" s="616"/>
      <c r="O186" s="616"/>
      <c r="P186" s="616"/>
      <c r="Q186" s="618"/>
      <c r="R186" s="618"/>
      <c r="S186" s="618"/>
      <c r="T186" s="618"/>
      <c r="U186" s="618"/>
      <c r="V186" s="618"/>
      <c r="W186" s="618"/>
      <c r="X186" s="617"/>
      <c r="Y186" s="618"/>
      <c r="Z186" s="618"/>
      <c r="AA186" s="618"/>
      <c r="AB186" s="618"/>
      <c r="AC186" s="618"/>
      <c r="AD186" s="618"/>
      <c r="AE186" s="618"/>
      <c r="AF186" s="618"/>
      <c r="AG186" s="618"/>
      <c r="AH186" s="618"/>
      <c r="AI186" s="618"/>
      <c r="AJ186" s="618"/>
      <c r="AK186" s="618"/>
      <c r="AL186" s="616"/>
      <c r="AM186" s="616"/>
      <c r="AN186" s="616"/>
      <c r="AO186" s="616"/>
      <c r="AP186" s="616"/>
      <c r="AQ186" s="616"/>
      <c r="AR186" s="616"/>
      <c r="AS186" s="616"/>
      <c r="AT186" s="616"/>
      <c r="AU186" s="616"/>
      <c r="AV186" s="616"/>
      <c r="AW186" s="616"/>
      <c r="AX186" s="616"/>
      <c r="AY186" s="616"/>
      <c r="AZ186" s="616"/>
      <c r="BA186" s="616"/>
      <c r="BB186" s="616"/>
      <c r="BC186" s="616"/>
      <c r="BD186" s="616"/>
      <c r="BE186" s="616"/>
      <c r="BF186" s="616"/>
      <c r="BG186" s="616"/>
      <c r="BH186" s="616"/>
      <c r="BI186" s="616"/>
      <c r="BJ186" s="616"/>
      <c r="BK186" s="616"/>
      <c r="BL186" s="616"/>
      <c r="BM186" s="616"/>
      <c r="BN186" s="616"/>
      <c r="BO186" s="616"/>
      <c r="BP186" s="616"/>
      <c r="BQ186" s="616"/>
      <c r="BR186" s="616"/>
      <c r="BS186" s="616"/>
      <c r="BT186" s="616"/>
      <c r="BU186" s="616"/>
      <c r="BV186" s="616"/>
      <c r="BW186" s="616"/>
      <c r="BX186" s="616"/>
      <c r="BY186" s="616"/>
      <c r="BZ186" s="616"/>
      <c r="CA186" s="616"/>
      <c r="CB186" s="616"/>
      <c r="CC186" s="616"/>
      <c r="CD186" s="616"/>
      <c r="CE186" s="616"/>
      <c r="CF186" s="616"/>
      <c r="CG186" s="616"/>
    </row>
    <row r="187" spans="1:85">
      <c r="A187" s="618"/>
      <c r="B187" s="618"/>
      <c r="C187" s="618"/>
      <c r="D187" s="618"/>
      <c r="E187" s="618"/>
      <c r="F187" s="618"/>
      <c r="G187" s="616"/>
      <c r="H187" s="616"/>
      <c r="I187" s="616"/>
      <c r="J187" s="616"/>
      <c r="K187" s="616"/>
      <c r="L187" s="616"/>
      <c r="M187" s="616"/>
      <c r="N187" s="616"/>
      <c r="O187" s="616"/>
      <c r="P187" s="616"/>
      <c r="Q187" s="618"/>
      <c r="R187" s="618"/>
      <c r="S187" s="618"/>
      <c r="T187" s="618"/>
      <c r="U187" s="618"/>
      <c r="V187" s="618"/>
      <c r="W187" s="618"/>
      <c r="X187" s="617"/>
      <c r="Y187" s="618"/>
      <c r="Z187" s="618"/>
      <c r="AA187" s="618"/>
      <c r="AB187" s="618"/>
      <c r="AC187" s="618"/>
      <c r="AD187" s="618"/>
      <c r="AE187" s="618"/>
      <c r="AF187" s="618"/>
      <c r="AG187" s="618"/>
      <c r="AH187" s="618"/>
      <c r="AI187" s="618"/>
      <c r="AJ187" s="618"/>
      <c r="AK187" s="618"/>
      <c r="AL187" s="616"/>
      <c r="AM187" s="616"/>
      <c r="AN187" s="616"/>
      <c r="AO187" s="616"/>
      <c r="AP187" s="616"/>
      <c r="AQ187" s="616"/>
      <c r="AR187" s="616"/>
      <c r="AS187" s="616"/>
      <c r="AT187" s="616"/>
      <c r="AU187" s="616"/>
      <c r="AV187" s="616"/>
      <c r="AW187" s="616"/>
      <c r="AX187" s="616"/>
      <c r="AY187" s="616"/>
      <c r="AZ187" s="616"/>
      <c r="BA187" s="616"/>
      <c r="BB187" s="616"/>
      <c r="BC187" s="616"/>
      <c r="BD187" s="616"/>
      <c r="BE187" s="616"/>
      <c r="BF187" s="616"/>
      <c r="BG187" s="616"/>
      <c r="BH187" s="616"/>
      <c r="BI187" s="616"/>
      <c r="BJ187" s="616"/>
      <c r="BK187" s="616"/>
      <c r="BL187" s="616"/>
      <c r="BM187" s="616"/>
      <c r="BN187" s="616"/>
      <c r="BO187" s="616"/>
      <c r="BP187" s="616"/>
      <c r="BQ187" s="616"/>
      <c r="BR187" s="616"/>
      <c r="BS187" s="616"/>
      <c r="BT187" s="616"/>
      <c r="BU187" s="616"/>
      <c r="BV187" s="616"/>
      <c r="BW187" s="616"/>
      <c r="BX187" s="616"/>
      <c r="BY187" s="616"/>
      <c r="BZ187" s="616"/>
      <c r="CA187" s="616"/>
      <c r="CB187" s="616"/>
      <c r="CC187" s="616"/>
      <c r="CD187" s="616"/>
      <c r="CE187" s="616"/>
      <c r="CF187" s="616"/>
      <c r="CG187" s="616"/>
    </row>
    <row r="188" spans="1:85">
      <c r="A188" s="618"/>
      <c r="B188" s="618"/>
      <c r="C188" s="618"/>
      <c r="D188" s="618"/>
      <c r="E188" s="618"/>
      <c r="F188" s="618"/>
      <c r="G188" s="616"/>
      <c r="H188" s="616"/>
      <c r="I188" s="616"/>
      <c r="J188" s="616"/>
      <c r="K188" s="616"/>
      <c r="L188" s="616"/>
      <c r="M188" s="616"/>
      <c r="N188" s="616"/>
      <c r="O188" s="616"/>
      <c r="P188" s="616"/>
      <c r="Q188" s="618"/>
      <c r="R188" s="618"/>
      <c r="S188" s="618"/>
      <c r="T188" s="618"/>
      <c r="U188" s="618"/>
      <c r="V188" s="618"/>
      <c r="W188" s="618"/>
      <c r="X188" s="617"/>
      <c r="Y188" s="618"/>
      <c r="Z188" s="618"/>
      <c r="AA188" s="618"/>
      <c r="AB188" s="618"/>
      <c r="AC188" s="618"/>
      <c r="AD188" s="618"/>
      <c r="AE188" s="618"/>
      <c r="AF188" s="618"/>
      <c r="AG188" s="618"/>
      <c r="AH188" s="618"/>
      <c r="AI188" s="618"/>
      <c r="AJ188" s="618"/>
      <c r="AK188" s="618"/>
      <c r="AL188" s="616"/>
      <c r="AM188" s="616"/>
      <c r="AN188" s="616"/>
      <c r="AO188" s="616"/>
      <c r="AP188" s="616"/>
      <c r="AQ188" s="616"/>
      <c r="AR188" s="616"/>
      <c r="AS188" s="616"/>
      <c r="AT188" s="616"/>
      <c r="AU188" s="616"/>
      <c r="AV188" s="616"/>
      <c r="AW188" s="616"/>
      <c r="AX188" s="616"/>
      <c r="AY188" s="616"/>
      <c r="AZ188" s="616"/>
      <c r="BA188" s="616"/>
      <c r="BB188" s="616"/>
      <c r="BC188" s="616"/>
      <c r="BD188" s="616"/>
      <c r="BE188" s="616"/>
      <c r="BF188" s="616"/>
      <c r="BG188" s="616"/>
      <c r="BH188" s="616"/>
      <c r="BI188" s="616"/>
      <c r="BJ188" s="616"/>
      <c r="BK188" s="616"/>
      <c r="BL188" s="616"/>
      <c r="BM188" s="616"/>
      <c r="BN188" s="616"/>
      <c r="BO188" s="616"/>
      <c r="BP188" s="616"/>
      <c r="BQ188" s="616"/>
      <c r="BR188" s="616"/>
      <c r="BS188" s="616"/>
      <c r="BT188" s="616"/>
      <c r="BU188" s="616"/>
      <c r="BV188" s="616"/>
      <c r="BW188" s="616"/>
      <c r="BX188" s="616"/>
      <c r="BY188" s="616"/>
      <c r="BZ188" s="616"/>
      <c r="CA188" s="616"/>
      <c r="CB188" s="616"/>
      <c r="CC188" s="616"/>
      <c r="CD188" s="616"/>
      <c r="CE188" s="616"/>
      <c r="CF188" s="616"/>
      <c r="CG188" s="616"/>
    </row>
    <row r="189" spans="1:85">
      <c r="A189" s="618"/>
      <c r="B189" s="618"/>
      <c r="C189" s="618"/>
      <c r="D189" s="618"/>
      <c r="E189" s="618"/>
      <c r="F189" s="618"/>
      <c r="G189" s="616"/>
      <c r="H189" s="616"/>
      <c r="I189" s="616"/>
      <c r="J189" s="616"/>
      <c r="K189" s="616"/>
      <c r="L189" s="616"/>
      <c r="M189" s="616"/>
      <c r="N189" s="616"/>
      <c r="O189" s="616"/>
      <c r="P189" s="616"/>
      <c r="Q189" s="618"/>
      <c r="R189" s="618"/>
      <c r="S189" s="618"/>
      <c r="T189" s="618"/>
      <c r="U189" s="618"/>
      <c r="V189" s="618"/>
      <c r="W189" s="618"/>
      <c r="X189" s="617"/>
      <c r="Y189" s="618"/>
      <c r="Z189" s="618"/>
      <c r="AA189" s="618"/>
      <c r="AB189" s="618"/>
      <c r="AC189" s="618"/>
      <c r="AD189" s="618"/>
      <c r="AE189" s="618"/>
      <c r="AF189" s="618"/>
      <c r="AG189" s="618"/>
      <c r="AH189" s="618"/>
      <c r="AI189" s="618"/>
      <c r="AJ189" s="618"/>
      <c r="AK189" s="618"/>
      <c r="AL189" s="616"/>
      <c r="AM189" s="616"/>
      <c r="AN189" s="616"/>
      <c r="AO189" s="616"/>
      <c r="AP189" s="616"/>
      <c r="AQ189" s="616"/>
      <c r="AR189" s="616"/>
      <c r="AS189" s="616"/>
      <c r="AT189" s="616"/>
      <c r="AU189" s="616"/>
      <c r="AV189" s="616"/>
      <c r="AW189" s="616"/>
      <c r="AX189" s="616"/>
      <c r="AY189" s="616"/>
      <c r="AZ189" s="616"/>
      <c r="BA189" s="616"/>
      <c r="BB189" s="616"/>
      <c r="BC189" s="616"/>
      <c r="BD189" s="616"/>
      <c r="BE189" s="616"/>
      <c r="BF189" s="616"/>
      <c r="BG189" s="616"/>
      <c r="BH189" s="616"/>
      <c r="BI189" s="616"/>
      <c r="BJ189" s="616"/>
      <c r="BK189" s="616"/>
      <c r="BL189" s="616"/>
      <c r="BM189" s="616"/>
      <c r="BN189" s="616"/>
      <c r="BO189" s="616"/>
      <c r="BP189" s="616"/>
      <c r="BQ189" s="616"/>
      <c r="BR189" s="616"/>
      <c r="BS189" s="616"/>
      <c r="BT189" s="616"/>
      <c r="BU189" s="616"/>
      <c r="BV189" s="616"/>
      <c r="BW189" s="616"/>
      <c r="BX189" s="616"/>
      <c r="BY189" s="616"/>
      <c r="BZ189" s="616"/>
      <c r="CA189" s="616"/>
      <c r="CB189" s="616"/>
      <c r="CC189" s="616"/>
      <c r="CD189" s="616"/>
      <c r="CE189" s="616"/>
      <c r="CF189" s="616"/>
      <c r="CG189" s="616"/>
    </row>
    <row r="190" spans="1:85">
      <c r="A190" s="618"/>
      <c r="B190" s="618"/>
      <c r="C190" s="618"/>
      <c r="D190" s="618"/>
      <c r="E190" s="618"/>
      <c r="F190" s="618"/>
      <c r="G190" s="616"/>
      <c r="H190" s="616"/>
      <c r="I190" s="616"/>
      <c r="J190" s="616"/>
      <c r="K190" s="616"/>
      <c r="L190" s="616"/>
      <c r="M190" s="616"/>
      <c r="N190" s="616"/>
      <c r="O190" s="616"/>
      <c r="P190" s="616"/>
      <c r="Q190" s="618"/>
      <c r="R190" s="618"/>
      <c r="S190" s="618"/>
      <c r="T190" s="618"/>
      <c r="U190" s="618"/>
      <c r="V190" s="618"/>
      <c r="W190" s="618"/>
      <c r="X190" s="617"/>
      <c r="Y190" s="618"/>
      <c r="Z190" s="618"/>
      <c r="AA190" s="618"/>
      <c r="AB190" s="618"/>
      <c r="AC190" s="618"/>
      <c r="AD190" s="618"/>
      <c r="AE190" s="618"/>
      <c r="AF190" s="618"/>
      <c r="AG190" s="618"/>
      <c r="AH190" s="618"/>
      <c r="AI190" s="618"/>
      <c r="AJ190" s="618"/>
      <c r="AK190" s="618"/>
      <c r="AL190" s="616"/>
      <c r="AM190" s="616"/>
      <c r="AN190" s="616"/>
      <c r="AO190" s="616"/>
      <c r="AP190" s="616"/>
      <c r="AQ190" s="616"/>
      <c r="AR190" s="616"/>
      <c r="AS190" s="616"/>
      <c r="AT190" s="616"/>
      <c r="AU190" s="616"/>
      <c r="AV190" s="616"/>
      <c r="AW190" s="616"/>
      <c r="AX190" s="616"/>
      <c r="AY190" s="616"/>
      <c r="AZ190" s="616"/>
      <c r="BA190" s="616"/>
      <c r="BB190" s="616"/>
      <c r="BC190" s="616"/>
      <c r="BD190" s="616"/>
      <c r="BE190" s="616"/>
      <c r="BF190" s="616"/>
      <c r="BG190" s="616"/>
      <c r="BH190" s="616"/>
      <c r="BI190" s="616"/>
      <c r="BJ190" s="616"/>
      <c r="BK190" s="616"/>
      <c r="BL190" s="616"/>
      <c r="BM190" s="616"/>
      <c r="BN190" s="616"/>
      <c r="BO190" s="616"/>
      <c r="BP190" s="616"/>
      <c r="BQ190" s="616"/>
      <c r="BR190" s="616"/>
      <c r="BS190" s="616"/>
      <c r="BT190" s="616"/>
      <c r="BU190" s="616"/>
      <c r="BV190" s="616"/>
      <c r="BW190" s="616"/>
      <c r="BX190" s="616"/>
      <c r="BY190" s="616"/>
      <c r="BZ190" s="616"/>
      <c r="CA190" s="616"/>
      <c r="CB190" s="616"/>
      <c r="CC190" s="616"/>
      <c r="CD190" s="616"/>
      <c r="CE190" s="616"/>
      <c r="CF190" s="616"/>
      <c r="CG190" s="616"/>
    </row>
    <row r="191" spans="1:85">
      <c r="A191" s="618"/>
      <c r="B191" s="618"/>
      <c r="C191" s="618"/>
      <c r="D191" s="618"/>
      <c r="E191" s="618"/>
      <c r="F191" s="618"/>
      <c r="G191" s="616"/>
      <c r="H191" s="616"/>
      <c r="I191" s="616"/>
      <c r="J191" s="616"/>
      <c r="K191" s="616"/>
      <c r="L191" s="616"/>
      <c r="M191" s="616"/>
      <c r="N191" s="616"/>
      <c r="O191" s="616"/>
      <c r="P191" s="616"/>
      <c r="Q191" s="618"/>
      <c r="R191" s="618"/>
      <c r="S191" s="618"/>
      <c r="T191" s="618"/>
      <c r="U191" s="618"/>
      <c r="V191" s="618"/>
      <c r="W191" s="618"/>
      <c r="X191" s="617"/>
      <c r="Y191" s="618"/>
      <c r="Z191" s="618"/>
      <c r="AA191" s="618"/>
      <c r="AB191" s="618"/>
      <c r="AC191" s="618"/>
      <c r="AD191" s="618"/>
      <c r="AE191" s="618"/>
      <c r="AF191" s="618"/>
      <c r="AG191" s="618"/>
      <c r="AH191" s="618"/>
      <c r="AI191" s="618"/>
      <c r="AJ191" s="618"/>
      <c r="AK191" s="618"/>
      <c r="AL191" s="616"/>
      <c r="AM191" s="616"/>
      <c r="AN191" s="616"/>
      <c r="AO191" s="616"/>
      <c r="AP191" s="616"/>
      <c r="AQ191" s="616"/>
      <c r="AR191" s="616"/>
      <c r="AS191" s="616"/>
      <c r="AT191" s="616"/>
      <c r="AU191" s="616"/>
      <c r="AV191" s="616"/>
      <c r="AW191" s="616"/>
      <c r="AX191" s="616"/>
      <c r="AY191" s="616"/>
      <c r="AZ191" s="616"/>
      <c r="BA191" s="616"/>
      <c r="BB191" s="616"/>
      <c r="BC191" s="616"/>
      <c r="BD191" s="616"/>
      <c r="BE191" s="616"/>
      <c r="BF191" s="616"/>
      <c r="BG191" s="616"/>
      <c r="BH191" s="616"/>
      <c r="BI191" s="616"/>
      <c r="BJ191" s="616"/>
      <c r="BK191" s="616"/>
      <c r="BL191" s="616"/>
      <c r="BM191" s="616"/>
      <c r="BN191" s="616"/>
      <c r="BO191" s="616"/>
      <c r="BP191" s="616"/>
      <c r="BQ191" s="616"/>
      <c r="BR191" s="616"/>
      <c r="BS191" s="616"/>
      <c r="BT191" s="616"/>
      <c r="BU191" s="616"/>
      <c r="BV191" s="616"/>
      <c r="BW191" s="616"/>
      <c r="BX191" s="616"/>
      <c r="BY191" s="616"/>
      <c r="BZ191" s="616"/>
      <c r="CA191" s="616"/>
      <c r="CB191" s="616"/>
      <c r="CC191" s="616"/>
      <c r="CD191" s="616"/>
      <c r="CE191" s="616"/>
      <c r="CF191" s="616"/>
      <c r="CG191" s="616"/>
    </row>
    <row r="192" spans="1:85">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7"/>
      <c r="Y192" s="618"/>
      <c r="Z192" s="618"/>
      <c r="AA192" s="618"/>
      <c r="AB192" s="618"/>
      <c r="AC192" s="618"/>
      <c r="AD192" s="618"/>
      <c r="AE192" s="618"/>
      <c r="AF192" s="618"/>
      <c r="AG192" s="618"/>
      <c r="AH192" s="618"/>
      <c r="AI192" s="618"/>
      <c r="AJ192" s="618"/>
      <c r="AK192" s="618"/>
      <c r="AL192" s="616"/>
      <c r="AM192" s="616"/>
      <c r="AN192" s="616"/>
      <c r="AO192" s="616"/>
      <c r="AP192" s="616"/>
      <c r="AQ192" s="616"/>
      <c r="AR192" s="616"/>
      <c r="AS192" s="616"/>
      <c r="AT192" s="616"/>
      <c r="AU192" s="616"/>
      <c r="AV192" s="616"/>
      <c r="AW192" s="616"/>
      <c r="AX192" s="616"/>
      <c r="AY192" s="616"/>
      <c r="AZ192" s="616"/>
      <c r="BA192" s="616"/>
      <c r="BB192" s="616"/>
      <c r="BC192" s="616"/>
      <c r="BD192" s="616"/>
      <c r="BE192" s="616"/>
      <c r="BF192" s="616"/>
      <c r="BG192" s="616"/>
      <c r="BH192" s="616"/>
      <c r="BI192" s="616"/>
      <c r="BJ192" s="616"/>
      <c r="BK192" s="616"/>
      <c r="BL192" s="616"/>
      <c r="BM192" s="616"/>
      <c r="BN192" s="616"/>
      <c r="BO192" s="616"/>
      <c r="BP192" s="616"/>
      <c r="BQ192" s="616"/>
      <c r="BR192" s="616"/>
      <c r="BS192" s="616"/>
      <c r="BT192" s="616"/>
      <c r="BU192" s="616"/>
      <c r="BV192" s="616"/>
      <c r="BW192" s="616"/>
      <c r="BX192" s="616"/>
      <c r="BY192" s="616"/>
      <c r="BZ192" s="616"/>
      <c r="CA192" s="616"/>
      <c r="CB192" s="616"/>
      <c r="CC192" s="616"/>
      <c r="CD192" s="616"/>
      <c r="CE192" s="616"/>
      <c r="CF192" s="616"/>
      <c r="CG192" s="616"/>
    </row>
    <row r="193" spans="1:85">
      <c r="A193" s="618"/>
      <c r="B193" s="618"/>
      <c r="C193" s="618"/>
      <c r="D193" s="618"/>
      <c r="E193" s="618"/>
      <c r="F193" s="618"/>
      <c r="G193" s="618"/>
      <c r="H193" s="618"/>
      <c r="I193" s="618"/>
      <c r="J193" s="618"/>
      <c r="K193" s="618"/>
      <c r="L193" s="618"/>
      <c r="M193" s="618"/>
      <c r="N193" s="618"/>
      <c r="O193" s="618"/>
      <c r="P193" s="618"/>
      <c r="Q193" s="618"/>
      <c r="R193" s="618"/>
      <c r="S193" s="618"/>
      <c r="T193" s="618"/>
      <c r="U193" s="618"/>
      <c r="V193" s="618"/>
      <c r="W193" s="618"/>
      <c r="X193" s="617"/>
      <c r="Y193" s="618"/>
      <c r="Z193" s="618"/>
      <c r="AA193" s="618"/>
      <c r="AB193" s="618"/>
      <c r="AC193" s="618"/>
      <c r="AD193" s="618"/>
      <c r="AE193" s="618"/>
      <c r="AF193" s="618"/>
      <c r="AG193" s="618"/>
      <c r="AH193" s="618"/>
      <c r="AI193" s="618"/>
      <c r="AJ193" s="618"/>
      <c r="AK193" s="618"/>
      <c r="AL193" s="616"/>
      <c r="AM193" s="616"/>
      <c r="AN193" s="616"/>
      <c r="AO193" s="616"/>
      <c r="AP193" s="616"/>
      <c r="AQ193" s="616"/>
      <c r="AR193" s="616"/>
      <c r="AS193" s="616"/>
      <c r="AT193" s="616"/>
      <c r="AU193" s="616"/>
      <c r="AV193" s="616"/>
      <c r="AW193" s="616"/>
      <c r="AX193" s="616"/>
      <c r="AY193" s="616"/>
      <c r="AZ193" s="616"/>
      <c r="BA193" s="616"/>
      <c r="BB193" s="616"/>
      <c r="BC193" s="616"/>
      <c r="BD193" s="616"/>
      <c r="BE193" s="616"/>
      <c r="BF193" s="616"/>
      <c r="BG193" s="616"/>
      <c r="BH193" s="616"/>
      <c r="BI193" s="616"/>
      <c r="BJ193" s="616"/>
      <c r="BK193" s="616"/>
      <c r="BL193" s="616"/>
      <c r="BM193" s="616"/>
      <c r="BN193" s="616"/>
      <c r="BO193" s="616"/>
      <c r="BP193" s="616"/>
      <c r="BQ193" s="616"/>
      <c r="BR193" s="616"/>
      <c r="BS193" s="616"/>
      <c r="BT193" s="616"/>
      <c r="BU193" s="616"/>
      <c r="BV193" s="616"/>
      <c r="BW193" s="616"/>
      <c r="BX193" s="616"/>
      <c r="BY193" s="616"/>
      <c r="BZ193" s="616"/>
      <c r="CA193" s="616"/>
      <c r="CB193" s="616"/>
      <c r="CC193" s="616"/>
      <c r="CD193" s="616"/>
      <c r="CE193" s="616"/>
      <c r="CF193" s="616"/>
      <c r="CG193" s="616"/>
    </row>
    <row r="194" spans="1:85">
      <c r="A194" s="618"/>
      <c r="B194" s="618"/>
      <c r="C194" s="618"/>
      <c r="D194" s="618"/>
      <c r="E194" s="618"/>
      <c r="F194" s="618"/>
      <c r="G194" s="618"/>
      <c r="H194" s="618"/>
      <c r="I194" s="618"/>
      <c r="J194" s="618"/>
      <c r="K194" s="618"/>
      <c r="L194" s="618"/>
      <c r="M194" s="618"/>
      <c r="N194" s="618"/>
      <c r="O194" s="618"/>
      <c r="P194" s="618"/>
      <c r="Q194" s="618"/>
      <c r="R194" s="618"/>
      <c r="S194" s="618"/>
      <c r="T194" s="618"/>
      <c r="U194" s="618"/>
      <c r="V194" s="618"/>
      <c r="W194" s="618"/>
      <c r="X194" s="617"/>
      <c r="Y194" s="618"/>
      <c r="Z194" s="618"/>
      <c r="AA194" s="618"/>
      <c r="AB194" s="618"/>
      <c r="AC194" s="618"/>
      <c r="AD194" s="618"/>
      <c r="AE194" s="618"/>
      <c r="AF194" s="618"/>
      <c r="AG194" s="618"/>
      <c r="AH194" s="618"/>
      <c r="AI194" s="618"/>
      <c r="AJ194" s="618"/>
      <c r="AK194" s="618"/>
      <c r="AL194" s="616"/>
      <c r="AM194" s="616"/>
      <c r="AN194" s="616"/>
      <c r="AO194" s="616"/>
      <c r="AP194" s="616"/>
      <c r="AQ194" s="616"/>
      <c r="AR194" s="616"/>
      <c r="AS194" s="616"/>
      <c r="AT194" s="616"/>
      <c r="AU194" s="616"/>
      <c r="AV194" s="616"/>
      <c r="AW194" s="616"/>
      <c r="AX194" s="616"/>
      <c r="AY194" s="616"/>
      <c r="AZ194" s="616"/>
      <c r="BA194" s="616"/>
      <c r="BB194" s="616"/>
      <c r="BC194" s="616"/>
      <c r="BD194" s="616"/>
      <c r="BE194" s="616"/>
      <c r="BF194" s="616"/>
      <c r="BG194" s="616"/>
      <c r="BH194" s="616"/>
      <c r="BI194" s="616"/>
      <c r="BJ194" s="616"/>
      <c r="BK194" s="616"/>
      <c r="BL194" s="616"/>
      <c r="BM194" s="616"/>
      <c r="BN194" s="616"/>
      <c r="BO194" s="616"/>
      <c r="BP194" s="616"/>
      <c r="BQ194" s="616"/>
      <c r="BR194" s="616"/>
      <c r="BS194" s="616"/>
      <c r="BT194" s="616"/>
      <c r="BU194" s="616"/>
      <c r="BV194" s="616"/>
      <c r="BW194" s="616"/>
      <c r="BX194" s="616"/>
      <c r="BY194" s="616"/>
      <c r="BZ194" s="616"/>
      <c r="CA194" s="616"/>
      <c r="CB194" s="616"/>
      <c r="CC194" s="616"/>
      <c r="CD194" s="616"/>
      <c r="CE194" s="616"/>
      <c r="CF194" s="616"/>
      <c r="CG194" s="616"/>
    </row>
    <row r="195" spans="1:85">
      <c r="A195" s="618"/>
      <c r="B195" s="618"/>
      <c r="C195" s="618"/>
      <c r="D195" s="618"/>
      <c r="E195" s="618"/>
      <c r="F195" s="618"/>
      <c r="G195" s="618"/>
      <c r="H195" s="618"/>
      <c r="I195" s="618"/>
      <c r="J195" s="618"/>
      <c r="K195" s="618"/>
      <c r="L195" s="618"/>
      <c r="M195" s="618"/>
      <c r="N195" s="618"/>
      <c r="O195" s="618"/>
      <c r="P195" s="618"/>
      <c r="Q195" s="618"/>
      <c r="R195" s="618"/>
      <c r="S195" s="618"/>
      <c r="T195" s="618"/>
      <c r="U195" s="618"/>
      <c r="V195" s="618"/>
      <c r="W195" s="618"/>
      <c r="X195" s="617"/>
      <c r="Y195" s="618"/>
      <c r="Z195" s="618"/>
      <c r="AA195" s="618"/>
      <c r="AB195" s="618"/>
      <c r="AC195" s="618"/>
      <c r="AD195" s="618"/>
      <c r="AE195" s="618"/>
      <c r="AF195" s="618"/>
      <c r="AG195" s="618"/>
      <c r="AH195" s="618"/>
      <c r="AI195" s="618"/>
      <c r="AJ195" s="618"/>
      <c r="AK195" s="618"/>
      <c r="AL195" s="616"/>
      <c r="AM195" s="616"/>
      <c r="AN195" s="616"/>
      <c r="AO195" s="616"/>
      <c r="AP195" s="616"/>
      <c r="AQ195" s="616"/>
      <c r="AR195" s="616"/>
      <c r="AS195" s="616"/>
      <c r="AT195" s="616"/>
      <c r="AU195" s="616"/>
      <c r="AV195" s="616"/>
      <c r="AW195" s="616"/>
      <c r="AX195" s="616"/>
      <c r="AY195" s="616"/>
      <c r="AZ195" s="616"/>
      <c r="BA195" s="616"/>
      <c r="BB195" s="616"/>
      <c r="BC195" s="616"/>
      <c r="BD195" s="616"/>
      <c r="BE195" s="616"/>
      <c r="BF195" s="616"/>
      <c r="BG195" s="616"/>
      <c r="BH195" s="616"/>
      <c r="BI195" s="616"/>
      <c r="BJ195" s="616"/>
      <c r="BK195" s="616"/>
      <c r="BL195" s="616"/>
      <c r="BM195" s="616"/>
      <c r="BN195" s="616"/>
      <c r="BO195" s="616"/>
      <c r="BP195" s="616"/>
      <c r="BQ195" s="616"/>
      <c r="BR195" s="616"/>
      <c r="BS195" s="616"/>
      <c r="BT195" s="616"/>
      <c r="BU195" s="616"/>
      <c r="BV195" s="616"/>
      <c r="BW195" s="616"/>
      <c r="BX195" s="616"/>
      <c r="BY195" s="616"/>
      <c r="BZ195" s="616"/>
      <c r="CA195" s="616"/>
      <c r="CB195" s="616"/>
      <c r="CC195" s="616"/>
      <c r="CD195" s="616"/>
      <c r="CE195" s="616"/>
      <c r="CF195" s="616"/>
      <c r="CG195" s="616"/>
    </row>
    <row r="196" spans="1:85">
      <c r="A196" s="618"/>
      <c r="B196" s="618"/>
      <c r="C196" s="618"/>
      <c r="D196" s="618"/>
      <c r="E196" s="618"/>
      <c r="F196" s="618"/>
      <c r="G196" s="618"/>
      <c r="H196" s="618"/>
      <c r="I196" s="618"/>
      <c r="J196" s="618"/>
      <c r="K196" s="618"/>
      <c r="L196" s="618"/>
      <c r="M196" s="618"/>
      <c r="N196" s="618"/>
      <c r="O196" s="618"/>
      <c r="P196" s="618"/>
      <c r="Q196" s="618"/>
      <c r="R196" s="618"/>
      <c r="S196" s="618"/>
      <c r="T196" s="618"/>
      <c r="U196" s="618"/>
      <c r="V196" s="618"/>
      <c r="W196" s="618"/>
      <c r="X196" s="617"/>
      <c r="Y196" s="618"/>
      <c r="Z196" s="618"/>
      <c r="AA196" s="618"/>
      <c r="AB196" s="618"/>
      <c r="AC196" s="618"/>
      <c r="AD196" s="618"/>
      <c r="AE196" s="618"/>
      <c r="AF196" s="618"/>
      <c r="AG196" s="618"/>
      <c r="AH196" s="618"/>
      <c r="AI196" s="618"/>
      <c r="AJ196" s="618"/>
      <c r="AK196" s="618"/>
      <c r="AL196" s="616"/>
      <c r="AM196" s="616"/>
      <c r="AN196" s="616"/>
      <c r="AO196" s="616"/>
      <c r="AP196" s="616"/>
      <c r="AQ196" s="616"/>
      <c r="AR196" s="616"/>
      <c r="AS196" s="616"/>
      <c r="AT196" s="616"/>
      <c r="AU196" s="616"/>
      <c r="AV196" s="616"/>
      <c r="AW196" s="616"/>
      <c r="AX196" s="616"/>
      <c r="AY196" s="616"/>
      <c r="AZ196" s="616"/>
      <c r="BA196" s="616"/>
      <c r="BB196" s="616"/>
      <c r="BC196" s="616"/>
      <c r="BD196" s="616"/>
      <c r="BE196" s="616"/>
      <c r="BF196" s="616"/>
      <c r="BG196" s="616"/>
      <c r="BH196" s="616"/>
      <c r="BI196" s="616"/>
      <c r="BJ196" s="616"/>
      <c r="BK196" s="616"/>
      <c r="BL196" s="616"/>
      <c r="BM196" s="616"/>
      <c r="BN196" s="616"/>
      <c r="BO196" s="616"/>
      <c r="BP196" s="616"/>
      <c r="BQ196" s="616"/>
      <c r="BR196" s="616"/>
      <c r="BS196" s="616"/>
      <c r="BT196" s="616"/>
      <c r="BU196" s="616"/>
      <c r="BV196" s="616"/>
      <c r="BW196" s="616"/>
      <c r="BX196" s="616"/>
      <c r="BY196" s="616"/>
      <c r="BZ196" s="616"/>
      <c r="CA196" s="616"/>
      <c r="CB196" s="616"/>
      <c r="CC196" s="616"/>
      <c r="CD196" s="616"/>
      <c r="CE196" s="616"/>
      <c r="CF196" s="616"/>
      <c r="CG196" s="616"/>
    </row>
    <row r="197" spans="1:85">
      <c r="A197" s="618"/>
      <c r="B197" s="618"/>
      <c r="C197" s="618"/>
      <c r="D197" s="618"/>
      <c r="E197" s="618"/>
      <c r="F197" s="618"/>
      <c r="G197" s="618"/>
      <c r="H197" s="618"/>
      <c r="I197" s="618"/>
      <c r="J197" s="618"/>
      <c r="K197" s="618"/>
      <c r="L197" s="618"/>
      <c r="M197" s="618"/>
      <c r="N197" s="618"/>
      <c r="O197" s="618"/>
      <c r="P197" s="618"/>
      <c r="Q197" s="618"/>
      <c r="R197" s="618"/>
      <c r="S197" s="618"/>
      <c r="T197" s="618"/>
      <c r="U197" s="618"/>
      <c r="V197" s="618"/>
      <c r="W197" s="618"/>
      <c r="X197" s="617"/>
      <c r="Y197" s="618"/>
      <c r="Z197" s="618"/>
      <c r="AA197" s="618"/>
      <c r="AB197" s="618"/>
      <c r="AC197" s="618"/>
      <c r="AD197" s="618"/>
      <c r="AE197" s="618"/>
      <c r="AF197" s="618"/>
      <c r="AG197" s="618"/>
      <c r="AH197" s="618"/>
      <c r="AI197" s="618"/>
      <c r="AJ197" s="618"/>
      <c r="AK197" s="618"/>
      <c r="AL197" s="616"/>
      <c r="AM197" s="616"/>
      <c r="AN197" s="616"/>
      <c r="AO197" s="616"/>
      <c r="AP197" s="616"/>
      <c r="AQ197" s="616"/>
      <c r="AR197" s="616"/>
      <c r="AS197" s="616"/>
      <c r="AT197" s="616"/>
      <c r="AU197" s="616"/>
      <c r="AV197" s="616"/>
      <c r="AW197" s="616"/>
      <c r="AX197" s="616"/>
      <c r="AY197" s="616"/>
      <c r="AZ197" s="616"/>
      <c r="BA197" s="616"/>
      <c r="BB197" s="616"/>
      <c r="BC197" s="616"/>
      <c r="BD197" s="616"/>
      <c r="BE197" s="616"/>
      <c r="BF197" s="616"/>
      <c r="BG197" s="616"/>
      <c r="BH197" s="616"/>
      <c r="BI197" s="616"/>
      <c r="BJ197" s="616"/>
      <c r="BK197" s="616"/>
      <c r="BL197" s="616"/>
      <c r="BM197" s="616"/>
      <c r="BN197" s="616"/>
      <c r="BO197" s="616"/>
      <c r="BP197" s="616"/>
      <c r="BQ197" s="616"/>
      <c r="BR197" s="616"/>
      <c r="BS197" s="616"/>
      <c r="BT197" s="616"/>
      <c r="BU197" s="616"/>
      <c r="BV197" s="616"/>
      <c r="BW197" s="616"/>
      <c r="BX197" s="616"/>
      <c r="BY197" s="616"/>
      <c r="BZ197" s="616"/>
      <c r="CA197" s="616"/>
      <c r="CB197" s="616"/>
      <c r="CC197" s="616"/>
      <c r="CD197" s="616"/>
      <c r="CE197" s="616"/>
      <c r="CF197" s="616"/>
      <c r="CG197" s="616"/>
    </row>
    <row r="198" spans="1:85">
      <c r="A198" s="618"/>
      <c r="B198" s="618"/>
      <c r="C198" s="618"/>
      <c r="D198" s="618"/>
      <c r="E198" s="618"/>
      <c r="F198" s="618"/>
      <c r="G198" s="618"/>
      <c r="H198" s="618"/>
      <c r="I198" s="618"/>
      <c r="J198" s="618"/>
      <c r="K198" s="618"/>
      <c r="L198" s="618"/>
      <c r="M198" s="618"/>
      <c r="N198" s="618"/>
      <c r="O198" s="618"/>
      <c r="P198" s="618"/>
      <c r="Q198" s="618"/>
      <c r="R198" s="618"/>
      <c r="S198" s="618"/>
      <c r="T198" s="618"/>
      <c r="U198" s="618"/>
      <c r="V198" s="618"/>
      <c r="W198" s="618"/>
      <c r="X198" s="617"/>
      <c r="Y198" s="618"/>
      <c r="Z198" s="618"/>
      <c r="AA198" s="618"/>
      <c r="AB198" s="618"/>
      <c r="AC198" s="618"/>
      <c r="AD198" s="618"/>
      <c r="AE198" s="618"/>
      <c r="AF198" s="618"/>
      <c r="AG198" s="618"/>
      <c r="AH198" s="618"/>
      <c r="AI198" s="618"/>
      <c r="AJ198" s="618"/>
      <c r="AK198" s="618"/>
      <c r="AL198" s="616"/>
      <c r="AM198" s="616"/>
      <c r="AN198" s="616"/>
      <c r="AO198" s="616"/>
      <c r="AP198" s="616"/>
      <c r="AQ198" s="616"/>
      <c r="AR198" s="616"/>
      <c r="AS198" s="616"/>
      <c r="AT198" s="616"/>
      <c r="AU198" s="616"/>
      <c r="AV198" s="616"/>
      <c r="AW198" s="616"/>
      <c r="AX198" s="616"/>
      <c r="AY198" s="616"/>
      <c r="AZ198" s="616"/>
      <c r="BA198" s="616"/>
      <c r="BB198" s="616"/>
      <c r="BC198" s="616"/>
      <c r="BD198" s="616"/>
      <c r="BE198" s="616"/>
      <c r="BF198" s="616"/>
      <c r="BG198" s="616"/>
      <c r="BH198" s="616"/>
      <c r="BI198" s="616"/>
      <c r="BJ198" s="616"/>
      <c r="BK198" s="616"/>
      <c r="BL198" s="616"/>
      <c r="BM198" s="616"/>
      <c r="BN198" s="616"/>
      <c r="BO198" s="616"/>
      <c r="BP198" s="616"/>
      <c r="BQ198" s="616"/>
      <c r="BR198" s="616"/>
      <c r="BS198" s="616"/>
      <c r="BT198" s="616"/>
      <c r="BU198" s="616"/>
      <c r="BV198" s="616"/>
      <c r="BW198" s="616"/>
      <c r="BX198" s="616"/>
      <c r="BY198" s="616"/>
      <c r="BZ198" s="616"/>
      <c r="CA198" s="616"/>
      <c r="CB198" s="616"/>
      <c r="CC198" s="616"/>
      <c r="CD198" s="616"/>
      <c r="CE198" s="616"/>
      <c r="CF198" s="616"/>
      <c r="CG198" s="616"/>
    </row>
    <row r="199" spans="1:85">
      <c r="A199" s="618"/>
      <c r="B199" s="618"/>
      <c r="C199" s="618"/>
      <c r="D199" s="618"/>
      <c r="E199" s="618"/>
      <c r="F199" s="618"/>
      <c r="G199" s="618"/>
      <c r="H199" s="618"/>
      <c r="I199" s="618"/>
      <c r="J199" s="618"/>
      <c r="K199" s="618"/>
      <c r="L199" s="618"/>
      <c r="M199" s="618"/>
      <c r="N199" s="618"/>
      <c r="O199" s="618"/>
      <c r="P199" s="618"/>
      <c r="Q199" s="618"/>
      <c r="R199" s="618"/>
      <c r="S199" s="618"/>
      <c r="T199" s="618"/>
      <c r="U199" s="618"/>
      <c r="V199" s="618"/>
      <c r="W199" s="618"/>
      <c r="X199" s="617"/>
      <c r="Y199" s="618"/>
      <c r="Z199" s="618"/>
      <c r="AA199" s="618"/>
      <c r="AB199" s="618"/>
      <c r="AC199" s="618"/>
      <c r="AD199" s="618"/>
      <c r="AE199" s="618"/>
      <c r="AF199" s="618"/>
      <c r="AG199" s="618"/>
      <c r="AH199" s="618"/>
      <c r="AI199" s="618"/>
      <c r="AJ199" s="618"/>
      <c r="AK199" s="618"/>
      <c r="AL199" s="616"/>
      <c r="AM199" s="616"/>
      <c r="AN199" s="616"/>
      <c r="AO199" s="616"/>
      <c r="AP199" s="616"/>
      <c r="AQ199" s="616"/>
      <c r="AR199" s="616"/>
      <c r="AS199" s="616"/>
      <c r="AT199" s="616"/>
      <c r="AU199" s="616"/>
      <c r="AV199" s="616"/>
      <c r="AW199" s="616"/>
      <c r="AX199" s="616"/>
      <c r="AY199" s="616"/>
      <c r="AZ199" s="616"/>
      <c r="BA199" s="616"/>
      <c r="BB199" s="616"/>
      <c r="BC199" s="616"/>
      <c r="BD199" s="616"/>
      <c r="BE199" s="616"/>
      <c r="BF199" s="616"/>
      <c r="BG199" s="616"/>
      <c r="BH199" s="616"/>
      <c r="BI199" s="616"/>
      <c r="BJ199" s="616"/>
      <c r="BK199" s="616"/>
      <c r="BL199" s="616"/>
      <c r="BM199" s="616"/>
      <c r="BN199" s="616"/>
      <c r="BO199" s="616"/>
      <c r="BP199" s="616"/>
      <c r="BQ199" s="616"/>
      <c r="BR199" s="616"/>
      <c r="BS199" s="616"/>
      <c r="BT199" s="616"/>
      <c r="BU199" s="616"/>
      <c r="BV199" s="616"/>
      <c r="BW199" s="616"/>
      <c r="BX199" s="616"/>
      <c r="BY199" s="616"/>
      <c r="BZ199" s="616"/>
      <c r="CA199" s="616"/>
      <c r="CB199" s="616"/>
      <c r="CC199" s="616"/>
      <c r="CD199" s="616"/>
      <c r="CE199" s="616"/>
      <c r="CF199" s="616"/>
      <c r="CG199" s="616"/>
    </row>
    <row r="200" spans="1:85">
      <c r="A200" s="618"/>
      <c r="B200" s="618"/>
      <c r="C200" s="618"/>
      <c r="D200" s="618"/>
      <c r="E200" s="618"/>
      <c r="F200" s="618"/>
      <c r="G200" s="618"/>
      <c r="H200" s="618"/>
      <c r="I200" s="618"/>
      <c r="J200" s="618"/>
      <c r="K200" s="618"/>
      <c r="L200" s="618"/>
      <c r="M200" s="618"/>
      <c r="N200" s="618"/>
      <c r="O200" s="618"/>
      <c r="P200" s="618"/>
      <c r="Q200" s="618"/>
      <c r="R200" s="618"/>
      <c r="S200" s="618"/>
      <c r="T200" s="618"/>
      <c r="U200" s="618"/>
      <c r="V200" s="618"/>
      <c r="W200" s="618"/>
      <c r="X200" s="617"/>
      <c r="Y200" s="618"/>
      <c r="Z200" s="618"/>
      <c r="AA200" s="618"/>
      <c r="AB200" s="618"/>
      <c r="AC200" s="618"/>
      <c r="AD200" s="618"/>
      <c r="AE200" s="618"/>
      <c r="AF200" s="618"/>
      <c r="AG200" s="618"/>
      <c r="AH200" s="618"/>
      <c r="AI200" s="618"/>
      <c r="AJ200" s="618"/>
      <c r="AK200" s="618"/>
      <c r="AL200" s="616"/>
      <c r="AM200" s="616"/>
      <c r="AN200" s="616"/>
      <c r="AO200" s="616"/>
      <c r="AP200" s="616"/>
      <c r="AQ200" s="616"/>
      <c r="AR200" s="616"/>
      <c r="AS200" s="616"/>
      <c r="AT200" s="616"/>
      <c r="AU200" s="616"/>
      <c r="AV200" s="616"/>
      <c r="AW200" s="616"/>
      <c r="AX200" s="616"/>
      <c r="AY200" s="616"/>
      <c r="AZ200" s="616"/>
      <c r="BA200" s="616"/>
      <c r="BB200" s="616"/>
      <c r="BC200" s="616"/>
      <c r="BD200" s="616"/>
      <c r="BE200" s="616"/>
      <c r="BF200" s="616"/>
      <c r="BG200" s="616"/>
      <c r="BH200" s="616"/>
      <c r="BI200" s="616"/>
      <c r="BJ200" s="616"/>
      <c r="BK200" s="616"/>
      <c r="BL200" s="616"/>
      <c r="BM200" s="616"/>
      <c r="BN200" s="616"/>
      <c r="BO200" s="616"/>
      <c r="BP200" s="616"/>
      <c r="BQ200" s="616"/>
      <c r="BR200" s="616"/>
      <c r="BS200" s="616"/>
      <c r="BT200" s="616"/>
      <c r="BU200" s="616"/>
      <c r="BV200" s="616"/>
      <c r="BW200" s="616"/>
      <c r="BX200" s="616"/>
      <c r="BY200" s="616"/>
      <c r="BZ200" s="616"/>
      <c r="CA200" s="616"/>
      <c r="CB200" s="616"/>
      <c r="CC200" s="616"/>
      <c r="CD200" s="616"/>
      <c r="CE200" s="616"/>
      <c r="CF200" s="616"/>
      <c r="CG200" s="616"/>
    </row>
    <row r="201" spans="1:85">
      <c r="A201" s="618"/>
      <c r="B201" s="618"/>
      <c r="C201" s="618"/>
      <c r="D201" s="618"/>
      <c r="E201" s="618"/>
      <c r="F201" s="618"/>
      <c r="G201" s="618"/>
      <c r="H201" s="618"/>
      <c r="I201" s="618"/>
      <c r="J201" s="618"/>
      <c r="K201" s="618"/>
      <c r="L201" s="618"/>
      <c r="M201" s="618"/>
      <c r="N201" s="618"/>
      <c r="O201" s="618"/>
      <c r="P201" s="618"/>
      <c r="Q201" s="618"/>
      <c r="R201" s="618"/>
      <c r="S201" s="618"/>
      <c r="T201" s="618"/>
      <c r="U201" s="618"/>
      <c r="V201" s="618"/>
      <c r="W201" s="618"/>
      <c r="X201" s="617"/>
      <c r="Y201" s="618"/>
      <c r="Z201" s="618"/>
      <c r="AA201" s="618"/>
      <c r="AB201" s="618"/>
      <c r="AC201" s="618"/>
      <c r="AD201" s="618"/>
      <c r="AE201" s="618"/>
      <c r="AF201" s="618"/>
      <c r="AG201" s="618"/>
      <c r="AH201" s="618"/>
      <c r="AI201" s="618"/>
      <c r="AJ201" s="618"/>
      <c r="AK201" s="618"/>
      <c r="AL201" s="616"/>
      <c r="AM201" s="616"/>
      <c r="AN201" s="616"/>
      <c r="AO201" s="616"/>
      <c r="AP201" s="616"/>
      <c r="AQ201" s="616"/>
      <c r="AR201" s="616"/>
      <c r="AS201" s="616"/>
      <c r="AT201" s="616"/>
      <c r="AU201" s="616"/>
      <c r="AV201" s="616"/>
      <c r="AW201" s="616"/>
      <c r="AX201" s="616"/>
      <c r="AY201" s="616"/>
      <c r="AZ201" s="616"/>
      <c r="BA201" s="616"/>
      <c r="BB201" s="616"/>
      <c r="BC201" s="616"/>
      <c r="BD201" s="616"/>
      <c r="BE201" s="616"/>
      <c r="BF201" s="616"/>
      <c r="BG201" s="616"/>
      <c r="BH201" s="616"/>
      <c r="BI201" s="616"/>
      <c r="BJ201" s="616"/>
      <c r="BK201" s="616"/>
      <c r="BL201" s="616"/>
      <c r="BM201" s="616"/>
      <c r="BN201" s="616"/>
      <c r="BO201" s="616"/>
      <c r="BP201" s="616"/>
      <c r="BQ201" s="616"/>
      <c r="BR201" s="616"/>
      <c r="BS201" s="616"/>
      <c r="BT201" s="616"/>
      <c r="BU201" s="616"/>
      <c r="BV201" s="616"/>
      <c r="BW201" s="616"/>
      <c r="BX201" s="616"/>
      <c r="BY201" s="616"/>
      <c r="BZ201" s="616"/>
      <c r="CA201" s="616"/>
      <c r="CB201" s="616"/>
      <c r="CC201" s="616"/>
      <c r="CD201" s="616"/>
      <c r="CE201" s="616"/>
      <c r="CF201" s="616"/>
      <c r="CG201" s="616"/>
    </row>
    <row r="202" spans="1:85">
      <c r="A202" s="618"/>
      <c r="B202" s="618"/>
      <c r="C202" s="618"/>
      <c r="D202" s="618"/>
      <c r="E202" s="618"/>
      <c r="F202" s="618"/>
      <c r="G202" s="618"/>
      <c r="H202" s="618"/>
      <c r="I202" s="618"/>
      <c r="J202" s="618"/>
      <c r="K202" s="618"/>
      <c r="L202" s="618"/>
      <c r="M202" s="618"/>
      <c r="N202" s="618"/>
      <c r="O202" s="618"/>
      <c r="P202" s="618"/>
      <c r="Q202" s="618"/>
      <c r="R202" s="618"/>
      <c r="S202" s="618"/>
      <c r="T202" s="618"/>
      <c r="U202" s="618"/>
      <c r="V202" s="618"/>
      <c r="W202" s="618"/>
      <c r="X202" s="617"/>
      <c r="Y202" s="618"/>
      <c r="Z202" s="618"/>
      <c r="AA202" s="618"/>
      <c r="AB202" s="618"/>
      <c r="AC202" s="618"/>
      <c r="AD202" s="618"/>
      <c r="AE202" s="618"/>
      <c r="AF202" s="618"/>
      <c r="AG202" s="618"/>
      <c r="AH202" s="618"/>
      <c r="AI202" s="618"/>
      <c r="AJ202" s="618"/>
      <c r="AK202" s="618"/>
      <c r="AL202" s="616"/>
      <c r="AM202" s="616"/>
      <c r="AN202" s="616"/>
      <c r="AO202" s="616"/>
      <c r="AP202" s="616"/>
      <c r="AQ202" s="616"/>
      <c r="AR202" s="616"/>
      <c r="AS202" s="616"/>
      <c r="AT202" s="616"/>
      <c r="AU202" s="616"/>
      <c r="AV202" s="616"/>
      <c r="AW202" s="616"/>
      <c r="AX202" s="616"/>
      <c r="AY202" s="616"/>
      <c r="AZ202" s="616"/>
      <c r="BA202" s="616"/>
      <c r="BB202" s="616"/>
      <c r="BC202" s="616"/>
      <c r="BD202" s="616"/>
      <c r="BE202" s="616"/>
      <c r="BF202" s="616"/>
      <c r="BG202" s="616"/>
      <c r="BH202" s="616"/>
      <c r="BI202" s="616"/>
      <c r="BJ202" s="616"/>
      <c r="BK202" s="616"/>
      <c r="BL202" s="616"/>
      <c r="BM202" s="616"/>
      <c r="BN202" s="616"/>
      <c r="BO202" s="616"/>
      <c r="BP202" s="616"/>
      <c r="BQ202" s="616"/>
      <c r="BR202" s="616"/>
      <c r="BS202" s="616"/>
      <c r="BT202" s="616"/>
      <c r="BU202" s="616"/>
      <c r="BV202" s="616"/>
      <c r="BW202" s="616"/>
      <c r="BX202" s="616"/>
      <c r="BY202" s="616"/>
      <c r="BZ202" s="616"/>
      <c r="CA202" s="616"/>
      <c r="CB202" s="616"/>
      <c r="CC202" s="616"/>
      <c r="CD202" s="616"/>
      <c r="CE202" s="616"/>
      <c r="CF202" s="616"/>
      <c r="CG202" s="616"/>
    </row>
    <row r="203" spans="1:85">
      <c r="A203" s="618"/>
      <c r="B203" s="618"/>
      <c r="C203" s="618"/>
      <c r="D203" s="618"/>
      <c r="E203" s="618"/>
      <c r="F203" s="618"/>
      <c r="G203" s="618"/>
      <c r="H203" s="618"/>
      <c r="I203" s="618"/>
      <c r="J203" s="618"/>
      <c r="K203" s="618"/>
      <c r="L203" s="618"/>
      <c r="M203" s="618"/>
      <c r="N203" s="618"/>
      <c r="O203" s="618"/>
      <c r="P203" s="618"/>
      <c r="Q203" s="618"/>
      <c r="R203" s="618"/>
      <c r="S203" s="618"/>
      <c r="T203" s="618"/>
      <c r="U203" s="618"/>
      <c r="V203" s="618"/>
      <c r="W203" s="618"/>
      <c r="X203" s="617"/>
      <c r="Y203" s="618"/>
      <c r="Z203" s="618"/>
      <c r="AA203" s="618"/>
      <c r="AB203" s="618"/>
      <c r="AC203" s="618"/>
      <c r="AD203" s="618"/>
      <c r="AE203" s="618"/>
      <c r="AF203" s="618"/>
      <c r="AG203" s="618"/>
      <c r="AH203" s="618"/>
      <c r="AI203" s="618"/>
      <c r="AJ203" s="618"/>
      <c r="AK203" s="618"/>
      <c r="AL203" s="616"/>
      <c r="AM203" s="616"/>
      <c r="AN203" s="616"/>
      <c r="AO203" s="616"/>
      <c r="AP203" s="616"/>
      <c r="AQ203" s="616"/>
      <c r="AR203" s="616"/>
      <c r="AS203" s="616"/>
      <c r="AT203" s="616"/>
      <c r="AU203" s="616"/>
      <c r="AV203" s="616"/>
      <c r="AW203" s="616"/>
      <c r="AX203" s="616"/>
      <c r="AY203" s="616"/>
      <c r="AZ203" s="616"/>
      <c r="BA203" s="616"/>
      <c r="BB203" s="616"/>
      <c r="BC203" s="616"/>
      <c r="BD203" s="616"/>
      <c r="BE203" s="616"/>
      <c r="BF203" s="616"/>
      <c r="BG203" s="616"/>
      <c r="BH203" s="616"/>
      <c r="BI203" s="616"/>
      <c r="BJ203" s="616"/>
      <c r="BK203" s="616"/>
      <c r="BL203" s="616"/>
      <c r="BM203" s="616"/>
      <c r="BN203" s="616"/>
      <c r="BO203" s="616"/>
      <c r="BP203" s="616"/>
      <c r="BQ203" s="616"/>
      <c r="BR203" s="616"/>
      <c r="BS203" s="616"/>
      <c r="BT203" s="616"/>
      <c r="BU203" s="616"/>
      <c r="BV203" s="616"/>
      <c r="BW203" s="616"/>
      <c r="BX203" s="616"/>
      <c r="BY203" s="616"/>
      <c r="BZ203" s="616"/>
      <c r="CA203" s="616"/>
      <c r="CB203" s="616"/>
      <c r="CC203" s="616"/>
      <c r="CD203" s="616"/>
      <c r="CE203" s="616"/>
      <c r="CF203" s="616"/>
      <c r="CG203" s="616"/>
    </row>
    <row r="204" spans="1:85">
      <c r="A204" s="618"/>
      <c r="B204" s="618"/>
      <c r="C204" s="618"/>
      <c r="D204" s="618"/>
      <c r="E204" s="618"/>
      <c r="F204" s="618"/>
      <c r="G204" s="618"/>
      <c r="H204" s="618"/>
      <c r="I204" s="618"/>
      <c r="J204" s="618"/>
      <c r="K204" s="618"/>
      <c r="L204" s="618"/>
      <c r="M204" s="618"/>
      <c r="N204" s="618"/>
      <c r="O204" s="618"/>
      <c r="P204" s="618"/>
      <c r="Q204" s="618"/>
      <c r="R204" s="618"/>
      <c r="S204" s="618"/>
      <c r="T204" s="618"/>
      <c r="U204" s="618"/>
      <c r="V204" s="618"/>
      <c r="W204" s="618"/>
      <c r="X204" s="617"/>
      <c r="Y204" s="618"/>
      <c r="Z204" s="618"/>
      <c r="AA204" s="618"/>
      <c r="AB204" s="618"/>
      <c r="AC204" s="618"/>
      <c r="AD204" s="618"/>
      <c r="AE204" s="618"/>
      <c r="AF204" s="618"/>
      <c r="AG204" s="618"/>
      <c r="AH204" s="618"/>
      <c r="AI204" s="618"/>
      <c r="AJ204" s="618"/>
      <c r="AK204" s="618"/>
      <c r="AL204" s="616"/>
      <c r="AM204" s="616"/>
      <c r="AN204" s="616"/>
      <c r="AO204" s="616"/>
      <c r="AP204" s="616"/>
      <c r="AQ204" s="616"/>
      <c r="AR204" s="616"/>
      <c r="AS204" s="616"/>
      <c r="AT204" s="616"/>
      <c r="AU204" s="616"/>
      <c r="AV204" s="616"/>
      <c r="AW204" s="616"/>
      <c r="AX204" s="616"/>
      <c r="AY204" s="616"/>
      <c r="AZ204" s="616"/>
      <c r="BA204" s="616"/>
      <c r="BB204" s="616"/>
      <c r="BC204" s="616"/>
      <c r="BD204" s="616"/>
      <c r="BE204" s="616"/>
      <c r="BF204" s="616"/>
      <c r="BG204" s="616"/>
      <c r="BH204" s="616"/>
      <c r="BI204" s="616"/>
      <c r="BJ204" s="616"/>
      <c r="BK204" s="616"/>
      <c r="BL204" s="616"/>
      <c r="BM204" s="616"/>
      <c r="BN204" s="616"/>
      <c r="BO204" s="616"/>
      <c r="BP204" s="616"/>
      <c r="BQ204" s="616"/>
      <c r="BR204" s="616"/>
      <c r="BS204" s="616"/>
      <c r="BT204" s="616"/>
      <c r="BU204" s="616"/>
      <c r="BV204" s="616"/>
      <c r="BW204" s="616"/>
      <c r="BX204" s="616"/>
      <c r="BY204" s="616"/>
      <c r="BZ204" s="616"/>
      <c r="CA204" s="616"/>
      <c r="CB204" s="616"/>
      <c r="CC204" s="616"/>
      <c r="CD204" s="616"/>
      <c r="CE204" s="616"/>
      <c r="CF204" s="616"/>
      <c r="CG204" s="616"/>
    </row>
    <row r="205" spans="1:85">
      <c r="A205" s="618"/>
      <c r="B205" s="618"/>
      <c r="C205" s="618"/>
      <c r="D205" s="618"/>
      <c r="E205" s="618"/>
      <c r="F205" s="618"/>
      <c r="G205" s="618"/>
      <c r="H205" s="618"/>
      <c r="I205" s="618"/>
      <c r="J205" s="618"/>
      <c r="K205" s="618"/>
      <c r="L205" s="618"/>
      <c r="M205" s="618"/>
      <c r="N205" s="618"/>
      <c r="O205" s="618"/>
      <c r="P205" s="618"/>
      <c r="Q205" s="618"/>
      <c r="R205" s="618"/>
      <c r="S205" s="618"/>
      <c r="T205" s="618"/>
      <c r="U205" s="618"/>
      <c r="V205" s="618"/>
      <c r="W205" s="618"/>
      <c r="X205" s="617"/>
      <c r="Y205" s="618"/>
      <c r="Z205" s="618"/>
      <c r="AA205" s="618"/>
      <c r="AB205" s="618"/>
      <c r="AC205" s="618"/>
      <c r="AD205" s="618"/>
      <c r="AE205" s="618"/>
      <c r="AF205" s="618"/>
      <c r="AG205" s="618"/>
      <c r="AH205" s="618"/>
      <c r="AI205" s="618"/>
      <c r="AJ205" s="618"/>
      <c r="AK205" s="618"/>
      <c r="AL205" s="616"/>
      <c r="AM205" s="616"/>
      <c r="AN205" s="616"/>
      <c r="AO205" s="616"/>
      <c r="AP205" s="616"/>
      <c r="AQ205" s="616"/>
      <c r="AR205" s="616"/>
      <c r="AS205" s="616"/>
      <c r="AT205" s="616"/>
      <c r="AU205" s="616"/>
      <c r="AV205" s="616"/>
      <c r="AW205" s="616"/>
      <c r="AX205" s="616"/>
      <c r="AY205" s="616"/>
      <c r="AZ205" s="616"/>
      <c r="BA205" s="616"/>
      <c r="BB205" s="616"/>
      <c r="BC205" s="616"/>
      <c r="BD205" s="616"/>
      <c r="BE205" s="616"/>
      <c r="BF205" s="616"/>
      <c r="BG205" s="616"/>
      <c r="BH205" s="616"/>
      <c r="BI205" s="616"/>
      <c r="BJ205" s="616"/>
      <c r="BK205" s="616"/>
      <c r="BL205" s="616"/>
      <c r="BM205" s="616"/>
      <c r="BN205" s="616"/>
      <c r="BO205" s="616"/>
      <c r="BP205" s="616"/>
      <c r="BQ205" s="616"/>
      <c r="BR205" s="616"/>
      <c r="BS205" s="616"/>
      <c r="BT205" s="616"/>
      <c r="BU205" s="616"/>
      <c r="BV205" s="616"/>
      <c r="BW205" s="616"/>
      <c r="BX205" s="616"/>
      <c r="BY205" s="616"/>
      <c r="BZ205" s="616"/>
      <c r="CA205" s="616"/>
      <c r="CB205" s="616"/>
      <c r="CC205" s="616"/>
      <c r="CD205" s="616"/>
      <c r="CE205" s="616"/>
      <c r="CF205" s="616"/>
      <c r="CG205" s="616"/>
    </row>
    <row r="206" spans="1:85">
      <c r="A206" s="618"/>
      <c r="B206" s="618"/>
      <c r="C206" s="618"/>
      <c r="D206" s="618"/>
      <c r="E206" s="618"/>
      <c r="F206" s="618"/>
      <c r="G206" s="618"/>
      <c r="H206" s="618"/>
      <c r="I206" s="618"/>
      <c r="J206" s="618"/>
      <c r="K206" s="618"/>
      <c r="L206" s="618"/>
      <c r="M206" s="618"/>
      <c r="N206" s="618"/>
      <c r="O206" s="618"/>
      <c r="P206" s="618"/>
      <c r="Q206" s="618"/>
      <c r="R206" s="618"/>
      <c r="S206" s="618"/>
      <c r="T206" s="618"/>
      <c r="U206" s="618"/>
      <c r="V206" s="618"/>
      <c r="W206" s="618"/>
      <c r="X206" s="617"/>
      <c r="Y206" s="618"/>
      <c r="Z206" s="618"/>
      <c r="AA206" s="618"/>
      <c r="AB206" s="618"/>
      <c r="AC206" s="618"/>
      <c r="AD206" s="618"/>
      <c r="AE206" s="618"/>
      <c r="AF206" s="618"/>
      <c r="AG206" s="618"/>
      <c r="AH206" s="618"/>
      <c r="AI206" s="618"/>
      <c r="AJ206" s="618"/>
      <c r="AK206" s="618"/>
      <c r="AL206" s="616"/>
      <c r="AM206" s="616"/>
      <c r="AN206" s="616"/>
      <c r="AO206" s="616"/>
      <c r="AP206" s="616"/>
      <c r="AQ206" s="616"/>
      <c r="AR206" s="616"/>
      <c r="AS206" s="616"/>
      <c r="AT206" s="616"/>
      <c r="AU206" s="616"/>
      <c r="AV206" s="616"/>
      <c r="AW206" s="616"/>
      <c r="AX206" s="616"/>
      <c r="AY206" s="616"/>
      <c r="AZ206" s="616"/>
      <c r="BA206" s="616"/>
      <c r="BB206" s="616"/>
      <c r="BC206" s="616"/>
      <c r="BD206" s="616"/>
      <c r="BE206" s="616"/>
      <c r="BF206" s="616"/>
      <c r="BG206" s="616"/>
      <c r="BH206" s="616"/>
      <c r="BI206" s="616"/>
      <c r="BJ206" s="616"/>
      <c r="BK206" s="616"/>
      <c r="BL206" s="616"/>
      <c r="BM206" s="616"/>
      <c r="BN206" s="616"/>
      <c r="BO206" s="616"/>
      <c r="BP206" s="616"/>
      <c r="BQ206" s="616"/>
      <c r="BR206" s="616"/>
      <c r="BS206" s="616"/>
      <c r="BT206" s="616"/>
      <c r="BU206" s="616"/>
      <c r="BV206" s="616"/>
      <c r="BW206" s="616"/>
      <c r="BX206" s="616"/>
      <c r="BY206" s="616"/>
      <c r="BZ206" s="616"/>
      <c r="CA206" s="616"/>
      <c r="CB206" s="616"/>
      <c r="CC206" s="616"/>
      <c r="CD206" s="616"/>
      <c r="CE206" s="616"/>
      <c r="CF206" s="616"/>
      <c r="CG206" s="616"/>
    </row>
    <row r="207" spans="1:85">
      <c r="A207" s="618"/>
      <c r="B207" s="618"/>
      <c r="C207" s="618"/>
      <c r="D207" s="618"/>
      <c r="E207" s="618"/>
      <c r="F207" s="618"/>
      <c r="G207" s="618"/>
      <c r="H207" s="618"/>
      <c r="I207" s="618"/>
      <c r="J207" s="618"/>
      <c r="K207" s="618"/>
      <c r="L207" s="618"/>
      <c r="M207" s="618"/>
      <c r="N207" s="618"/>
      <c r="O207" s="618"/>
      <c r="P207" s="618"/>
      <c r="Q207" s="618"/>
      <c r="R207" s="618"/>
      <c r="S207" s="618"/>
      <c r="T207" s="618"/>
      <c r="U207" s="618"/>
      <c r="V207" s="618"/>
      <c r="W207" s="618"/>
      <c r="X207" s="617"/>
      <c r="Y207" s="618"/>
      <c r="Z207" s="618"/>
      <c r="AA207" s="618"/>
      <c r="AB207" s="618"/>
      <c r="AC207" s="618"/>
      <c r="AD207" s="618"/>
      <c r="AE207" s="618"/>
      <c r="AF207" s="618"/>
      <c r="AG207" s="618"/>
      <c r="AH207" s="618"/>
      <c r="AI207" s="618"/>
      <c r="AJ207" s="618"/>
      <c r="AK207" s="618"/>
      <c r="AL207" s="616"/>
      <c r="AM207" s="616"/>
      <c r="AN207" s="616"/>
      <c r="AO207" s="616"/>
      <c r="AP207" s="616"/>
      <c r="AQ207" s="616"/>
      <c r="AR207" s="616"/>
      <c r="AS207" s="616"/>
      <c r="AT207" s="616"/>
      <c r="AU207" s="616"/>
      <c r="AV207" s="616"/>
      <c r="AW207" s="616"/>
      <c r="AX207" s="616"/>
      <c r="AY207" s="616"/>
      <c r="AZ207" s="616"/>
      <c r="BA207" s="616"/>
      <c r="BB207" s="616"/>
      <c r="BC207" s="616"/>
      <c r="BD207" s="616"/>
      <c r="BE207" s="616"/>
      <c r="BF207" s="616"/>
      <c r="BG207" s="616"/>
      <c r="BH207" s="616"/>
      <c r="BI207" s="616"/>
      <c r="BJ207" s="616"/>
      <c r="BK207" s="616"/>
      <c r="BL207" s="616"/>
      <c r="BM207" s="616"/>
      <c r="BN207" s="616"/>
      <c r="BO207" s="616"/>
      <c r="BP207" s="616"/>
      <c r="BQ207" s="616"/>
      <c r="BR207" s="616"/>
      <c r="BS207" s="616"/>
      <c r="BT207" s="616"/>
      <c r="BU207" s="616"/>
      <c r="BV207" s="616"/>
      <c r="BW207" s="616"/>
      <c r="BX207" s="616"/>
      <c r="BY207" s="616"/>
      <c r="BZ207" s="616"/>
      <c r="CA207" s="616"/>
      <c r="CB207" s="616"/>
      <c r="CC207" s="616"/>
      <c r="CD207" s="616"/>
      <c r="CE207" s="616"/>
      <c r="CF207" s="616"/>
      <c r="CG207" s="616"/>
    </row>
    <row r="208" spans="1:85">
      <c r="A208" s="618"/>
      <c r="B208" s="618"/>
      <c r="C208" s="618"/>
      <c r="D208" s="618"/>
      <c r="E208" s="618"/>
      <c r="F208" s="618"/>
      <c r="G208" s="618"/>
      <c r="H208" s="618"/>
      <c r="I208" s="618"/>
      <c r="J208" s="618"/>
      <c r="K208" s="618"/>
      <c r="L208" s="618"/>
      <c r="M208" s="618"/>
      <c r="N208" s="618"/>
      <c r="O208" s="618"/>
      <c r="P208" s="618"/>
      <c r="Q208" s="618"/>
      <c r="R208" s="618"/>
      <c r="S208" s="618"/>
      <c r="T208" s="618"/>
      <c r="U208" s="618"/>
      <c r="V208" s="618"/>
      <c r="W208" s="618"/>
      <c r="X208" s="617"/>
      <c r="Y208" s="618"/>
      <c r="Z208" s="618"/>
      <c r="AA208" s="618"/>
      <c r="AB208" s="618"/>
      <c r="AC208" s="618"/>
      <c r="AD208" s="618"/>
      <c r="AE208" s="618"/>
      <c r="AF208" s="618"/>
      <c r="AG208" s="618"/>
      <c r="AH208" s="618"/>
      <c r="AI208" s="618"/>
      <c r="AJ208" s="618"/>
      <c r="AK208" s="618"/>
      <c r="AL208" s="616"/>
      <c r="AM208" s="616"/>
      <c r="AN208" s="616"/>
      <c r="AO208" s="616"/>
      <c r="AP208" s="616"/>
      <c r="AQ208" s="616"/>
      <c r="AR208" s="616"/>
      <c r="AS208" s="616"/>
      <c r="AT208" s="616"/>
      <c r="AU208" s="616"/>
      <c r="AV208" s="616"/>
      <c r="AW208" s="616"/>
      <c r="AX208" s="616"/>
      <c r="AY208" s="616"/>
      <c r="AZ208" s="616"/>
      <c r="BA208" s="616"/>
      <c r="BB208" s="616"/>
      <c r="BC208" s="616"/>
      <c r="BD208" s="616"/>
      <c r="BE208" s="616"/>
      <c r="BF208" s="616"/>
      <c r="BG208" s="616"/>
      <c r="BH208" s="616"/>
      <c r="BI208" s="616"/>
      <c r="BJ208" s="616"/>
      <c r="BK208" s="616"/>
      <c r="BL208" s="616"/>
      <c r="BM208" s="616"/>
      <c r="BN208" s="616"/>
      <c r="BO208" s="616"/>
      <c r="BP208" s="616"/>
      <c r="BQ208" s="616"/>
      <c r="BR208" s="616"/>
      <c r="BS208" s="616"/>
      <c r="BT208" s="616"/>
      <c r="BU208" s="616"/>
      <c r="BV208" s="616"/>
      <c r="BW208" s="616"/>
      <c r="BX208" s="616"/>
      <c r="BY208" s="616"/>
      <c r="BZ208" s="616"/>
      <c r="CA208" s="616"/>
      <c r="CB208" s="616"/>
      <c r="CC208" s="616"/>
      <c r="CD208" s="616"/>
      <c r="CE208" s="616"/>
      <c r="CF208" s="616"/>
      <c r="CG208" s="616"/>
    </row>
    <row r="209" spans="1:85">
      <c r="A209" s="618"/>
      <c r="B209" s="618"/>
      <c r="C209" s="618"/>
      <c r="D209" s="618"/>
      <c r="E209" s="618"/>
      <c r="F209" s="618"/>
      <c r="G209" s="618"/>
      <c r="H209" s="618"/>
      <c r="I209" s="618"/>
      <c r="J209" s="618"/>
      <c r="K209" s="618"/>
      <c r="L209" s="618"/>
      <c r="M209" s="618"/>
      <c r="N209" s="618"/>
      <c r="O209" s="618"/>
      <c r="P209" s="618"/>
      <c r="Q209" s="618"/>
      <c r="R209" s="618"/>
      <c r="S209" s="618"/>
      <c r="T209" s="618"/>
      <c r="U209" s="618"/>
      <c r="V209" s="618"/>
      <c r="W209" s="618"/>
      <c r="X209" s="617"/>
      <c r="Y209" s="618"/>
      <c r="Z209" s="618"/>
      <c r="AA209" s="618"/>
      <c r="AB209" s="618"/>
      <c r="AC209" s="618"/>
      <c r="AD209" s="618"/>
      <c r="AE209" s="618"/>
      <c r="AF209" s="618"/>
      <c r="AG209" s="618"/>
      <c r="AH209" s="618"/>
      <c r="AI209" s="618"/>
      <c r="AJ209" s="618"/>
      <c r="AK209" s="618"/>
      <c r="AL209" s="616"/>
      <c r="AM209" s="616"/>
      <c r="AN209" s="616"/>
      <c r="AO209" s="616"/>
      <c r="AP209" s="616"/>
      <c r="AQ209" s="616"/>
      <c r="AR209" s="616"/>
      <c r="AS209" s="616"/>
      <c r="AT209" s="616"/>
      <c r="AU209" s="616"/>
      <c r="AV209" s="616"/>
      <c r="AW209" s="616"/>
      <c r="AX209" s="616"/>
      <c r="AY209" s="616"/>
      <c r="AZ209" s="616"/>
      <c r="BA209" s="616"/>
      <c r="BB209" s="616"/>
      <c r="BC209" s="616"/>
      <c r="BD209" s="616"/>
      <c r="BE209" s="616"/>
      <c r="BF209" s="616"/>
      <c r="BG209" s="616"/>
      <c r="BH209" s="616"/>
      <c r="BI209" s="616"/>
      <c r="BJ209" s="616"/>
      <c r="BK209" s="616"/>
      <c r="BL209" s="616"/>
      <c r="BM209" s="616"/>
      <c r="BN209" s="616"/>
      <c r="BO209" s="616"/>
      <c r="BP209" s="616"/>
      <c r="BQ209" s="616"/>
      <c r="BR209" s="616"/>
      <c r="BS209" s="616"/>
      <c r="BT209" s="616"/>
      <c r="BU209" s="616"/>
      <c r="BV209" s="616"/>
      <c r="BW209" s="616"/>
      <c r="BX209" s="616"/>
      <c r="BY209" s="616"/>
      <c r="BZ209" s="616"/>
      <c r="CA209" s="616"/>
      <c r="CB209" s="616"/>
      <c r="CC209" s="616"/>
      <c r="CD209" s="616"/>
      <c r="CE209" s="616"/>
      <c r="CF209" s="616"/>
      <c r="CG209" s="616"/>
    </row>
    <row r="210" spans="1:85">
      <c r="A210" s="618"/>
      <c r="B210" s="618"/>
      <c r="C210" s="618"/>
      <c r="D210" s="618"/>
      <c r="E210" s="618"/>
      <c r="F210" s="618"/>
      <c r="G210" s="618"/>
      <c r="H210" s="618"/>
      <c r="I210" s="618"/>
      <c r="J210" s="618"/>
      <c r="K210" s="618"/>
      <c r="L210" s="618"/>
      <c r="M210" s="618"/>
      <c r="N210" s="618"/>
      <c r="O210" s="618"/>
      <c r="P210" s="618"/>
      <c r="Q210" s="618"/>
      <c r="R210" s="618"/>
      <c r="S210" s="618"/>
      <c r="T210" s="618"/>
      <c r="U210" s="618"/>
      <c r="V210" s="618"/>
      <c r="W210" s="618"/>
      <c r="X210" s="617"/>
      <c r="Y210" s="618"/>
      <c r="Z210" s="618"/>
      <c r="AA210" s="618"/>
      <c r="AB210" s="618"/>
      <c r="AC210" s="618"/>
      <c r="AD210" s="618"/>
      <c r="AE210" s="618"/>
      <c r="AF210" s="618"/>
      <c r="AG210" s="618"/>
      <c r="AH210" s="618"/>
      <c r="AI210" s="618"/>
      <c r="AJ210" s="618"/>
      <c r="AK210" s="618"/>
      <c r="AL210" s="616"/>
      <c r="AM210" s="616"/>
      <c r="AN210" s="616"/>
      <c r="AO210" s="616"/>
      <c r="AP210" s="616"/>
      <c r="AQ210" s="616"/>
      <c r="AR210" s="616"/>
      <c r="AS210" s="616"/>
      <c r="AT210" s="616"/>
      <c r="AU210" s="616"/>
      <c r="AV210" s="616"/>
      <c r="AW210" s="616"/>
      <c r="AX210" s="616"/>
      <c r="AY210" s="616"/>
      <c r="AZ210" s="616"/>
      <c r="BA210" s="616"/>
      <c r="BB210" s="616"/>
      <c r="BC210" s="616"/>
      <c r="BD210" s="616"/>
      <c r="BE210" s="616"/>
      <c r="BF210" s="616"/>
      <c r="BG210" s="616"/>
      <c r="BH210" s="616"/>
      <c r="BI210" s="616"/>
      <c r="BJ210" s="616"/>
      <c r="BK210" s="616"/>
      <c r="BL210" s="616"/>
      <c r="BM210" s="616"/>
      <c r="BN210" s="616"/>
      <c r="BO210" s="616"/>
      <c r="BP210" s="616"/>
      <c r="BQ210" s="616"/>
      <c r="BR210" s="616"/>
      <c r="BS210" s="616"/>
      <c r="BT210" s="616"/>
      <c r="BU210" s="616"/>
      <c r="BV210" s="616"/>
      <c r="BW210" s="616"/>
      <c r="BX210" s="616"/>
      <c r="BY210" s="616"/>
      <c r="BZ210" s="616"/>
      <c r="CA210" s="616"/>
      <c r="CB210" s="616"/>
      <c r="CC210" s="616"/>
      <c r="CD210" s="616"/>
      <c r="CE210" s="616"/>
      <c r="CF210" s="616"/>
      <c r="CG210" s="616"/>
    </row>
    <row r="211" spans="1:85">
      <c r="A211" s="618"/>
      <c r="B211" s="618"/>
      <c r="C211" s="618"/>
      <c r="D211" s="618"/>
      <c r="E211" s="618"/>
      <c r="F211" s="618"/>
      <c r="G211" s="618"/>
      <c r="H211" s="618"/>
      <c r="I211" s="618"/>
      <c r="J211" s="618"/>
      <c r="K211" s="618"/>
      <c r="L211" s="618"/>
      <c r="M211" s="618"/>
      <c r="N211" s="618"/>
      <c r="O211" s="618"/>
      <c r="P211" s="618"/>
      <c r="Q211" s="618"/>
      <c r="R211" s="618"/>
      <c r="S211" s="618"/>
      <c r="T211" s="618"/>
      <c r="U211" s="618"/>
      <c r="V211" s="618"/>
      <c r="W211" s="618"/>
      <c r="X211" s="617"/>
      <c r="Y211" s="618"/>
      <c r="Z211" s="618"/>
      <c r="AA211" s="618"/>
      <c r="AB211" s="618"/>
      <c r="AC211" s="618"/>
      <c r="AD211" s="618"/>
      <c r="AE211" s="618"/>
      <c r="AF211" s="618"/>
      <c r="AG211" s="618"/>
      <c r="AH211" s="618"/>
      <c r="AI211" s="618"/>
      <c r="AJ211" s="618"/>
      <c r="AK211" s="618"/>
      <c r="AL211" s="616"/>
      <c r="AM211" s="616"/>
      <c r="AN211" s="616"/>
      <c r="AO211" s="616"/>
      <c r="AP211" s="616"/>
      <c r="AQ211" s="616"/>
      <c r="AR211" s="616"/>
      <c r="AS211" s="616"/>
      <c r="AT211" s="616"/>
      <c r="AU211" s="616"/>
      <c r="AV211" s="616"/>
      <c r="AW211" s="616"/>
      <c r="AX211" s="616"/>
      <c r="AY211" s="616"/>
      <c r="AZ211" s="616"/>
      <c r="BA211" s="616"/>
      <c r="BB211" s="616"/>
      <c r="BC211" s="616"/>
      <c r="BD211" s="616"/>
      <c r="BE211" s="616"/>
      <c r="BF211" s="616"/>
      <c r="BG211" s="616"/>
      <c r="BH211" s="616"/>
      <c r="BI211" s="616"/>
      <c r="BJ211" s="616"/>
      <c r="BK211" s="616"/>
      <c r="BL211" s="616"/>
      <c r="BM211" s="616"/>
      <c r="BN211" s="616"/>
      <c r="BO211" s="616"/>
      <c r="BP211" s="616"/>
      <c r="BQ211" s="616"/>
      <c r="BR211" s="616"/>
      <c r="BS211" s="616"/>
      <c r="BT211" s="616"/>
      <c r="BU211" s="616"/>
      <c r="BV211" s="616"/>
      <c r="BW211" s="616"/>
      <c r="BX211" s="616"/>
      <c r="BY211" s="616"/>
      <c r="BZ211" s="616"/>
      <c r="CA211" s="616"/>
      <c r="CB211" s="616"/>
      <c r="CC211" s="616"/>
      <c r="CD211" s="616"/>
      <c r="CE211" s="616"/>
      <c r="CF211" s="616"/>
      <c r="CG211" s="616"/>
    </row>
    <row r="212" spans="1:85">
      <c r="A212" s="618"/>
      <c r="B212" s="618"/>
      <c r="C212" s="618"/>
      <c r="D212" s="618"/>
      <c r="E212" s="618"/>
      <c r="F212" s="618"/>
      <c r="G212" s="618"/>
      <c r="H212" s="618"/>
      <c r="I212" s="618"/>
      <c r="J212" s="618"/>
      <c r="K212" s="618"/>
      <c r="L212" s="618"/>
      <c r="M212" s="618"/>
      <c r="N212" s="618"/>
      <c r="O212" s="618"/>
      <c r="P212" s="618"/>
      <c r="Q212" s="618"/>
      <c r="R212" s="618"/>
      <c r="S212" s="618"/>
      <c r="T212" s="618"/>
      <c r="U212" s="618"/>
      <c r="V212" s="618"/>
      <c r="W212" s="618"/>
      <c r="X212" s="617"/>
      <c r="Y212" s="618"/>
      <c r="Z212" s="618"/>
      <c r="AA212" s="618"/>
      <c r="AB212" s="618"/>
      <c r="AC212" s="618"/>
      <c r="AD212" s="618"/>
      <c r="AE212" s="618"/>
      <c r="AF212" s="618"/>
      <c r="AG212" s="618"/>
      <c r="AH212" s="618"/>
      <c r="AI212" s="618"/>
      <c r="AJ212" s="618"/>
      <c r="AK212" s="618"/>
      <c r="AL212" s="616"/>
      <c r="AM212" s="616"/>
      <c r="AN212" s="616"/>
      <c r="AO212" s="616"/>
      <c r="AP212" s="616"/>
      <c r="AQ212" s="616"/>
      <c r="AR212" s="616"/>
      <c r="AS212" s="616"/>
      <c r="AT212" s="616"/>
      <c r="AU212" s="616"/>
      <c r="AV212" s="616"/>
      <c r="AW212" s="616"/>
      <c r="AX212" s="616"/>
      <c r="AY212" s="616"/>
      <c r="AZ212" s="616"/>
      <c r="BA212" s="616"/>
      <c r="BB212" s="616"/>
      <c r="BC212" s="616"/>
      <c r="BD212" s="616"/>
      <c r="BE212" s="616"/>
      <c r="BF212" s="616"/>
      <c r="BG212" s="616"/>
      <c r="BH212" s="616"/>
      <c r="BI212" s="616"/>
      <c r="BJ212" s="616"/>
      <c r="BK212" s="616"/>
      <c r="BL212" s="616"/>
      <c r="BM212" s="616"/>
      <c r="BN212" s="616"/>
      <c r="BO212" s="616"/>
      <c r="BP212" s="616"/>
      <c r="BQ212" s="616"/>
      <c r="BR212" s="616"/>
      <c r="BS212" s="616"/>
      <c r="BT212" s="616"/>
      <c r="BU212" s="616"/>
      <c r="BV212" s="616"/>
      <c r="BW212" s="616"/>
      <c r="BX212" s="616"/>
      <c r="BY212" s="616"/>
      <c r="BZ212" s="616"/>
      <c r="CA212" s="616"/>
      <c r="CB212" s="616"/>
      <c r="CC212" s="616"/>
      <c r="CD212" s="616"/>
      <c r="CE212" s="616"/>
      <c r="CF212" s="616"/>
      <c r="CG212" s="616"/>
    </row>
    <row r="213" spans="1:85">
      <c r="A213" s="618"/>
      <c r="B213" s="618"/>
      <c r="C213" s="618"/>
      <c r="D213" s="618"/>
      <c r="E213" s="618"/>
      <c r="F213" s="618"/>
      <c r="G213" s="618"/>
      <c r="H213" s="618"/>
      <c r="I213" s="618"/>
      <c r="J213" s="618"/>
      <c r="K213" s="618"/>
      <c r="L213" s="618"/>
      <c r="M213" s="618"/>
      <c r="N213" s="618"/>
      <c r="O213" s="618"/>
      <c r="P213" s="618"/>
      <c r="Q213" s="618"/>
      <c r="R213" s="618"/>
      <c r="S213" s="618"/>
      <c r="T213" s="618"/>
      <c r="U213" s="618"/>
      <c r="V213" s="618"/>
      <c r="W213" s="618"/>
      <c r="X213" s="617"/>
      <c r="Y213" s="618"/>
      <c r="Z213" s="618"/>
      <c r="AA213" s="618"/>
      <c r="AB213" s="618"/>
      <c r="AC213" s="618"/>
      <c r="AD213" s="618"/>
      <c r="AE213" s="618"/>
      <c r="AF213" s="618"/>
      <c r="AG213" s="618"/>
      <c r="AH213" s="618"/>
      <c r="AI213" s="618"/>
      <c r="AJ213" s="618"/>
      <c r="AK213" s="618"/>
      <c r="AL213" s="616"/>
      <c r="AM213" s="616"/>
      <c r="AN213" s="616"/>
      <c r="AO213" s="616"/>
      <c r="AP213" s="616"/>
      <c r="AQ213" s="616"/>
      <c r="AR213" s="616"/>
      <c r="AS213" s="616"/>
      <c r="AT213" s="616"/>
      <c r="AU213" s="616"/>
      <c r="AV213" s="616"/>
      <c r="AW213" s="616"/>
      <c r="AX213" s="616"/>
      <c r="AY213" s="616"/>
      <c r="AZ213" s="616"/>
      <c r="BA213" s="616"/>
      <c r="BB213" s="616"/>
      <c r="BC213" s="616"/>
      <c r="BD213" s="616"/>
      <c r="BE213" s="616"/>
      <c r="BF213" s="616"/>
      <c r="BG213" s="616"/>
      <c r="BH213" s="616"/>
      <c r="BI213" s="616"/>
      <c r="BJ213" s="616"/>
      <c r="BK213" s="616"/>
      <c r="BL213" s="616"/>
      <c r="BM213" s="616"/>
      <c r="BN213" s="616"/>
      <c r="BO213" s="616"/>
      <c r="BP213" s="616"/>
      <c r="BQ213" s="616"/>
      <c r="BR213" s="616"/>
      <c r="BS213" s="616"/>
      <c r="BT213" s="616"/>
      <c r="BU213" s="616"/>
      <c r="BV213" s="616"/>
      <c r="BW213" s="616"/>
      <c r="BX213" s="616"/>
      <c r="BY213" s="616"/>
      <c r="BZ213" s="616"/>
      <c r="CA213" s="616"/>
      <c r="CB213" s="616"/>
      <c r="CC213" s="616"/>
      <c r="CD213" s="616"/>
      <c r="CE213" s="616"/>
      <c r="CF213" s="616"/>
      <c r="CG213" s="616"/>
    </row>
    <row r="214" spans="1:85">
      <c r="A214" s="618"/>
      <c r="B214" s="618"/>
      <c r="C214" s="618"/>
      <c r="D214" s="618"/>
      <c r="E214" s="618"/>
      <c r="F214" s="618"/>
      <c r="G214" s="618"/>
      <c r="H214" s="618"/>
      <c r="I214" s="618"/>
      <c r="J214" s="618"/>
      <c r="K214" s="618"/>
      <c r="L214" s="618"/>
      <c r="M214" s="618"/>
      <c r="N214" s="618"/>
      <c r="O214" s="618"/>
      <c r="P214" s="618"/>
      <c r="Q214" s="618"/>
      <c r="R214" s="618"/>
      <c r="S214" s="618"/>
      <c r="T214" s="618"/>
      <c r="U214" s="618"/>
      <c r="V214" s="618"/>
      <c r="W214" s="618"/>
      <c r="X214" s="617"/>
      <c r="Y214" s="618"/>
      <c r="Z214" s="618"/>
      <c r="AA214" s="618"/>
      <c r="AB214" s="618"/>
      <c r="AC214" s="618"/>
      <c r="AD214" s="618"/>
      <c r="AE214" s="618"/>
      <c r="AF214" s="618"/>
      <c r="AG214" s="618"/>
      <c r="AH214" s="618"/>
      <c r="AI214" s="618"/>
      <c r="AJ214" s="618"/>
      <c r="AK214" s="618"/>
      <c r="AL214" s="616"/>
      <c r="AM214" s="616"/>
      <c r="AN214" s="616"/>
      <c r="AO214" s="616"/>
      <c r="AP214" s="616"/>
      <c r="AQ214" s="616"/>
      <c r="AR214" s="616"/>
      <c r="AS214" s="616"/>
      <c r="AT214" s="616"/>
      <c r="AU214" s="616"/>
      <c r="AV214" s="616"/>
      <c r="AW214" s="616"/>
      <c r="AX214" s="616"/>
      <c r="AY214" s="616"/>
      <c r="AZ214" s="616"/>
      <c r="BA214" s="616"/>
      <c r="BB214" s="616"/>
      <c r="BC214" s="616"/>
      <c r="BD214" s="616"/>
      <c r="BE214" s="616"/>
      <c r="BF214" s="616"/>
      <c r="BG214" s="616"/>
      <c r="BH214" s="616"/>
      <c r="BI214" s="616"/>
      <c r="BJ214" s="616"/>
      <c r="BK214" s="616"/>
      <c r="BL214" s="616"/>
      <c r="BM214" s="616"/>
      <c r="BN214" s="616"/>
      <c r="BO214" s="616"/>
      <c r="BP214" s="616"/>
      <c r="BQ214" s="616"/>
      <c r="BR214" s="616"/>
      <c r="BS214" s="616"/>
      <c r="BT214" s="616"/>
      <c r="BU214" s="616"/>
      <c r="BV214" s="616"/>
      <c r="BW214" s="616"/>
      <c r="BX214" s="616"/>
      <c r="BY214" s="616"/>
      <c r="BZ214" s="616"/>
      <c r="CA214" s="616"/>
      <c r="CB214" s="616"/>
      <c r="CC214" s="616"/>
      <c r="CD214" s="616"/>
      <c r="CE214" s="616"/>
      <c r="CF214" s="616"/>
      <c r="CG214" s="616"/>
    </row>
    <row r="215" spans="1:85">
      <c r="A215" s="618"/>
      <c r="B215" s="618"/>
      <c r="C215" s="618"/>
      <c r="D215" s="618"/>
      <c r="E215" s="618"/>
      <c r="F215" s="618"/>
      <c r="G215" s="618"/>
      <c r="H215" s="618"/>
      <c r="I215" s="618"/>
      <c r="J215" s="618"/>
      <c r="K215" s="618"/>
      <c r="L215" s="618"/>
      <c r="M215" s="618"/>
      <c r="N215" s="618"/>
      <c r="O215" s="618"/>
      <c r="P215" s="618"/>
      <c r="Q215" s="618"/>
      <c r="R215" s="618"/>
      <c r="S215" s="618"/>
      <c r="T215" s="618"/>
      <c r="U215" s="618"/>
      <c r="V215" s="618"/>
      <c r="W215" s="618"/>
      <c r="X215" s="617"/>
      <c r="Y215" s="618"/>
      <c r="Z215" s="618"/>
      <c r="AA215" s="618"/>
      <c r="AB215" s="618"/>
      <c r="AC215" s="618"/>
      <c r="AD215" s="618"/>
      <c r="AE215" s="618"/>
      <c r="AF215" s="618"/>
      <c r="AG215" s="618"/>
      <c r="AH215" s="618"/>
      <c r="AI215" s="618"/>
      <c r="AJ215" s="618"/>
      <c r="AK215" s="618"/>
      <c r="AL215" s="616"/>
      <c r="AM215" s="616"/>
      <c r="AN215" s="616"/>
      <c r="AO215" s="616"/>
      <c r="AP215" s="616"/>
      <c r="AQ215" s="616"/>
      <c r="AR215" s="616"/>
      <c r="AS215" s="616"/>
      <c r="AT215" s="616"/>
      <c r="AU215" s="616"/>
      <c r="AV215" s="616"/>
      <c r="AW215" s="616"/>
      <c r="AX215" s="616"/>
      <c r="AY215" s="616"/>
      <c r="AZ215" s="616"/>
      <c r="BA215" s="616"/>
      <c r="BB215" s="616"/>
      <c r="BC215" s="616"/>
      <c r="BD215" s="616"/>
      <c r="BE215" s="616"/>
      <c r="BF215" s="616"/>
      <c r="BG215" s="616"/>
      <c r="BH215" s="616"/>
      <c r="BI215" s="616"/>
      <c r="BJ215" s="616"/>
      <c r="BK215" s="616"/>
      <c r="BL215" s="616"/>
      <c r="BM215" s="616"/>
      <c r="BN215" s="616"/>
      <c r="BO215" s="616"/>
      <c r="BP215" s="616"/>
      <c r="BQ215" s="616"/>
      <c r="BR215" s="616"/>
      <c r="BS215" s="616"/>
      <c r="BT215" s="616"/>
      <c r="BU215" s="616"/>
      <c r="BV215" s="616"/>
      <c r="BW215" s="616"/>
      <c r="BX215" s="616"/>
      <c r="BY215" s="616"/>
      <c r="BZ215" s="616"/>
      <c r="CA215" s="616"/>
      <c r="CB215" s="616"/>
      <c r="CC215" s="616"/>
      <c r="CD215" s="616"/>
      <c r="CE215" s="616"/>
      <c r="CF215" s="616"/>
      <c r="CG215" s="616"/>
    </row>
    <row r="216" spans="1:85">
      <c r="A216" s="618"/>
      <c r="B216" s="618"/>
      <c r="C216" s="618"/>
      <c r="D216" s="618"/>
      <c r="E216" s="618"/>
      <c r="F216" s="618"/>
      <c r="G216" s="618"/>
      <c r="H216" s="618"/>
      <c r="I216" s="618"/>
      <c r="J216" s="618"/>
      <c r="K216" s="618"/>
      <c r="L216" s="618"/>
      <c r="M216" s="618"/>
      <c r="N216" s="618"/>
      <c r="O216" s="618"/>
      <c r="P216" s="618"/>
      <c r="Q216" s="618"/>
      <c r="R216" s="618"/>
      <c r="S216" s="618"/>
      <c r="T216" s="618"/>
      <c r="U216" s="618"/>
      <c r="V216" s="618"/>
      <c r="W216" s="618"/>
      <c r="X216" s="617"/>
      <c r="Y216" s="618"/>
      <c r="Z216" s="618"/>
      <c r="AA216" s="618"/>
      <c r="AB216" s="618"/>
      <c r="AC216" s="618"/>
      <c r="AD216" s="618"/>
      <c r="AE216" s="618"/>
      <c r="AF216" s="618"/>
      <c r="AG216" s="618"/>
      <c r="AH216" s="618"/>
      <c r="AI216" s="618"/>
      <c r="AJ216" s="618"/>
      <c r="AK216" s="618"/>
      <c r="AL216" s="616"/>
      <c r="AM216" s="616"/>
      <c r="AN216" s="616"/>
      <c r="AO216" s="616"/>
      <c r="AP216" s="616"/>
      <c r="AQ216" s="616"/>
      <c r="AR216" s="616"/>
      <c r="AS216" s="616"/>
      <c r="AT216" s="616"/>
      <c r="AU216" s="616"/>
      <c r="AV216" s="616"/>
      <c r="AW216" s="616"/>
      <c r="AX216" s="616"/>
      <c r="AY216" s="616"/>
      <c r="AZ216" s="616"/>
      <c r="BA216" s="616"/>
      <c r="BB216" s="616"/>
      <c r="BC216" s="616"/>
      <c r="BD216" s="616"/>
      <c r="BE216" s="616"/>
      <c r="BF216" s="616"/>
      <c r="BG216" s="616"/>
      <c r="BH216" s="616"/>
      <c r="BI216" s="616"/>
      <c r="BJ216" s="616"/>
      <c r="BK216" s="616"/>
      <c r="BL216" s="616"/>
      <c r="BM216" s="616"/>
      <c r="BN216" s="616"/>
      <c r="BO216" s="616"/>
      <c r="BP216" s="616"/>
      <c r="BQ216" s="616"/>
      <c r="BR216" s="616"/>
      <c r="BS216" s="616"/>
      <c r="BT216" s="616"/>
      <c r="BU216" s="616"/>
      <c r="BV216" s="616"/>
      <c r="BW216" s="616"/>
      <c r="BX216" s="616"/>
      <c r="BY216" s="616"/>
      <c r="BZ216" s="616"/>
      <c r="CA216" s="616"/>
      <c r="CB216" s="616"/>
      <c r="CC216" s="616"/>
      <c r="CD216" s="616"/>
      <c r="CE216" s="616"/>
      <c r="CF216" s="616"/>
      <c r="CG216" s="616"/>
    </row>
    <row r="217" spans="1:85">
      <c r="A217" s="618"/>
      <c r="B217" s="618"/>
      <c r="C217" s="618"/>
      <c r="D217" s="618"/>
      <c r="E217" s="618"/>
      <c r="F217" s="618"/>
      <c r="G217" s="618"/>
      <c r="H217" s="618"/>
      <c r="I217" s="618"/>
      <c r="J217" s="618"/>
      <c r="K217" s="618"/>
      <c r="L217" s="618"/>
      <c r="M217" s="618"/>
      <c r="N217" s="618"/>
      <c r="O217" s="618"/>
      <c r="P217" s="618"/>
      <c r="Q217" s="618"/>
      <c r="R217" s="618"/>
      <c r="S217" s="618"/>
      <c r="T217" s="618"/>
      <c r="U217" s="618"/>
      <c r="V217" s="618"/>
      <c r="W217" s="618"/>
      <c r="X217" s="617"/>
      <c r="Y217" s="618"/>
      <c r="Z217" s="618"/>
      <c r="AA217" s="618"/>
      <c r="AB217" s="618"/>
      <c r="AC217" s="618"/>
      <c r="AD217" s="618"/>
      <c r="AE217" s="618"/>
      <c r="AF217" s="618"/>
      <c r="AG217" s="618"/>
      <c r="AH217" s="618"/>
      <c r="AI217" s="618"/>
      <c r="AJ217" s="618"/>
      <c r="AK217" s="618"/>
      <c r="AL217" s="616"/>
      <c r="AM217" s="616"/>
      <c r="AN217" s="616"/>
      <c r="AO217" s="616"/>
      <c r="AP217" s="616"/>
      <c r="AQ217" s="616"/>
      <c r="AR217" s="616"/>
      <c r="AS217" s="616"/>
      <c r="AT217" s="616"/>
      <c r="AU217" s="616"/>
      <c r="AV217" s="616"/>
      <c r="AW217" s="616"/>
      <c r="AX217" s="616"/>
      <c r="AY217" s="616"/>
      <c r="AZ217" s="616"/>
      <c r="BA217" s="616"/>
      <c r="BB217" s="616"/>
      <c r="BC217" s="616"/>
      <c r="BD217" s="616"/>
      <c r="BE217" s="616"/>
      <c r="BF217" s="616"/>
      <c r="BG217" s="616"/>
      <c r="BH217" s="616"/>
      <c r="BI217" s="616"/>
      <c r="BJ217" s="616"/>
      <c r="BK217" s="616"/>
      <c r="BL217" s="616"/>
      <c r="BM217" s="616"/>
      <c r="BN217" s="616"/>
      <c r="BO217" s="616"/>
      <c r="BP217" s="616"/>
      <c r="BQ217" s="616"/>
      <c r="BR217" s="616"/>
      <c r="BS217" s="616"/>
      <c r="BT217" s="616"/>
      <c r="BU217" s="616"/>
      <c r="BV217" s="616"/>
      <c r="BW217" s="616"/>
      <c r="BX217" s="616"/>
      <c r="BY217" s="616"/>
      <c r="BZ217" s="616"/>
      <c r="CA217" s="616"/>
      <c r="CB217" s="616"/>
      <c r="CC217" s="616"/>
      <c r="CD217" s="616"/>
      <c r="CE217" s="616"/>
      <c r="CF217" s="616"/>
      <c r="CG217" s="616"/>
    </row>
    <row r="218" spans="1:85">
      <c r="A218" s="618"/>
      <c r="B218" s="618"/>
      <c r="C218" s="618"/>
      <c r="D218" s="618"/>
      <c r="E218" s="618"/>
      <c r="F218" s="618"/>
      <c r="G218" s="618"/>
      <c r="H218" s="618"/>
      <c r="I218" s="618"/>
      <c r="J218" s="618"/>
      <c r="K218" s="618"/>
      <c r="L218" s="618"/>
      <c r="M218" s="618"/>
      <c r="N218" s="618"/>
      <c r="O218" s="618"/>
      <c r="P218" s="618"/>
      <c r="Q218" s="618"/>
      <c r="R218" s="618"/>
      <c r="S218" s="618"/>
      <c r="T218" s="618"/>
      <c r="U218" s="618"/>
      <c r="V218" s="618"/>
      <c r="W218" s="618"/>
      <c r="X218" s="617"/>
      <c r="Y218" s="618"/>
      <c r="Z218" s="618"/>
      <c r="AA218" s="618"/>
      <c r="AB218" s="618"/>
      <c r="AC218" s="618"/>
      <c r="AD218" s="618"/>
      <c r="AE218" s="618"/>
      <c r="AF218" s="618"/>
      <c r="AG218" s="618"/>
      <c r="AH218" s="618"/>
      <c r="AI218" s="618"/>
      <c r="AJ218" s="618"/>
      <c r="AK218" s="618"/>
      <c r="AL218" s="616"/>
      <c r="AM218" s="616"/>
      <c r="AN218" s="616"/>
      <c r="AO218" s="616"/>
      <c r="AP218" s="616"/>
      <c r="AQ218" s="616"/>
      <c r="AR218" s="616"/>
      <c r="AS218" s="616"/>
      <c r="AT218" s="616"/>
      <c r="AU218" s="616"/>
      <c r="AV218" s="616"/>
      <c r="AW218" s="616"/>
      <c r="AX218" s="616"/>
      <c r="AY218" s="616"/>
      <c r="AZ218" s="616"/>
      <c r="BA218" s="616"/>
      <c r="BB218" s="616"/>
      <c r="BC218" s="616"/>
      <c r="BD218" s="616"/>
      <c r="BE218" s="616"/>
      <c r="BF218" s="616"/>
      <c r="BG218" s="616"/>
      <c r="BH218" s="616"/>
      <c r="BI218" s="616"/>
      <c r="BJ218" s="616"/>
      <c r="BK218" s="616"/>
      <c r="BL218" s="616"/>
      <c r="BM218" s="616"/>
      <c r="BN218" s="616"/>
      <c r="BO218" s="616"/>
      <c r="BP218" s="616"/>
      <c r="BQ218" s="616"/>
      <c r="BR218" s="616"/>
      <c r="BS218" s="616"/>
      <c r="BT218" s="616"/>
      <c r="BU218" s="616"/>
      <c r="BV218" s="616"/>
      <c r="BW218" s="616"/>
      <c r="BX218" s="616"/>
      <c r="BY218" s="616"/>
      <c r="BZ218" s="616"/>
      <c r="CA218" s="616"/>
      <c r="CB218" s="616"/>
      <c r="CC218" s="616"/>
      <c r="CD218" s="616"/>
      <c r="CE218" s="616"/>
      <c r="CF218" s="616"/>
      <c r="CG218" s="616"/>
    </row>
    <row r="219" spans="1:85">
      <c r="A219" s="618"/>
      <c r="B219" s="618"/>
      <c r="C219" s="618"/>
      <c r="D219" s="618"/>
      <c r="E219" s="618"/>
      <c r="F219" s="618"/>
      <c r="G219" s="618"/>
      <c r="H219" s="618"/>
      <c r="I219" s="618"/>
      <c r="J219" s="618"/>
      <c r="K219" s="618"/>
      <c r="L219" s="618"/>
      <c r="M219" s="618"/>
      <c r="N219" s="618"/>
      <c r="O219" s="618"/>
      <c r="P219" s="618"/>
      <c r="Q219" s="618"/>
      <c r="R219" s="618"/>
      <c r="S219" s="618"/>
      <c r="T219" s="618"/>
      <c r="U219" s="618"/>
      <c r="V219" s="618"/>
      <c r="W219" s="618"/>
      <c r="X219" s="617"/>
      <c r="Y219" s="618"/>
      <c r="Z219" s="618"/>
      <c r="AA219" s="618"/>
      <c r="AB219" s="618"/>
      <c r="AC219" s="618"/>
      <c r="AD219" s="618"/>
      <c r="AE219" s="618"/>
      <c r="AF219" s="618"/>
      <c r="AG219" s="618"/>
      <c r="AH219" s="618"/>
      <c r="AI219" s="618"/>
      <c r="AJ219" s="618"/>
      <c r="AK219" s="618"/>
      <c r="AL219" s="616"/>
      <c r="AM219" s="616"/>
      <c r="AN219" s="616"/>
      <c r="AO219" s="616"/>
      <c r="AP219" s="616"/>
      <c r="AQ219" s="616"/>
      <c r="AR219" s="616"/>
      <c r="AS219" s="616"/>
      <c r="AT219" s="616"/>
      <c r="AU219" s="616"/>
      <c r="AV219" s="616"/>
      <c r="AW219" s="616"/>
      <c r="AX219" s="616"/>
      <c r="AY219" s="616"/>
      <c r="AZ219" s="616"/>
      <c r="BA219" s="616"/>
      <c r="BB219" s="616"/>
      <c r="BC219" s="616"/>
      <c r="BD219" s="616"/>
      <c r="BE219" s="616"/>
      <c r="BF219" s="616"/>
      <c r="BG219" s="616"/>
      <c r="BH219" s="616"/>
      <c r="BI219" s="616"/>
      <c r="BJ219" s="616"/>
      <c r="BK219" s="616"/>
      <c r="BL219" s="616"/>
      <c r="BM219" s="616"/>
      <c r="BN219" s="616"/>
      <c r="BO219" s="616"/>
      <c r="BP219" s="616"/>
      <c r="BQ219" s="616"/>
      <c r="BR219" s="616"/>
      <c r="BS219" s="616"/>
      <c r="BT219" s="616"/>
      <c r="BU219" s="616"/>
      <c r="BV219" s="616"/>
      <c r="BW219" s="616"/>
      <c r="BX219" s="616"/>
      <c r="BY219" s="616"/>
      <c r="BZ219" s="616"/>
      <c r="CA219" s="616"/>
      <c r="CB219" s="616"/>
      <c r="CC219" s="616"/>
      <c r="CD219" s="616"/>
      <c r="CE219" s="616"/>
      <c r="CF219" s="616"/>
      <c r="CG219" s="616"/>
    </row>
    <row r="220" spans="1:85">
      <c r="A220" s="618"/>
      <c r="B220" s="618"/>
      <c r="C220" s="618"/>
      <c r="D220" s="618"/>
      <c r="E220" s="618"/>
      <c r="F220" s="618"/>
      <c r="G220" s="618"/>
      <c r="H220" s="618"/>
      <c r="I220" s="618"/>
      <c r="J220" s="618"/>
      <c r="K220" s="618"/>
      <c r="L220" s="618"/>
      <c r="M220" s="618"/>
      <c r="N220" s="618"/>
      <c r="O220" s="618"/>
      <c r="P220" s="618"/>
      <c r="Q220" s="618"/>
      <c r="R220" s="618"/>
      <c r="S220" s="618"/>
      <c r="T220" s="618"/>
      <c r="U220" s="618"/>
      <c r="V220" s="618"/>
      <c r="W220" s="618"/>
      <c r="X220" s="617"/>
      <c r="Y220" s="618"/>
      <c r="Z220" s="618"/>
      <c r="AA220" s="618"/>
      <c r="AB220" s="618"/>
      <c r="AC220" s="618"/>
      <c r="AD220" s="618"/>
      <c r="AE220" s="618"/>
      <c r="AF220" s="618"/>
      <c r="AG220" s="618"/>
      <c r="AH220" s="618"/>
      <c r="AI220" s="618"/>
      <c r="AJ220" s="618"/>
      <c r="AK220" s="618"/>
      <c r="AL220" s="616"/>
      <c r="AM220" s="616"/>
      <c r="AN220" s="616"/>
      <c r="AO220" s="616"/>
      <c r="AP220" s="616"/>
      <c r="AQ220" s="616"/>
      <c r="AR220" s="616"/>
      <c r="AS220" s="616"/>
      <c r="AT220" s="616"/>
      <c r="AU220" s="616"/>
      <c r="AV220" s="616"/>
      <c r="AW220" s="616"/>
      <c r="AX220" s="616"/>
      <c r="AY220" s="616"/>
      <c r="AZ220" s="616"/>
      <c r="BA220" s="616"/>
      <c r="BB220" s="616"/>
      <c r="BC220" s="616"/>
      <c r="BD220" s="616"/>
      <c r="BE220" s="616"/>
      <c r="BF220" s="616"/>
      <c r="BG220" s="616"/>
      <c r="BH220" s="616"/>
      <c r="BI220" s="616"/>
      <c r="BJ220" s="616"/>
      <c r="BK220" s="616"/>
      <c r="BL220" s="616"/>
      <c r="BM220" s="616"/>
      <c r="BN220" s="616"/>
      <c r="BO220" s="616"/>
      <c r="BP220" s="616"/>
      <c r="BQ220" s="616"/>
      <c r="BR220" s="616"/>
      <c r="BS220" s="616"/>
      <c r="BT220" s="616"/>
      <c r="BU220" s="616"/>
      <c r="BV220" s="616"/>
      <c r="BW220" s="616"/>
      <c r="BX220" s="616"/>
      <c r="BY220" s="616"/>
      <c r="BZ220" s="616"/>
      <c r="CA220" s="616"/>
      <c r="CB220" s="616"/>
      <c r="CC220" s="616"/>
      <c r="CD220" s="616"/>
      <c r="CE220" s="616"/>
      <c r="CF220" s="616"/>
      <c r="CG220" s="616"/>
    </row>
    <row r="221" spans="1:85">
      <c r="A221" s="618"/>
      <c r="B221" s="618"/>
      <c r="C221" s="618"/>
      <c r="D221" s="618"/>
      <c r="E221" s="618"/>
      <c r="F221" s="618"/>
      <c r="G221" s="618"/>
      <c r="H221" s="618"/>
      <c r="I221" s="618"/>
      <c r="J221" s="618"/>
      <c r="K221" s="618"/>
      <c r="L221" s="618"/>
      <c r="M221" s="618"/>
      <c r="N221" s="618"/>
      <c r="O221" s="618"/>
      <c r="P221" s="618"/>
      <c r="Q221" s="618"/>
      <c r="R221" s="618"/>
      <c r="S221" s="618"/>
      <c r="T221" s="618"/>
      <c r="U221" s="618"/>
      <c r="V221" s="618"/>
      <c r="W221" s="618"/>
      <c r="X221" s="617"/>
      <c r="Y221" s="618"/>
      <c r="Z221" s="618"/>
      <c r="AA221" s="618"/>
      <c r="AB221" s="618"/>
      <c r="AC221" s="618"/>
      <c r="AD221" s="618"/>
      <c r="AE221" s="618"/>
      <c r="AF221" s="618"/>
      <c r="AG221" s="618"/>
      <c r="AH221" s="618"/>
      <c r="AI221" s="618"/>
      <c r="AJ221" s="618"/>
      <c r="AK221" s="618"/>
      <c r="AL221" s="616"/>
      <c r="AM221" s="616"/>
      <c r="AN221" s="616"/>
      <c r="AO221" s="616"/>
      <c r="AP221" s="616"/>
      <c r="AQ221" s="616"/>
      <c r="AR221" s="616"/>
      <c r="AS221" s="616"/>
      <c r="AT221" s="616"/>
      <c r="AU221" s="616"/>
      <c r="AV221" s="616"/>
      <c r="AW221" s="616"/>
      <c r="AX221" s="616"/>
      <c r="AY221" s="616"/>
      <c r="AZ221" s="616"/>
      <c r="BA221" s="616"/>
      <c r="BB221" s="616"/>
      <c r="BC221" s="616"/>
      <c r="BD221" s="616"/>
      <c r="BE221" s="616"/>
      <c r="BF221" s="616"/>
      <c r="BG221" s="616"/>
      <c r="BH221" s="616"/>
      <c r="BI221" s="616"/>
      <c r="BJ221" s="616"/>
      <c r="BK221" s="616"/>
      <c r="BL221" s="616"/>
      <c r="BM221" s="616"/>
      <c r="BN221" s="616"/>
      <c r="BO221" s="616"/>
      <c r="BP221" s="616"/>
      <c r="BQ221" s="616"/>
      <c r="BR221" s="616"/>
      <c r="BS221" s="616"/>
      <c r="BT221" s="616"/>
      <c r="BU221" s="616"/>
      <c r="BV221" s="616"/>
      <c r="BW221" s="616"/>
      <c r="BX221" s="616"/>
      <c r="BY221" s="616"/>
      <c r="BZ221" s="616"/>
      <c r="CA221" s="616"/>
      <c r="CB221" s="616"/>
      <c r="CC221" s="616"/>
      <c r="CD221" s="616"/>
      <c r="CE221" s="616"/>
      <c r="CF221" s="616"/>
      <c r="CG221" s="616"/>
    </row>
    <row r="222" spans="1:85">
      <c r="A222" s="618"/>
      <c r="B222" s="618"/>
      <c r="C222" s="618"/>
      <c r="D222" s="618"/>
      <c r="E222" s="618"/>
      <c r="F222" s="618"/>
      <c r="G222" s="618"/>
      <c r="H222" s="618"/>
      <c r="I222" s="618"/>
      <c r="J222" s="618"/>
      <c r="K222" s="618"/>
      <c r="L222" s="618"/>
      <c r="M222" s="618"/>
      <c r="N222" s="618"/>
      <c r="O222" s="618"/>
      <c r="P222" s="618"/>
      <c r="Q222" s="618"/>
      <c r="R222" s="618"/>
      <c r="S222" s="618"/>
      <c r="T222" s="618"/>
      <c r="U222" s="618"/>
      <c r="V222" s="618"/>
      <c r="W222" s="618"/>
      <c r="X222" s="617"/>
      <c r="Y222" s="618"/>
      <c r="Z222" s="618"/>
      <c r="AA222" s="618"/>
      <c r="AB222" s="618"/>
      <c r="AC222" s="618"/>
      <c r="AD222" s="618"/>
      <c r="AE222" s="618"/>
      <c r="AF222" s="618"/>
      <c r="AG222" s="618"/>
      <c r="AH222" s="618"/>
      <c r="AI222" s="618"/>
      <c r="AJ222" s="618"/>
      <c r="AK222" s="618"/>
      <c r="AL222" s="616"/>
      <c r="AM222" s="616"/>
      <c r="AN222" s="616"/>
      <c r="AO222" s="616"/>
      <c r="AP222" s="616"/>
      <c r="AQ222" s="616"/>
      <c r="AR222" s="616"/>
      <c r="AS222" s="616"/>
      <c r="AT222" s="616"/>
      <c r="AU222" s="616"/>
      <c r="AV222" s="616"/>
      <c r="AW222" s="616"/>
      <c r="AX222" s="616"/>
      <c r="AY222" s="616"/>
      <c r="AZ222" s="616"/>
      <c r="BA222" s="616"/>
      <c r="BB222" s="616"/>
      <c r="BC222" s="616"/>
      <c r="BD222" s="616"/>
      <c r="BE222" s="616"/>
      <c r="BF222" s="616"/>
      <c r="BG222" s="616"/>
      <c r="BH222" s="616"/>
      <c r="BI222" s="616"/>
      <c r="BJ222" s="616"/>
      <c r="BK222" s="616"/>
      <c r="BL222" s="616"/>
      <c r="BM222" s="616"/>
      <c r="BN222" s="616"/>
      <c r="BO222" s="616"/>
      <c r="BP222" s="616"/>
      <c r="BQ222" s="616"/>
      <c r="BR222" s="616"/>
      <c r="BS222" s="616"/>
      <c r="BT222" s="616"/>
      <c r="BU222" s="616"/>
      <c r="BV222" s="616"/>
      <c r="BW222" s="616"/>
      <c r="BX222" s="616"/>
      <c r="BY222" s="616"/>
      <c r="BZ222" s="616"/>
      <c r="CA222" s="616"/>
      <c r="CB222" s="616"/>
      <c r="CC222" s="616"/>
      <c r="CD222" s="616"/>
      <c r="CE222" s="616"/>
      <c r="CF222" s="616"/>
      <c r="CG222" s="616"/>
    </row>
    <row r="223" spans="1:85">
      <c r="A223" s="618"/>
      <c r="B223" s="618"/>
      <c r="C223" s="618"/>
      <c r="D223" s="618"/>
      <c r="E223" s="618"/>
      <c r="F223" s="618"/>
      <c r="G223" s="618"/>
      <c r="H223" s="618"/>
      <c r="I223" s="618"/>
      <c r="J223" s="618"/>
      <c r="K223" s="618"/>
      <c r="L223" s="618"/>
      <c r="M223" s="618"/>
      <c r="N223" s="618"/>
      <c r="O223" s="618"/>
      <c r="P223" s="618"/>
      <c r="Q223" s="618"/>
      <c r="R223" s="618"/>
      <c r="S223" s="618"/>
      <c r="T223" s="618"/>
      <c r="U223" s="618"/>
      <c r="V223" s="618"/>
      <c r="W223" s="618"/>
      <c r="X223" s="617"/>
      <c r="Y223" s="618"/>
      <c r="Z223" s="618"/>
      <c r="AA223" s="618"/>
      <c r="AB223" s="618"/>
      <c r="AC223" s="618"/>
      <c r="AD223" s="618"/>
      <c r="AE223" s="618"/>
      <c r="AF223" s="618"/>
      <c r="AG223" s="618"/>
      <c r="AH223" s="618"/>
      <c r="AI223" s="618"/>
      <c r="AJ223" s="618"/>
      <c r="AK223" s="618"/>
      <c r="AL223" s="616"/>
      <c r="AM223" s="616"/>
      <c r="AN223" s="616"/>
      <c r="AO223" s="616"/>
      <c r="AP223" s="616"/>
      <c r="AQ223" s="616"/>
      <c r="AR223" s="616"/>
      <c r="AS223" s="616"/>
      <c r="AT223" s="616"/>
      <c r="AU223" s="616"/>
      <c r="AV223" s="616"/>
      <c r="AW223" s="616"/>
      <c r="AX223" s="616"/>
      <c r="AY223" s="616"/>
      <c r="AZ223" s="616"/>
      <c r="BA223" s="616"/>
      <c r="BB223" s="616"/>
      <c r="BC223" s="616"/>
      <c r="BD223" s="616"/>
      <c r="BE223" s="616"/>
      <c r="BF223" s="616"/>
      <c r="BG223" s="616"/>
      <c r="BH223" s="616"/>
      <c r="BI223" s="616"/>
      <c r="BJ223" s="616"/>
      <c r="BK223" s="616"/>
      <c r="BL223" s="616"/>
      <c r="BM223" s="616"/>
      <c r="BN223" s="616"/>
      <c r="BO223" s="616"/>
      <c r="BP223" s="616"/>
      <c r="BQ223" s="616"/>
      <c r="BR223" s="616"/>
      <c r="BS223" s="616"/>
      <c r="BT223" s="616"/>
      <c r="BU223" s="616"/>
      <c r="BV223" s="616"/>
      <c r="BW223" s="616"/>
      <c r="BX223" s="616"/>
      <c r="BY223" s="616"/>
      <c r="BZ223" s="616"/>
      <c r="CA223" s="616"/>
      <c r="CB223" s="616"/>
      <c r="CC223" s="616"/>
      <c r="CD223" s="616"/>
      <c r="CE223" s="616"/>
      <c r="CF223" s="616"/>
      <c r="CG223" s="616"/>
    </row>
    <row r="224" spans="1:85">
      <c r="A224" s="618"/>
      <c r="B224" s="618"/>
      <c r="C224" s="618"/>
      <c r="D224" s="618"/>
      <c r="E224" s="618"/>
      <c r="F224" s="618"/>
      <c r="G224" s="618"/>
      <c r="H224" s="618"/>
      <c r="I224" s="618"/>
      <c r="J224" s="618"/>
      <c r="K224" s="618"/>
      <c r="L224" s="618"/>
      <c r="M224" s="618"/>
      <c r="N224" s="618"/>
      <c r="O224" s="618"/>
      <c r="P224" s="618"/>
      <c r="Q224" s="618"/>
      <c r="R224" s="618"/>
      <c r="S224" s="618"/>
      <c r="T224" s="618"/>
      <c r="U224" s="618"/>
      <c r="V224" s="618"/>
      <c r="W224" s="618"/>
      <c r="X224" s="617"/>
      <c r="Y224" s="618"/>
      <c r="Z224" s="618"/>
      <c r="AA224" s="618"/>
      <c r="AB224" s="618"/>
      <c r="AC224" s="618"/>
      <c r="AD224" s="618"/>
      <c r="AE224" s="618"/>
      <c r="AF224" s="618"/>
      <c r="AG224" s="618"/>
      <c r="AH224" s="618"/>
      <c r="AI224" s="618"/>
      <c r="AJ224" s="618"/>
      <c r="AK224" s="618"/>
      <c r="AL224" s="616"/>
      <c r="AM224" s="616"/>
      <c r="AN224" s="616"/>
      <c r="AO224" s="616"/>
      <c r="AP224" s="616"/>
      <c r="AQ224" s="616"/>
      <c r="AR224" s="616"/>
      <c r="AS224" s="616"/>
      <c r="AT224" s="616"/>
      <c r="AU224" s="616"/>
      <c r="AV224" s="616"/>
      <c r="AW224" s="616"/>
      <c r="AX224" s="616"/>
      <c r="AY224" s="616"/>
      <c r="AZ224" s="616"/>
      <c r="BA224" s="616"/>
      <c r="BB224" s="616"/>
      <c r="BC224" s="616"/>
      <c r="BD224" s="616"/>
      <c r="BE224" s="616"/>
      <c r="BF224" s="616"/>
      <c r="BG224" s="616"/>
      <c r="BH224" s="616"/>
      <c r="BI224" s="616"/>
      <c r="BJ224" s="616"/>
      <c r="BK224" s="616"/>
      <c r="BL224" s="616"/>
      <c r="BM224" s="616"/>
      <c r="BN224" s="616"/>
      <c r="BO224" s="616"/>
      <c r="BP224" s="616"/>
      <c r="BQ224" s="616"/>
      <c r="BR224" s="616"/>
      <c r="BS224" s="616"/>
      <c r="BT224" s="616"/>
      <c r="BU224" s="616"/>
      <c r="BV224" s="616"/>
      <c r="BW224" s="616"/>
      <c r="BX224" s="616"/>
      <c r="BY224" s="616"/>
      <c r="BZ224" s="616"/>
      <c r="CA224" s="616"/>
      <c r="CB224" s="616"/>
      <c r="CC224" s="616"/>
      <c r="CD224" s="616"/>
      <c r="CE224" s="616"/>
      <c r="CF224" s="616"/>
      <c r="CG224" s="616"/>
    </row>
    <row r="225" spans="1:85">
      <c r="A225" s="618"/>
      <c r="B225" s="618"/>
      <c r="C225" s="618"/>
      <c r="D225" s="618"/>
      <c r="E225" s="618"/>
      <c r="F225" s="618"/>
      <c r="G225" s="618"/>
      <c r="H225" s="618"/>
      <c r="I225" s="618"/>
      <c r="J225" s="618"/>
      <c r="K225" s="618"/>
      <c r="L225" s="618"/>
      <c r="M225" s="618"/>
      <c r="N225" s="618"/>
      <c r="O225" s="618"/>
      <c r="P225" s="618"/>
      <c r="Q225" s="618"/>
      <c r="R225" s="618"/>
      <c r="S225" s="618"/>
      <c r="T225" s="618"/>
      <c r="U225" s="618"/>
      <c r="V225" s="618"/>
      <c r="W225" s="618"/>
      <c r="X225" s="617"/>
      <c r="Y225" s="618"/>
      <c r="Z225" s="618"/>
      <c r="AA225" s="618"/>
      <c r="AB225" s="618"/>
      <c r="AC225" s="618"/>
      <c r="AD225" s="618"/>
      <c r="AE225" s="618"/>
      <c r="AF225" s="618"/>
      <c r="AG225" s="618"/>
      <c r="AH225" s="618"/>
      <c r="AI225" s="618"/>
      <c r="AJ225" s="618"/>
      <c r="AK225" s="618"/>
      <c r="AL225" s="616"/>
      <c r="AM225" s="616"/>
      <c r="AN225" s="616"/>
      <c r="AO225" s="616"/>
      <c r="AP225" s="616"/>
      <c r="AQ225" s="616"/>
      <c r="AR225" s="616"/>
      <c r="AS225" s="616"/>
      <c r="AT225" s="616"/>
      <c r="AU225" s="616"/>
      <c r="AV225" s="616"/>
      <c r="AW225" s="616"/>
      <c r="AX225" s="616"/>
      <c r="AY225" s="616"/>
      <c r="AZ225" s="616"/>
      <c r="BA225" s="616"/>
      <c r="BB225" s="616"/>
      <c r="BC225" s="616"/>
      <c r="BD225" s="616"/>
      <c r="BE225" s="616"/>
      <c r="BF225" s="616"/>
      <c r="BG225" s="616"/>
      <c r="BH225" s="616"/>
      <c r="BI225" s="616"/>
      <c r="BJ225" s="616"/>
      <c r="BK225" s="616"/>
      <c r="BL225" s="616"/>
      <c r="BM225" s="616"/>
      <c r="BN225" s="616"/>
      <c r="BO225" s="616"/>
      <c r="BP225" s="616"/>
      <c r="BQ225" s="616"/>
      <c r="BR225" s="616"/>
      <c r="BS225" s="616"/>
      <c r="BT225" s="616"/>
      <c r="BU225" s="616"/>
      <c r="BV225" s="616"/>
      <c r="BW225" s="616"/>
      <c r="BX225" s="616"/>
      <c r="BY225" s="616"/>
      <c r="BZ225" s="616"/>
      <c r="CA225" s="616"/>
      <c r="CB225" s="616"/>
      <c r="CC225" s="616"/>
      <c r="CD225" s="616"/>
      <c r="CE225" s="616"/>
      <c r="CF225" s="616"/>
      <c r="CG225" s="616"/>
    </row>
    <row r="226" spans="1:85">
      <c r="A226" s="618"/>
      <c r="B226" s="618"/>
      <c r="C226" s="618"/>
      <c r="D226" s="618"/>
      <c r="E226" s="618"/>
      <c r="F226" s="618"/>
      <c r="G226" s="618"/>
      <c r="H226" s="618"/>
      <c r="I226" s="618"/>
      <c r="J226" s="618"/>
      <c r="K226" s="618"/>
      <c r="L226" s="618"/>
      <c r="M226" s="618"/>
      <c r="N226" s="618"/>
      <c r="O226" s="618"/>
      <c r="P226" s="618"/>
      <c r="Q226" s="618"/>
      <c r="R226" s="618"/>
      <c r="S226" s="618"/>
      <c r="T226" s="618"/>
      <c r="U226" s="618"/>
      <c r="V226" s="618"/>
      <c r="W226" s="618"/>
      <c r="X226" s="617"/>
      <c r="Y226" s="618"/>
      <c r="Z226" s="618"/>
      <c r="AA226" s="618"/>
      <c r="AB226" s="618"/>
      <c r="AC226" s="618"/>
      <c r="AD226" s="618"/>
      <c r="AE226" s="618"/>
      <c r="AF226" s="618"/>
      <c r="AG226" s="618"/>
      <c r="AH226" s="618"/>
      <c r="AI226" s="618"/>
      <c r="AJ226" s="618"/>
      <c r="AK226" s="618"/>
      <c r="AL226" s="616"/>
      <c r="AM226" s="616"/>
      <c r="AN226" s="616"/>
      <c r="AO226" s="616"/>
      <c r="AP226" s="616"/>
      <c r="AQ226" s="616"/>
      <c r="AR226" s="616"/>
      <c r="AS226" s="616"/>
      <c r="AT226" s="616"/>
      <c r="AU226" s="616"/>
      <c r="AV226" s="616"/>
      <c r="AW226" s="616"/>
      <c r="AX226" s="616"/>
      <c r="AY226" s="616"/>
      <c r="AZ226" s="616"/>
      <c r="BA226" s="616"/>
      <c r="BB226" s="616"/>
      <c r="BC226" s="616"/>
      <c r="BD226" s="616"/>
      <c r="BE226" s="616"/>
      <c r="BF226" s="616"/>
      <c r="BG226" s="616"/>
      <c r="BH226" s="616"/>
      <c r="BI226" s="616"/>
      <c r="BJ226" s="616"/>
      <c r="BK226" s="616"/>
      <c r="BL226" s="616"/>
      <c r="BM226" s="616"/>
      <c r="BN226" s="616"/>
      <c r="BO226" s="616"/>
      <c r="BP226" s="616"/>
      <c r="BQ226" s="616"/>
      <c r="BR226" s="616"/>
      <c r="BS226" s="616"/>
      <c r="BT226" s="616"/>
      <c r="BU226" s="616"/>
      <c r="BV226" s="616"/>
      <c r="BW226" s="616"/>
      <c r="BX226" s="616"/>
      <c r="BY226" s="616"/>
      <c r="BZ226" s="616"/>
      <c r="CA226" s="616"/>
      <c r="CB226" s="616"/>
      <c r="CC226" s="616"/>
      <c r="CD226" s="616"/>
      <c r="CE226" s="616"/>
      <c r="CF226" s="616"/>
      <c r="CG226" s="616"/>
    </row>
    <row r="227" spans="1:85">
      <c r="A227" s="618"/>
      <c r="B227" s="618"/>
      <c r="C227" s="618"/>
      <c r="D227" s="618"/>
      <c r="E227" s="618"/>
      <c r="F227" s="618"/>
      <c r="G227" s="618"/>
      <c r="H227" s="618"/>
      <c r="I227" s="618"/>
      <c r="J227" s="618"/>
      <c r="K227" s="618"/>
      <c r="L227" s="618"/>
      <c r="M227" s="618"/>
      <c r="N227" s="618"/>
      <c r="O227" s="618"/>
      <c r="P227" s="618"/>
      <c r="Q227" s="618"/>
      <c r="R227" s="618"/>
      <c r="S227" s="618"/>
      <c r="T227" s="618"/>
      <c r="U227" s="618"/>
      <c r="V227" s="618"/>
      <c r="W227" s="618"/>
      <c r="X227" s="617"/>
      <c r="Y227" s="618"/>
      <c r="Z227" s="618"/>
      <c r="AA227" s="618"/>
      <c r="AB227" s="618"/>
      <c r="AC227" s="618"/>
      <c r="AD227" s="618"/>
      <c r="AE227" s="618"/>
      <c r="AF227" s="618"/>
      <c r="AG227" s="618"/>
      <c r="AH227" s="618"/>
      <c r="AI227" s="618"/>
      <c r="AJ227" s="618"/>
      <c r="AK227" s="618"/>
      <c r="AL227" s="616"/>
      <c r="AM227" s="616"/>
      <c r="AN227" s="616"/>
      <c r="AO227" s="616"/>
      <c r="AP227" s="616"/>
      <c r="AQ227" s="616"/>
      <c r="AR227" s="616"/>
      <c r="AS227" s="616"/>
      <c r="AT227" s="616"/>
      <c r="AU227" s="616"/>
      <c r="AV227" s="616"/>
      <c r="AW227" s="616"/>
      <c r="AX227" s="616"/>
      <c r="AY227" s="616"/>
      <c r="AZ227" s="616"/>
      <c r="BA227" s="616"/>
      <c r="BB227" s="616"/>
      <c r="BC227" s="616"/>
      <c r="BD227" s="616"/>
      <c r="BE227" s="616"/>
      <c r="BF227" s="616"/>
      <c r="BG227" s="616"/>
      <c r="BH227" s="616"/>
      <c r="BI227" s="616"/>
      <c r="BJ227" s="616"/>
      <c r="BK227" s="616"/>
      <c r="BL227" s="616"/>
      <c r="BM227" s="616"/>
      <c r="BN227" s="616"/>
      <c r="BO227" s="616"/>
      <c r="BP227" s="616"/>
      <c r="BQ227" s="616"/>
      <c r="BR227" s="616"/>
      <c r="BS227" s="616"/>
      <c r="BT227" s="616"/>
      <c r="BU227" s="616"/>
      <c r="BV227" s="616"/>
      <c r="BW227" s="616"/>
      <c r="BX227" s="616"/>
      <c r="BY227" s="616"/>
      <c r="BZ227" s="616"/>
      <c r="CA227" s="616"/>
      <c r="CB227" s="616"/>
      <c r="CC227" s="616"/>
      <c r="CD227" s="616"/>
      <c r="CE227" s="616"/>
      <c r="CF227" s="616"/>
      <c r="CG227" s="616"/>
    </row>
    <row r="228" spans="1:85">
      <c r="A228" s="618"/>
      <c r="B228" s="618"/>
      <c r="C228" s="618"/>
      <c r="D228" s="618"/>
      <c r="E228" s="618"/>
      <c r="F228" s="618"/>
      <c r="G228" s="618"/>
      <c r="H228" s="618"/>
      <c r="I228" s="618"/>
      <c r="J228" s="618"/>
      <c r="K228" s="618"/>
      <c r="L228" s="618"/>
      <c r="M228" s="618"/>
      <c r="N228" s="618"/>
      <c r="O228" s="618"/>
      <c r="P228" s="618"/>
      <c r="Q228" s="618"/>
      <c r="R228" s="618"/>
      <c r="S228" s="618"/>
      <c r="T228" s="618"/>
      <c r="U228" s="618"/>
      <c r="V228" s="618"/>
      <c r="W228" s="618"/>
      <c r="X228" s="617"/>
      <c r="Y228" s="618"/>
      <c r="Z228" s="618"/>
      <c r="AA228" s="618"/>
      <c r="AB228" s="618"/>
      <c r="AC228" s="618"/>
      <c r="AD228" s="618"/>
      <c r="AE228" s="618"/>
      <c r="AF228" s="618"/>
      <c r="AG228" s="618"/>
      <c r="AH228" s="618"/>
      <c r="AI228" s="618"/>
      <c r="AJ228" s="618"/>
      <c r="AK228" s="618"/>
      <c r="AL228" s="616"/>
      <c r="AM228" s="616"/>
      <c r="AN228" s="616"/>
      <c r="AO228" s="616"/>
      <c r="AP228" s="616"/>
      <c r="AQ228" s="616"/>
      <c r="AR228" s="616"/>
      <c r="AS228" s="616"/>
      <c r="AT228" s="616"/>
      <c r="AU228" s="616"/>
      <c r="AV228" s="616"/>
      <c r="AW228" s="616"/>
      <c r="AX228" s="616"/>
      <c r="AY228" s="616"/>
      <c r="AZ228" s="616"/>
      <c r="BA228" s="616"/>
      <c r="BB228" s="616"/>
      <c r="BC228" s="616"/>
      <c r="BD228" s="616"/>
      <c r="BE228" s="616"/>
      <c r="BF228" s="616"/>
      <c r="BG228" s="616"/>
      <c r="BH228" s="616"/>
      <c r="BI228" s="616"/>
      <c r="BJ228" s="616"/>
      <c r="BK228" s="616"/>
      <c r="BL228" s="616"/>
      <c r="BM228" s="616"/>
      <c r="BN228" s="616"/>
      <c r="BO228" s="616"/>
      <c r="BP228" s="616"/>
      <c r="BQ228" s="616"/>
      <c r="BR228" s="616"/>
      <c r="BS228" s="616"/>
      <c r="BT228" s="616"/>
      <c r="BU228" s="616"/>
      <c r="BV228" s="616"/>
      <c r="BW228" s="616"/>
      <c r="BX228" s="616"/>
      <c r="BY228" s="616"/>
      <c r="BZ228" s="616"/>
      <c r="CA228" s="616"/>
      <c r="CB228" s="616"/>
      <c r="CC228" s="616"/>
      <c r="CD228" s="616"/>
      <c r="CE228" s="616"/>
      <c r="CF228" s="616"/>
      <c r="CG228" s="616"/>
    </row>
    <row r="229" spans="1:85">
      <c r="A229" s="618"/>
      <c r="B229" s="618"/>
      <c r="C229" s="618"/>
      <c r="D229" s="618"/>
      <c r="E229" s="618"/>
      <c r="F229" s="618"/>
      <c r="G229" s="618"/>
      <c r="H229" s="618"/>
      <c r="I229" s="618"/>
      <c r="J229" s="618"/>
      <c r="K229" s="618"/>
      <c r="L229" s="618"/>
      <c r="M229" s="618"/>
      <c r="N229" s="618"/>
      <c r="O229" s="618"/>
      <c r="P229" s="618"/>
      <c r="Q229" s="618"/>
      <c r="R229" s="618"/>
      <c r="S229" s="618"/>
      <c r="T229" s="618"/>
      <c r="U229" s="618"/>
      <c r="V229" s="618"/>
      <c r="W229" s="618"/>
      <c r="X229" s="617"/>
      <c r="Y229" s="618"/>
      <c r="Z229" s="618"/>
      <c r="AA229" s="618"/>
      <c r="AB229" s="618"/>
      <c r="AC229" s="618"/>
      <c r="AD229" s="618"/>
      <c r="AE229" s="618"/>
      <c r="AF229" s="618"/>
      <c r="AG229" s="618"/>
      <c r="AH229" s="618"/>
      <c r="AI229" s="618"/>
      <c r="AJ229" s="618"/>
      <c r="AK229" s="618"/>
      <c r="AL229" s="616"/>
      <c r="AM229" s="616"/>
      <c r="AN229" s="616"/>
      <c r="AO229" s="616"/>
      <c r="AP229" s="616"/>
      <c r="AQ229" s="616"/>
      <c r="AR229" s="616"/>
      <c r="AS229" s="616"/>
      <c r="AT229" s="616"/>
      <c r="AU229" s="616"/>
      <c r="AV229" s="616"/>
      <c r="AW229" s="616"/>
      <c r="AX229" s="616"/>
      <c r="AY229" s="616"/>
      <c r="AZ229" s="616"/>
      <c r="BA229" s="616"/>
      <c r="BB229" s="616"/>
      <c r="BC229" s="616"/>
      <c r="BD229" s="616"/>
      <c r="BE229" s="616"/>
      <c r="BF229" s="616"/>
      <c r="BG229" s="616"/>
      <c r="BH229" s="616"/>
      <c r="BI229" s="616"/>
      <c r="BJ229" s="616"/>
      <c r="BK229" s="616"/>
      <c r="BL229" s="616"/>
      <c r="BM229" s="616"/>
      <c r="BN229" s="616"/>
      <c r="BO229" s="616"/>
      <c r="BP229" s="616"/>
      <c r="BQ229" s="616"/>
      <c r="BR229" s="616"/>
      <c r="BS229" s="616"/>
      <c r="BT229" s="616"/>
      <c r="BU229" s="616"/>
      <c r="BV229" s="616"/>
      <c r="BW229" s="616"/>
      <c r="BX229" s="616"/>
      <c r="BY229" s="616"/>
      <c r="BZ229" s="616"/>
      <c r="CA229" s="616"/>
      <c r="CB229" s="616"/>
      <c r="CC229" s="616"/>
      <c r="CD229" s="616"/>
      <c r="CE229" s="616"/>
      <c r="CF229" s="616"/>
      <c r="CG229" s="616"/>
    </row>
    <row r="230" spans="1:85">
      <c r="A230" s="618"/>
      <c r="B230" s="618"/>
      <c r="C230" s="618"/>
      <c r="D230" s="618"/>
      <c r="E230" s="618"/>
      <c r="F230" s="618"/>
      <c r="G230" s="618"/>
      <c r="H230" s="618"/>
      <c r="I230" s="618"/>
      <c r="J230" s="618"/>
      <c r="K230" s="618"/>
      <c r="L230" s="618"/>
      <c r="M230" s="618"/>
      <c r="N230" s="618"/>
      <c r="O230" s="618"/>
      <c r="P230" s="618"/>
      <c r="Q230" s="618"/>
      <c r="R230" s="618"/>
      <c r="S230" s="618"/>
      <c r="T230" s="618"/>
      <c r="U230" s="618"/>
      <c r="V230" s="618"/>
      <c r="W230" s="618"/>
      <c r="X230" s="617"/>
      <c r="Y230" s="618"/>
      <c r="Z230" s="618"/>
      <c r="AA230" s="618"/>
      <c r="AB230" s="618"/>
      <c r="AC230" s="618"/>
      <c r="AD230" s="618"/>
      <c r="AE230" s="618"/>
      <c r="AF230" s="618"/>
      <c r="AG230" s="618"/>
      <c r="AH230" s="618"/>
      <c r="AI230" s="618"/>
      <c r="AJ230" s="618"/>
      <c r="AK230" s="618"/>
      <c r="AL230" s="616"/>
      <c r="AM230" s="616"/>
      <c r="AN230" s="616"/>
      <c r="AO230" s="616"/>
      <c r="AP230" s="616"/>
      <c r="AQ230" s="616"/>
      <c r="AR230" s="616"/>
      <c r="AS230" s="616"/>
      <c r="AT230" s="616"/>
      <c r="AU230" s="616"/>
      <c r="AV230" s="616"/>
      <c r="AW230" s="616"/>
      <c r="AX230" s="616"/>
      <c r="AY230" s="616"/>
      <c r="AZ230" s="616"/>
      <c r="BA230" s="616"/>
      <c r="BB230" s="616"/>
      <c r="BC230" s="616"/>
      <c r="BD230" s="616"/>
      <c r="BE230" s="616"/>
      <c r="BF230" s="616"/>
      <c r="BG230" s="616"/>
      <c r="BH230" s="616"/>
      <c r="BI230" s="616"/>
      <c r="BJ230" s="616"/>
      <c r="BK230" s="616"/>
      <c r="BL230" s="616"/>
      <c r="BM230" s="616"/>
      <c r="BN230" s="616"/>
      <c r="BO230" s="616"/>
      <c r="BP230" s="616"/>
      <c r="BQ230" s="616"/>
      <c r="BR230" s="616"/>
      <c r="BS230" s="616"/>
      <c r="BT230" s="616"/>
      <c r="BU230" s="616"/>
      <c r="BV230" s="616"/>
      <c r="BW230" s="616"/>
      <c r="BX230" s="616"/>
      <c r="BY230" s="616"/>
      <c r="BZ230" s="616"/>
      <c r="CA230" s="616"/>
      <c r="CB230" s="616"/>
      <c r="CC230" s="616"/>
      <c r="CD230" s="616"/>
      <c r="CE230" s="616"/>
      <c r="CF230" s="616"/>
      <c r="CG230" s="616"/>
    </row>
    <row r="231" spans="1:85">
      <c r="A231" s="618"/>
      <c r="B231" s="618"/>
      <c r="C231" s="618"/>
      <c r="D231" s="618"/>
      <c r="E231" s="618"/>
      <c r="F231" s="618"/>
      <c r="G231" s="618"/>
      <c r="H231" s="618"/>
      <c r="I231" s="618"/>
      <c r="J231" s="618"/>
      <c r="K231" s="618"/>
      <c r="L231" s="618"/>
      <c r="M231" s="618"/>
      <c r="N231" s="618"/>
      <c r="O231" s="618"/>
      <c r="P231" s="618"/>
      <c r="Q231" s="618"/>
      <c r="R231" s="618"/>
      <c r="S231" s="618"/>
      <c r="T231" s="618"/>
      <c r="U231" s="618"/>
      <c r="V231" s="618"/>
      <c r="W231" s="618"/>
      <c r="X231" s="617"/>
      <c r="Y231" s="618"/>
      <c r="Z231" s="618"/>
      <c r="AA231" s="618"/>
      <c r="AB231" s="618"/>
      <c r="AC231" s="618"/>
      <c r="AD231" s="618"/>
      <c r="AE231" s="618"/>
      <c r="AF231" s="618"/>
      <c r="AG231" s="618"/>
      <c r="AH231" s="618"/>
      <c r="AI231" s="618"/>
      <c r="AJ231" s="618"/>
      <c r="AK231" s="618"/>
      <c r="AL231" s="616"/>
      <c r="AM231" s="616"/>
      <c r="AN231" s="616"/>
      <c r="AO231" s="616"/>
      <c r="AP231" s="616"/>
      <c r="AQ231" s="616"/>
      <c r="AR231" s="616"/>
      <c r="AS231" s="616"/>
      <c r="AT231" s="616"/>
      <c r="AU231" s="616"/>
      <c r="AV231" s="616"/>
      <c r="AW231" s="616"/>
      <c r="AX231" s="616"/>
      <c r="AY231" s="616"/>
      <c r="AZ231" s="616"/>
      <c r="BA231" s="616"/>
      <c r="BB231" s="616"/>
      <c r="BC231" s="616"/>
      <c r="BD231" s="616"/>
      <c r="BE231" s="616"/>
      <c r="BF231" s="616"/>
      <c r="BG231" s="616"/>
      <c r="BH231" s="616"/>
      <c r="BI231" s="616"/>
      <c r="BJ231" s="616"/>
      <c r="BK231" s="616"/>
      <c r="BL231" s="616"/>
      <c r="BM231" s="616"/>
      <c r="BN231" s="616"/>
      <c r="BO231" s="616"/>
      <c r="BP231" s="616"/>
      <c r="BQ231" s="616"/>
      <c r="BR231" s="616"/>
      <c r="BS231" s="616"/>
      <c r="BT231" s="616"/>
      <c r="BU231" s="616"/>
      <c r="BV231" s="616"/>
      <c r="BW231" s="616"/>
      <c r="BX231" s="616"/>
      <c r="BY231" s="616"/>
      <c r="BZ231" s="616"/>
      <c r="CA231" s="616"/>
      <c r="CB231" s="616"/>
      <c r="CC231" s="616"/>
      <c r="CD231" s="616"/>
      <c r="CE231" s="616"/>
      <c r="CF231" s="616"/>
      <c r="CG231" s="616"/>
    </row>
    <row r="232" spans="1:85">
      <c r="A232" s="618"/>
      <c r="B232" s="618"/>
      <c r="C232" s="618"/>
      <c r="D232" s="618"/>
      <c r="E232" s="618"/>
      <c r="F232" s="618"/>
      <c r="G232" s="618"/>
      <c r="H232" s="618"/>
      <c r="I232" s="618"/>
      <c r="J232" s="618"/>
      <c r="K232" s="618"/>
      <c r="L232" s="618"/>
      <c r="M232" s="618"/>
      <c r="N232" s="618"/>
      <c r="O232" s="618"/>
      <c r="P232" s="618"/>
      <c r="Q232" s="618"/>
      <c r="R232" s="618"/>
      <c r="S232" s="618"/>
      <c r="T232" s="618"/>
      <c r="U232" s="618"/>
      <c r="V232" s="618"/>
      <c r="W232" s="618"/>
      <c r="X232" s="617"/>
      <c r="Y232" s="618"/>
      <c r="Z232" s="618"/>
      <c r="AA232" s="618"/>
      <c r="AB232" s="618"/>
      <c r="AC232" s="618"/>
      <c r="AD232" s="618"/>
      <c r="AE232" s="618"/>
      <c r="AF232" s="618"/>
      <c r="AG232" s="618"/>
      <c r="AH232" s="618"/>
      <c r="AI232" s="618"/>
      <c r="AJ232" s="618"/>
      <c r="AK232" s="618"/>
      <c r="AL232" s="616"/>
      <c r="AM232" s="616"/>
      <c r="AN232" s="616"/>
      <c r="AO232" s="616"/>
      <c r="AP232" s="616"/>
      <c r="AQ232" s="616"/>
      <c r="AR232" s="616"/>
      <c r="AS232" s="616"/>
      <c r="AT232" s="616"/>
      <c r="AU232" s="616"/>
      <c r="AV232" s="616"/>
      <c r="AW232" s="616"/>
      <c r="AX232" s="616"/>
      <c r="AY232" s="616"/>
      <c r="AZ232" s="616"/>
      <c r="BA232" s="616"/>
      <c r="BB232" s="616"/>
      <c r="BC232" s="616"/>
      <c r="BD232" s="616"/>
      <c r="BE232" s="616"/>
      <c r="BF232" s="616"/>
      <c r="BG232" s="616"/>
      <c r="BH232" s="616"/>
      <c r="BI232" s="616"/>
      <c r="BJ232" s="616"/>
      <c r="BK232" s="616"/>
      <c r="BL232" s="616"/>
      <c r="BM232" s="616"/>
      <c r="BN232" s="616"/>
      <c r="BO232" s="616"/>
      <c r="BP232" s="616"/>
      <c r="BQ232" s="616"/>
      <c r="BR232" s="616"/>
      <c r="BS232" s="616"/>
      <c r="BT232" s="616"/>
      <c r="BU232" s="616"/>
      <c r="BV232" s="616"/>
      <c r="BW232" s="616"/>
      <c r="BX232" s="616"/>
      <c r="BY232" s="616"/>
      <c r="BZ232" s="616"/>
      <c r="CA232" s="616"/>
      <c r="CB232" s="616"/>
      <c r="CC232" s="616"/>
      <c r="CD232" s="616"/>
      <c r="CE232" s="616"/>
      <c r="CF232" s="616"/>
      <c r="CG232" s="616"/>
    </row>
    <row r="233" spans="1:85">
      <c r="A233" s="618"/>
      <c r="B233" s="618"/>
      <c r="C233" s="618"/>
      <c r="D233" s="618"/>
      <c r="E233" s="618"/>
      <c r="F233" s="618"/>
      <c r="G233" s="618"/>
      <c r="H233" s="618"/>
      <c r="I233" s="618"/>
      <c r="J233" s="618"/>
      <c r="K233" s="618"/>
      <c r="L233" s="618"/>
      <c r="M233" s="618"/>
      <c r="N233" s="618"/>
      <c r="O233" s="618"/>
      <c r="P233" s="618"/>
      <c r="Q233" s="618"/>
      <c r="R233" s="618"/>
      <c r="S233" s="618"/>
      <c r="T233" s="618"/>
      <c r="U233" s="618"/>
      <c r="V233" s="618"/>
      <c r="W233" s="618"/>
      <c r="X233" s="617"/>
      <c r="Y233" s="618"/>
      <c r="Z233" s="618"/>
      <c r="AA233" s="618"/>
      <c r="AB233" s="618"/>
      <c r="AC233" s="618"/>
      <c r="AD233" s="618"/>
      <c r="AE233" s="618"/>
      <c r="AF233" s="618"/>
      <c r="AG233" s="618"/>
      <c r="AH233" s="618"/>
      <c r="AI233" s="618"/>
      <c r="AJ233" s="618"/>
      <c r="AK233" s="618"/>
      <c r="AL233" s="616"/>
      <c r="AM233" s="616"/>
      <c r="AN233" s="616"/>
      <c r="AO233" s="616"/>
      <c r="AP233" s="616"/>
      <c r="AQ233" s="616"/>
      <c r="AR233" s="616"/>
      <c r="AS233" s="616"/>
      <c r="AT233" s="616"/>
      <c r="AU233" s="616"/>
      <c r="AV233" s="616"/>
      <c r="AW233" s="616"/>
      <c r="AX233" s="616"/>
      <c r="AY233" s="616"/>
      <c r="AZ233" s="616"/>
      <c r="BA233" s="616"/>
      <c r="BB233" s="616"/>
      <c r="BC233" s="616"/>
      <c r="BD233" s="616"/>
      <c r="BE233" s="616"/>
      <c r="BF233" s="616"/>
      <c r="BG233" s="616"/>
      <c r="BH233" s="616"/>
      <c r="BI233" s="616"/>
      <c r="BJ233" s="616"/>
      <c r="BK233" s="616"/>
      <c r="BL233" s="616"/>
      <c r="BM233" s="616"/>
      <c r="BN233" s="616"/>
      <c r="BO233" s="616"/>
      <c r="BP233" s="616"/>
      <c r="BQ233" s="616"/>
      <c r="BR233" s="616"/>
      <c r="BS233" s="616"/>
      <c r="BT233" s="616"/>
      <c r="BU233" s="616"/>
      <c r="BV233" s="616"/>
      <c r="BW233" s="616"/>
      <c r="BX233" s="616"/>
      <c r="BY233" s="616"/>
      <c r="BZ233" s="616"/>
      <c r="CA233" s="616"/>
      <c r="CB233" s="616"/>
      <c r="CC233" s="616"/>
      <c r="CD233" s="616"/>
      <c r="CE233" s="616"/>
      <c r="CF233" s="616"/>
      <c r="CG233" s="616"/>
    </row>
    <row r="234" spans="1:85">
      <c r="A234" s="618"/>
      <c r="B234" s="618"/>
      <c r="C234" s="618"/>
      <c r="D234" s="618"/>
      <c r="E234" s="618"/>
      <c r="F234" s="618"/>
      <c r="G234" s="618"/>
      <c r="H234" s="618"/>
      <c r="I234" s="618"/>
      <c r="J234" s="618"/>
      <c r="K234" s="618"/>
      <c r="L234" s="618"/>
      <c r="M234" s="618"/>
      <c r="N234" s="618"/>
      <c r="O234" s="618"/>
      <c r="P234" s="618"/>
      <c r="Q234" s="618"/>
      <c r="R234" s="618"/>
      <c r="S234" s="618"/>
      <c r="T234" s="618"/>
      <c r="U234" s="618"/>
      <c r="V234" s="618"/>
      <c r="W234" s="618"/>
      <c r="X234" s="617"/>
      <c r="Y234" s="618"/>
      <c r="Z234" s="618"/>
      <c r="AA234" s="618"/>
      <c r="AB234" s="618"/>
      <c r="AC234" s="618"/>
      <c r="AD234" s="618"/>
      <c r="AE234" s="618"/>
      <c r="AF234" s="618"/>
      <c r="AG234" s="618"/>
      <c r="AH234" s="618"/>
      <c r="AI234" s="618"/>
      <c r="AJ234" s="618"/>
      <c r="AK234" s="618"/>
      <c r="AL234" s="616"/>
      <c r="AM234" s="616"/>
      <c r="AN234" s="616"/>
      <c r="AO234" s="616"/>
      <c r="AP234" s="616"/>
      <c r="AQ234" s="616"/>
      <c r="AR234" s="616"/>
      <c r="AS234" s="616"/>
      <c r="AT234" s="616"/>
      <c r="AU234" s="616"/>
      <c r="AV234" s="616"/>
      <c r="AW234" s="616"/>
      <c r="AX234" s="616"/>
      <c r="AY234" s="616"/>
      <c r="AZ234" s="616"/>
      <c r="BA234" s="616"/>
      <c r="BB234" s="616"/>
      <c r="BC234" s="616"/>
      <c r="BD234" s="616"/>
      <c r="BE234" s="616"/>
      <c r="BF234" s="616"/>
      <c r="BG234" s="616"/>
      <c r="BH234" s="616"/>
      <c r="BI234" s="616"/>
      <c r="BJ234" s="616"/>
      <c r="BK234" s="616"/>
      <c r="BL234" s="616"/>
      <c r="BM234" s="616"/>
      <c r="BN234" s="616"/>
      <c r="BO234" s="616"/>
      <c r="BP234" s="616"/>
      <c r="BQ234" s="616"/>
      <c r="BR234" s="616"/>
      <c r="BS234" s="616"/>
      <c r="BT234" s="616"/>
      <c r="BU234" s="616"/>
      <c r="BV234" s="616"/>
      <c r="BW234" s="616"/>
      <c r="BX234" s="616"/>
      <c r="BY234" s="616"/>
      <c r="BZ234" s="616"/>
      <c r="CA234" s="616"/>
      <c r="CB234" s="616"/>
      <c r="CC234" s="616"/>
      <c r="CD234" s="616"/>
      <c r="CE234" s="616"/>
      <c r="CF234" s="616"/>
      <c r="CG234" s="616"/>
    </row>
    <row r="235" spans="1:85">
      <c r="A235" s="618"/>
      <c r="B235" s="618"/>
      <c r="C235" s="618"/>
      <c r="D235" s="618"/>
      <c r="E235" s="618"/>
      <c r="F235" s="618"/>
      <c r="G235" s="618"/>
      <c r="H235" s="618"/>
      <c r="I235" s="618"/>
      <c r="J235" s="618"/>
      <c r="K235" s="618"/>
      <c r="L235" s="618"/>
      <c r="M235" s="618"/>
      <c r="N235" s="618"/>
      <c r="O235" s="618"/>
      <c r="P235" s="618"/>
      <c r="Q235" s="618"/>
      <c r="R235" s="618"/>
      <c r="S235" s="618"/>
      <c r="T235" s="618"/>
      <c r="U235" s="618"/>
      <c r="V235" s="618"/>
      <c r="W235" s="618"/>
      <c r="X235" s="617"/>
      <c r="Y235" s="618"/>
      <c r="Z235" s="618"/>
      <c r="AA235" s="618"/>
      <c r="AB235" s="618"/>
      <c r="AC235" s="618"/>
      <c r="AD235" s="618"/>
      <c r="AE235" s="618"/>
      <c r="AF235" s="618"/>
      <c r="AG235" s="618"/>
      <c r="AH235" s="618"/>
      <c r="AI235" s="618"/>
      <c r="AJ235" s="618"/>
      <c r="AK235" s="618"/>
      <c r="AL235" s="616"/>
      <c r="AM235" s="616"/>
      <c r="AN235" s="616"/>
      <c r="AO235" s="616"/>
      <c r="AP235" s="616"/>
      <c r="AQ235" s="616"/>
      <c r="AR235" s="616"/>
      <c r="AS235" s="616"/>
      <c r="AT235" s="616"/>
      <c r="AU235" s="616"/>
      <c r="AV235" s="616"/>
      <c r="AW235" s="616"/>
      <c r="AX235" s="616"/>
      <c r="AY235" s="616"/>
      <c r="AZ235" s="616"/>
      <c r="BA235" s="616"/>
      <c r="BB235" s="616"/>
      <c r="BC235" s="616"/>
      <c r="BD235" s="616"/>
      <c r="BE235" s="616"/>
      <c r="BF235" s="616"/>
      <c r="BG235" s="616"/>
      <c r="BH235" s="616"/>
      <c r="BI235" s="616"/>
      <c r="BJ235" s="616"/>
      <c r="BK235" s="616"/>
      <c r="BL235" s="616"/>
      <c r="BM235" s="616"/>
      <c r="BN235" s="616"/>
      <c r="BO235" s="616"/>
      <c r="BP235" s="616"/>
      <c r="BQ235" s="616"/>
      <c r="BR235" s="616"/>
      <c r="BS235" s="616"/>
      <c r="BT235" s="616"/>
      <c r="BU235" s="616"/>
      <c r="BV235" s="616"/>
      <c r="BW235" s="616"/>
      <c r="BX235" s="616"/>
      <c r="BY235" s="616"/>
      <c r="BZ235" s="616"/>
      <c r="CA235" s="616"/>
      <c r="CB235" s="616"/>
      <c r="CC235" s="616"/>
      <c r="CD235" s="616"/>
      <c r="CE235" s="616"/>
      <c r="CF235" s="616"/>
      <c r="CG235" s="616"/>
    </row>
    <row r="236" spans="1:85">
      <c r="A236" s="618"/>
      <c r="B236" s="618"/>
      <c r="C236" s="618"/>
      <c r="D236" s="618"/>
      <c r="E236" s="618"/>
      <c r="F236" s="618"/>
      <c r="G236" s="618"/>
      <c r="H236" s="618"/>
      <c r="I236" s="618"/>
      <c r="J236" s="618"/>
      <c r="K236" s="618"/>
      <c r="L236" s="618"/>
      <c r="M236" s="618"/>
      <c r="N236" s="618"/>
      <c r="O236" s="618"/>
      <c r="P236" s="618"/>
      <c r="Q236" s="618"/>
      <c r="R236" s="618"/>
      <c r="S236" s="618"/>
      <c r="T236" s="618"/>
      <c r="U236" s="618"/>
      <c r="V236" s="618"/>
      <c r="W236" s="618"/>
      <c r="X236" s="617"/>
      <c r="Y236" s="618"/>
      <c r="Z236" s="618"/>
      <c r="AA236" s="618"/>
      <c r="AB236" s="618"/>
      <c r="AC236" s="618"/>
      <c r="AD236" s="618"/>
      <c r="AE236" s="618"/>
      <c r="AF236" s="618"/>
      <c r="AG236" s="618"/>
      <c r="AH236" s="618"/>
      <c r="AI236" s="618"/>
      <c r="AJ236" s="618"/>
      <c r="AK236" s="618"/>
      <c r="AL236" s="616"/>
      <c r="AM236" s="616"/>
      <c r="AN236" s="616"/>
      <c r="AO236" s="616"/>
      <c r="AP236" s="616"/>
      <c r="AQ236" s="616"/>
      <c r="AR236" s="616"/>
      <c r="AS236" s="616"/>
      <c r="AT236" s="616"/>
      <c r="AU236" s="616"/>
      <c r="AV236" s="616"/>
      <c r="AW236" s="616"/>
      <c r="AX236" s="616"/>
      <c r="AY236" s="616"/>
      <c r="AZ236" s="616"/>
      <c r="BA236" s="616"/>
      <c r="BB236" s="616"/>
      <c r="BC236" s="616"/>
      <c r="BD236" s="616"/>
      <c r="BE236" s="616"/>
      <c r="BF236" s="616"/>
      <c r="BG236" s="616"/>
      <c r="BH236" s="616"/>
      <c r="BI236" s="616"/>
      <c r="BJ236" s="616"/>
      <c r="BK236" s="616"/>
      <c r="BL236" s="616"/>
      <c r="BM236" s="616"/>
      <c r="BN236" s="616"/>
      <c r="BO236" s="616"/>
      <c r="BP236" s="616"/>
      <c r="BQ236" s="616"/>
      <c r="BR236" s="616"/>
      <c r="BS236" s="616"/>
      <c r="BT236" s="616"/>
      <c r="BU236" s="616"/>
      <c r="BV236" s="616"/>
      <c r="BW236" s="616"/>
      <c r="BX236" s="616"/>
      <c r="BY236" s="616"/>
      <c r="BZ236" s="616"/>
      <c r="CA236" s="616"/>
      <c r="CB236" s="616"/>
      <c r="CC236" s="616"/>
      <c r="CD236" s="616"/>
      <c r="CE236" s="616"/>
      <c r="CF236" s="616"/>
      <c r="CG236" s="616"/>
    </row>
    <row r="237" spans="1:85">
      <c r="A237" s="618"/>
      <c r="B237" s="618"/>
      <c r="C237" s="618"/>
      <c r="D237" s="618"/>
      <c r="E237" s="618"/>
      <c r="F237" s="618"/>
      <c r="G237" s="618"/>
      <c r="H237" s="618"/>
      <c r="I237" s="618"/>
      <c r="J237" s="618"/>
      <c r="K237" s="618"/>
      <c r="L237" s="618"/>
      <c r="M237" s="618"/>
      <c r="N237" s="618"/>
      <c r="O237" s="618"/>
      <c r="P237" s="618"/>
      <c r="Q237" s="618"/>
      <c r="R237" s="618"/>
      <c r="S237" s="618"/>
      <c r="T237" s="618"/>
      <c r="U237" s="618"/>
      <c r="V237" s="618"/>
      <c r="W237" s="618"/>
      <c r="X237" s="617"/>
      <c r="Y237" s="618"/>
      <c r="Z237" s="618"/>
      <c r="AA237" s="618"/>
      <c r="AB237" s="618"/>
      <c r="AC237" s="618"/>
      <c r="AD237" s="618"/>
      <c r="AE237" s="618"/>
      <c r="AF237" s="618"/>
      <c r="AG237" s="618"/>
      <c r="AH237" s="618"/>
      <c r="AI237" s="618"/>
      <c r="AJ237" s="618"/>
      <c r="AK237" s="618"/>
      <c r="AL237" s="616"/>
      <c r="AM237" s="616"/>
      <c r="AN237" s="616"/>
      <c r="AO237" s="616"/>
      <c r="AP237" s="616"/>
      <c r="AQ237" s="616"/>
      <c r="AR237" s="616"/>
      <c r="AS237" s="616"/>
      <c r="AT237" s="616"/>
      <c r="AU237" s="616"/>
      <c r="AV237" s="616"/>
      <c r="AW237" s="616"/>
      <c r="AX237" s="616"/>
      <c r="AY237" s="616"/>
      <c r="AZ237" s="616"/>
      <c r="BA237" s="616"/>
      <c r="BB237" s="616"/>
      <c r="BC237" s="616"/>
      <c r="BD237" s="616"/>
      <c r="BE237" s="616"/>
      <c r="BF237" s="616"/>
      <c r="BG237" s="616"/>
      <c r="BH237" s="616"/>
      <c r="BI237" s="616"/>
      <c r="BJ237" s="616"/>
      <c r="BK237" s="616"/>
      <c r="BL237" s="616"/>
      <c r="BM237" s="616"/>
      <c r="BN237" s="616"/>
      <c r="BO237" s="616"/>
      <c r="BP237" s="616"/>
      <c r="BQ237" s="616"/>
      <c r="BR237" s="616"/>
      <c r="BS237" s="616"/>
      <c r="BT237" s="616"/>
      <c r="BU237" s="616"/>
      <c r="BV237" s="616"/>
      <c r="BW237" s="616"/>
      <c r="BX237" s="616"/>
      <c r="BY237" s="616"/>
      <c r="BZ237" s="616"/>
      <c r="CA237" s="616"/>
      <c r="CB237" s="616"/>
      <c r="CC237" s="616"/>
      <c r="CD237" s="616"/>
      <c r="CE237" s="616"/>
      <c r="CF237" s="616"/>
      <c r="CG237" s="616"/>
    </row>
    <row r="238" spans="1:85">
      <c r="A238" s="618"/>
      <c r="B238" s="618"/>
      <c r="C238" s="618"/>
      <c r="D238" s="618"/>
      <c r="E238" s="618"/>
      <c r="F238" s="618"/>
      <c r="G238" s="618"/>
      <c r="H238" s="618"/>
      <c r="I238" s="618"/>
      <c r="J238" s="618"/>
      <c r="K238" s="618"/>
      <c r="L238" s="618"/>
      <c r="M238" s="618"/>
      <c r="N238" s="618"/>
      <c r="O238" s="618"/>
      <c r="P238" s="618"/>
      <c r="Q238" s="618"/>
      <c r="R238" s="618"/>
      <c r="S238" s="618"/>
      <c r="T238" s="618"/>
      <c r="U238" s="618"/>
      <c r="V238" s="618"/>
      <c r="W238" s="618"/>
      <c r="X238" s="617"/>
      <c r="Y238" s="618"/>
      <c r="Z238" s="618"/>
      <c r="AA238" s="618"/>
      <c r="AB238" s="618"/>
      <c r="AC238" s="618"/>
      <c r="AD238" s="618"/>
      <c r="AE238" s="618"/>
      <c r="AF238" s="618"/>
      <c r="AG238" s="618"/>
      <c r="AH238" s="618"/>
      <c r="AI238" s="618"/>
      <c r="AJ238" s="618"/>
      <c r="AK238" s="618"/>
      <c r="AL238" s="616"/>
      <c r="AM238" s="616"/>
      <c r="AN238" s="616"/>
      <c r="AO238" s="616"/>
      <c r="AP238" s="616"/>
      <c r="AQ238" s="616"/>
      <c r="AR238" s="616"/>
      <c r="AS238" s="616"/>
      <c r="AT238" s="616"/>
      <c r="AU238" s="616"/>
      <c r="AV238" s="616"/>
      <c r="AW238" s="616"/>
      <c r="AX238" s="616"/>
      <c r="AY238" s="616"/>
      <c r="AZ238" s="616"/>
      <c r="BA238" s="616"/>
      <c r="BB238" s="616"/>
      <c r="BC238" s="616"/>
      <c r="BD238" s="616"/>
      <c r="BE238" s="616"/>
      <c r="BF238" s="616"/>
      <c r="BG238" s="616"/>
      <c r="BH238" s="616"/>
      <c r="BI238" s="616"/>
      <c r="BJ238" s="616"/>
      <c r="BK238" s="616"/>
      <c r="BL238" s="616"/>
      <c r="BM238" s="616"/>
      <c r="BN238" s="616"/>
      <c r="BO238" s="616"/>
      <c r="BP238" s="616"/>
      <c r="BQ238" s="616"/>
      <c r="BR238" s="616"/>
      <c r="BS238" s="616"/>
      <c r="BT238" s="616"/>
      <c r="BU238" s="616"/>
      <c r="BV238" s="616"/>
      <c r="BW238" s="616"/>
      <c r="BX238" s="616"/>
      <c r="BY238" s="616"/>
      <c r="BZ238" s="616"/>
      <c r="CA238" s="616"/>
      <c r="CB238" s="616"/>
      <c r="CC238" s="616"/>
      <c r="CD238" s="616"/>
      <c r="CE238" s="616"/>
      <c r="CF238" s="616"/>
      <c r="CG238" s="616"/>
    </row>
    <row r="239" spans="1:85">
      <c r="A239" s="618"/>
      <c r="B239" s="618"/>
      <c r="C239" s="618"/>
      <c r="D239" s="618"/>
      <c r="E239" s="618"/>
      <c r="F239" s="618"/>
      <c r="G239" s="618"/>
      <c r="H239" s="618"/>
      <c r="I239" s="618"/>
      <c r="J239" s="618"/>
      <c r="K239" s="618"/>
      <c r="L239" s="618"/>
      <c r="M239" s="618"/>
      <c r="N239" s="618"/>
      <c r="O239" s="618"/>
      <c r="P239" s="618"/>
      <c r="Q239" s="618"/>
      <c r="R239" s="618"/>
      <c r="S239" s="618"/>
      <c r="T239" s="618"/>
      <c r="U239" s="618"/>
      <c r="V239" s="618"/>
      <c r="W239" s="618"/>
      <c r="X239" s="617"/>
      <c r="Y239" s="618"/>
      <c r="Z239" s="618"/>
      <c r="AA239" s="618"/>
      <c r="AB239" s="618"/>
      <c r="AC239" s="618"/>
      <c r="AD239" s="618"/>
      <c r="AE239" s="618"/>
      <c r="AF239" s="618"/>
      <c r="AG239" s="618"/>
      <c r="AH239" s="618"/>
      <c r="AI239" s="618"/>
      <c r="AJ239" s="618"/>
      <c r="AK239" s="618"/>
      <c r="AL239" s="616"/>
      <c r="AM239" s="616"/>
      <c r="AN239" s="616"/>
      <c r="AO239" s="616"/>
      <c r="AP239" s="616"/>
      <c r="AQ239" s="616"/>
      <c r="AR239" s="616"/>
      <c r="AS239" s="616"/>
      <c r="AT239" s="616"/>
      <c r="AU239" s="616"/>
      <c r="AV239" s="616"/>
      <c r="AW239" s="616"/>
      <c r="AX239" s="616"/>
      <c r="AY239" s="616"/>
      <c r="AZ239" s="616"/>
      <c r="BA239" s="616"/>
      <c r="BB239" s="616"/>
      <c r="BC239" s="616"/>
      <c r="BD239" s="616"/>
      <c r="BE239" s="616"/>
      <c r="BF239" s="616"/>
      <c r="BG239" s="616"/>
      <c r="BH239" s="616"/>
      <c r="BI239" s="616"/>
      <c r="BJ239" s="616"/>
      <c r="BK239" s="616"/>
      <c r="BL239" s="616"/>
      <c r="BM239" s="616"/>
      <c r="BN239" s="616"/>
      <c r="BO239" s="616"/>
      <c r="BP239" s="616"/>
      <c r="BQ239" s="616"/>
      <c r="BR239" s="616"/>
      <c r="BS239" s="616"/>
      <c r="BT239" s="616"/>
      <c r="BU239" s="616"/>
      <c r="BV239" s="616"/>
      <c r="BW239" s="616"/>
      <c r="BX239" s="616"/>
      <c r="BY239" s="616"/>
      <c r="BZ239" s="616"/>
      <c r="CA239" s="616"/>
      <c r="CB239" s="616"/>
      <c r="CC239" s="616"/>
      <c r="CD239" s="616"/>
      <c r="CE239" s="616"/>
      <c r="CF239" s="616"/>
      <c r="CG239" s="616"/>
    </row>
    <row r="240" spans="1:85">
      <c r="A240" s="618"/>
      <c r="B240" s="618"/>
      <c r="C240" s="618"/>
      <c r="D240" s="618"/>
      <c r="E240" s="618"/>
      <c r="F240" s="618"/>
      <c r="G240" s="618"/>
      <c r="H240" s="618"/>
      <c r="I240" s="618"/>
      <c r="J240" s="618"/>
      <c r="K240" s="618"/>
      <c r="L240" s="618"/>
      <c r="M240" s="618"/>
      <c r="N240" s="618"/>
      <c r="O240" s="618"/>
      <c r="P240" s="618"/>
      <c r="Q240" s="618"/>
      <c r="R240" s="618"/>
      <c r="S240" s="618"/>
      <c r="T240" s="618"/>
      <c r="U240" s="618"/>
      <c r="V240" s="618"/>
      <c r="W240" s="618"/>
      <c r="X240" s="617"/>
      <c r="Y240" s="618"/>
      <c r="Z240" s="618"/>
      <c r="AA240" s="618"/>
      <c r="AB240" s="618"/>
      <c r="AC240" s="618"/>
      <c r="AD240" s="618"/>
      <c r="AE240" s="618"/>
      <c r="AF240" s="618"/>
      <c r="AG240" s="618"/>
      <c r="AH240" s="618"/>
      <c r="AI240" s="618"/>
      <c r="AJ240" s="618"/>
      <c r="AK240" s="618"/>
      <c r="AL240" s="616"/>
      <c r="AM240" s="616"/>
      <c r="AN240" s="616"/>
      <c r="AO240" s="616"/>
      <c r="AP240" s="616"/>
      <c r="AQ240" s="616"/>
      <c r="AR240" s="616"/>
      <c r="AS240" s="616"/>
      <c r="AT240" s="616"/>
      <c r="AU240" s="616"/>
      <c r="AV240" s="616"/>
      <c r="AW240" s="616"/>
      <c r="AX240" s="616"/>
      <c r="AY240" s="616"/>
      <c r="AZ240" s="616"/>
      <c r="BA240" s="616"/>
      <c r="BB240" s="616"/>
      <c r="BC240" s="616"/>
      <c r="BD240" s="616"/>
      <c r="BE240" s="616"/>
      <c r="BF240" s="616"/>
      <c r="BG240" s="616"/>
      <c r="BH240" s="616"/>
      <c r="BI240" s="616"/>
      <c r="BJ240" s="616"/>
      <c r="BK240" s="616"/>
      <c r="BL240" s="616"/>
      <c r="BM240" s="616"/>
      <c r="BN240" s="616"/>
      <c r="BO240" s="616"/>
      <c r="BP240" s="616"/>
      <c r="BQ240" s="616"/>
      <c r="BR240" s="616"/>
      <c r="BS240" s="616"/>
      <c r="BT240" s="616"/>
      <c r="BU240" s="616"/>
      <c r="BV240" s="616"/>
      <c r="BW240" s="616"/>
      <c r="BX240" s="616"/>
      <c r="BY240" s="616"/>
      <c r="BZ240" s="616"/>
      <c r="CA240" s="616"/>
      <c r="CB240" s="616"/>
      <c r="CC240" s="616"/>
      <c r="CD240" s="616"/>
      <c r="CE240" s="616"/>
      <c r="CF240" s="616"/>
      <c r="CG240" s="616"/>
    </row>
    <row r="241" spans="1:85">
      <c r="A241" s="618"/>
      <c r="B241" s="618"/>
      <c r="C241" s="618"/>
      <c r="D241" s="618"/>
      <c r="E241" s="618"/>
      <c r="F241" s="618"/>
      <c r="G241" s="618"/>
      <c r="H241" s="618"/>
      <c r="I241" s="618"/>
      <c r="J241" s="618"/>
      <c r="K241" s="618"/>
      <c r="L241" s="618"/>
      <c r="M241" s="618"/>
      <c r="N241" s="618"/>
      <c r="O241" s="618"/>
      <c r="P241" s="618"/>
      <c r="Q241" s="618"/>
      <c r="R241" s="618"/>
      <c r="S241" s="618"/>
      <c r="T241" s="618"/>
      <c r="U241" s="618"/>
      <c r="V241" s="618"/>
      <c r="W241" s="618"/>
      <c r="X241" s="617"/>
      <c r="Y241" s="618"/>
      <c r="Z241" s="618"/>
      <c r="AA241" s="618"/>
      <c r="AB241" s="618"/>
      <c r="AC241" s="618"/>
      <c r="AD241" s="618"/>
      <c r="AE241" s="618"/>
      <c r="AF241" s="618"/>
      <c r="AG241" s="618"/>
      <c r="AH241" s="618"/>
      <c r="AI241" s="618"/>
      <c r="AJ241" s="618"/>
      <c r="AK241" s="618"/>
      <c r="AL241" s="616"/>
      <c r="AM241" s="616"/>
      <c r="AN241" s="616"/>
      <c r="AO241" s="616"/>
      <c r="AP241" s="616"/>
      <c r="AQ241" s="616"/>
      <c r="AR241" s="616"/>
      <c r="AS241" s="616"/>
      <c r="AT241" s="616"/>
      <c r="AU241" s="616"/>
      <c r="AV241" s="616"/>
      <c r="AW241" s="616"/>
      <c r="AX241" s="616"/>
      <c r="AY241" s="616"/>
      <c r="AZ241" s="616"/>
      <c r="BA241" s="616"/>
      <c r="BB241" s="616"/>
      <c r="BC241" s="616"/>
      <c r="BD241" s="616"/>
      <c r="BE241" s="616"/>
      <c r="BF241" s="616"/>
      <c r="BG241" s="616"/>
      <c r="BH241" s="616"/>
      <c r="BI241" s="616"/>
      <c r="BJ241" s="616"/>
      <c r="BK241" s="616"/>
      <c r="BL241" s="616"/>
      <c r="BM241" s="616"/>
      <c r="BN241" s="616"/>
      <c r="BO241" s="616"/>
      <c r="BP241" s="616"/>
      <c r="BQ241" s="616"/>
      <c r="BR241" s="616"/>
      <c r="BS241" s="616"/>
      <c r="BT241" s="616"/>
      <c r="BU241" s="616"/>
      <c r="BV241" s="616"/>
      <c r="BW241" s="616"/>
      <c r="BX241" s="616"/>
      <c r="BY241" s="616"/>
      <c r="BZ241" s="616"/>
      <c r="CA241" s="616"/>
      <c r="CB241" s="616"/>
      <c r="CC241" s="616"/>
      <c r="CD241" s="616"/>
      <c r="CE241" s="616"/>
      <c r="CF241" s="616"/>
      <c r="CG241" s="616"/>
    </row>
    <row r="242" spans="1:85">
      <c r="A242" s="618"/>
      <c r="B242" s="618"/>
      <c r="C242" s="618"/>
      <c r="D242" s="618"/>
      <c r="E242" s="618"/>
      <c r="F242" s="618"/>
      <c r="G242" s="618"/>
      <c r="H242" s="618"/>
      <c r="I242" s="618"/>
      <c r="J242" s="618"/>
      <c r="K242" s="618"/>
      <c r="L242" s="618"/>
      <c r="M242" s="618"/>
      <c r="N242" s="618"/>
      <c r="O242" s="618"/>
      <c r="P242" s="618"/>
      <c r="Q242" s="618"/>
      <c r="R242" s="618"/>
      <c r="S242" s="618"/>
      <c r="T242" s="618"/>
      <c r="U242" s="618"/>
      <c r="V242" s="618"/>
      <c r="W242" s="618"/>
      <c r="X242" s="617"/>
      <c r="Y242" s="618"/>
      <c r="Z242" s="618"/>
      <c r="AA242" s="618"/>
      <c r="AB242" s="618"/>
      <c r="AC242" s="618"/>
      <c r="AD242" s="618"/>
      <c r="AE242" s="618"/>
      <c r="AF242" s="618"/>
      <c r="AG242" s="618"/>
      <c r="AH242" s="618"/>
      <c r="AI242" s="618"/>
      <c r="AJ242" s="618"/>
      <c r="AK242" s="618"/>
      <c r="AL242" s="616"/>
      <c r="AM242" s="616"/>
      <c r="AN242" s="616"/>
      <c r="AO242" s="616"/>
      <c r="AP242" s="616"/>
      <c r="AQ242" s="616"/>
      <c r="AR242" s="616"/>
      <c r="AS242" s="616"/>
      <c r="AT242" s="616"/>
      <c r="AU242" s="616"/>
      <c r="AV242" s="616"/>
      <c r="AW242" s="616"/>
      <c r="AX242" s="616"/>
      <c r="AY242" s="616"/>
      <c r="AZ242" s="616"/>
      <c r="BA242" s="616"/>
      <c r="BB242" s="616"/>
      <c r="BC242" s="616"/>
      <c r="BD242" s="616"/>
      <c r="BE242" s="616"/>
      <c r="BF242" s="616"/>
      <c r="BG242" s="616"/>
      <c r="BH242" s="616"/>
      <c r="BI242" s="616"/>
      <c r="BJ242" s="616"/>
      <c r="BK242" s="616"/>
      <c r="BL242" s="616"/>
      <c r="BM242" s="616"/>
      <c r="BN242" s="616"/>
      <c r="BO242" s="616"/>
      <c r="BP242" s="616"/>
      <c r="BQ242" s="616"/>
      <c r="BR242" s="616"/>
      <c r="BS242" s="616"/>
      <c r="BT242" s="616"/>
      <c r="BU242" s="616"/>
      <c r="BV242" s="616"/>
      <c r="BW242" s="616"/>
      <c r="BX242" s="616"/>
      <c r="BY242" s="616"/>
      <c r="BZ242" s="616"/>
      <c r="CA242" s="616"/>
      <c r="CB242" s="616"/>
      <c r="CC242" s="616"/>
      <c r="CD242" s="616"/>
      <c r="CE242" s="616"/>
      <c r="CF242" s="616"/>
      <c r="CG242" s="616"/>
    </row>
    <row r="243" spans="1:85">
      <c r="A243" s="618"/>
      <c r="B243" s="618"/>
      <c r="C243" s="618"/>
      <c r="D243" s="618"/>
      <c r="E243" s="618"/>
      <c r="F243" s="618"/>
      <c r="G243" s="618"/>
      <c r="H243" s="618"/>
      <c r="I243" s="618"/>
      <c r="J243" s="618"/>
      <c r="K243" s="618"/>
      <c r="L243" s="618"/>
      <c r="M243" s="618"/>
      <c r="N243" s="618"/>
      <c r="O243" s="618"/>
      <c r="P243" s="618"/>
      <c r="Q243" s="618"/>
      <c r="R243" s="618"/>
      <c r="S243" s="618"/>
      <c r="T243" s="618"/>
      <c r="U243" s="618"/>
      <c r="V243" s="618"/>
      <c r="W243" s="618"/>
      <c r="X243" s="617"/>
      <c r="Y243" s="618"/>
      <c r="Z243" s="618"/>
      <c r="AA243" s="618"/>
      <c r="AB243" s="618"/>
      <c r="AC243" s="618"/>
      <c r="AD243" s="618"/>
      <c r="AE243" s="618"/>
      <c r="AF243" s="618"/>
      <c r="AG243" s="618"/>
      <c r="AH243" s="618"/>
      <c r="AI243" s="618"/>
      <c r="AJ243" s="618"/>
      <c r="AK243" s="618"/>
      <c r="AL243" s="616"/>
      <c r="AM243" s="616"/>
      <c r="AN243" s="616"/>
      <c r="AO243" s="616"/>
      <c r="AP243" s="616"/>
      <c r="AQ243" s="616"/>
      <c r="AR243" s="616"/>
      <c r="AS243" s="616"/>
      <c r="AT243" s="616"/>
      <c r="AU243" s="616"/>
      <c r="AV243" s="616"/>
      <c r="AW243" s="616"/>
      <c r="AX243" s="616"/>
      <c r="AY243" s="616"/>
      <c r="AZ243" s="616"/>
      <c r="BA243" s="616"/>
      <c r="BB243" s="616"/>
      <c r="BC243" s="616"/>
      <c r="BD243" s="616"/>
      <c r="BE243" s="616"/>
      <c r="BF243" s="616"/>
      <c r="BG243" s="616"/>
      <c r="BH243" s="616"/>
      <c r="BI243" s="616"/>
      <c r="BJ243" s="616"/>
      <c r="BK243" s="616"/>
      <c r="BL243" s="616"/>
      <c r="BM243" s="616"/>
      <c r="BN243" s="616"/>
      <c r="BO243" s="616"/>
      <c r="BP243" s="616"/>
      <c r="BQ243" s="616"/>
      <c r="BR243" s="616"/>
      <c r="BS243" s="616"/>
      <c r="BT243" s="616"/>
      <c r="BU243" s="616"/>
      <c r="BV243" s="616"/>
      <c r="BW243" s="616"/>
      <c r="BX243" s="616"/>
      <c r="BY243" s="616"/>
      <c r="BZ243" s="616"/>
      <c r="CA243" s="616"/>
      <c r="CB243" s="616"/>
      <c r="CC243" s="616"/>
      <c r="CD243" s="616"/>
      <c r="CE243" s="616"/>
      <c r="CF243" s="616"/>
      <c r="CG243" s="616"/>
    </row>
    <row r="244" spans="1:85">
      <c r="A244" s="618"/>
      <c r="B244" s="618"/>
      <c r="C244" s="618"/>
      <c r="D244" s="618"/>
      <c r="E244" s="618"/>
      <c r="F244" s="618"/>
      <c r="G244" s="618"/>
      <c r="H244" s="618"/>
      <c r="I244" s="618"/>
      <c r="J244" s="618"/>
      <c r="K244" s="618"/>
      <c r="L244" s="618"/>
      <c r="M244" s="618"/>
      <c r="N244" s="618"/>
      <c r="O244" s="618"/>
      <c r="P244" s="618"/>
      <c r="Q244" s="618"/>
      <c r="R244" s="618"/>
      <c r="S244" s="618"/>
      <c r="T244" s="618"/>
      <c r="U244" s="618"/>
      <c r="V244" s="618"/>
      <c r="W244" s="618"/>
      <c r="X244" s="617"/>
      <c r="Y244" s="618"/>
      <c r="Z244" s="618"/>
      <c r="AA244" s="618"/>
      <c r="AB244" s="618"/>
      <c r="AC244" s="618"/>
      <c r="AD244" s="618"/>
      <c r="AE244" s="618"/>
      <c r="AF244" s="618"/>
      <c r="AG244" s="618"/>
      <c r="AH244" s="618"/>
      <c r="AI244" s="618"/>
      <c r="AJ244" s="618"/>
      <c r="AK244" s="618"/>
      <c r="AL244" s="616"/>
      <c r="AM244" s="616"/>
      <c r="AN244" s="616"/>
      <c r="AO244" s="616"/>
      <c r="AP244" s="616"/>
      <c r="AQ244" s="616"/>
      <c r="AR244" s="616"/>
      <c r="AS244" s="616"/>
      <c r="AT244" s="616"/>
      <c r="AU244" s="616"/>
      <c r="AV244" s="616"/>
      <c r="AW244" s="616"/>
      <c r="AX244" s="616"/>
      <c r="AY244" s="616"/>
      <c r="AZ244" s="616"/>
      <c r="BA244" s="616"/>
      <c r="BB244" s="616"/>
      <c r="BC244" s="616"/>
      <c r="BD244" s="616"/>
      <c r="BE244" s="616"/>
      <c r="BF244" s="616"/>
      <c r="BG244" s="616"/>
      <c r="BH244" s="616"/>
      <c r="BI244" s="616"/>
      <c r="BJ244" s="616"/>
      <c r="BK244" s="616"/>
      <c r="BL244" s="616"/>
      <c r="BM244" s="616"/>
      <c r="BN244" s="616"/>
      <c r="BO244" s="616"/>
      <c r="BP244" s="616"/>
      <c r="BQ244" s="616"/>
      <c r="BR244" s="616"/>
      <c r="BS244" s="616"/>
      <c r="BT244" s="616"/>
      <c r="BU244" s="616"/>
      <c r="BV244" s="616"/>
      <c r="BW244" s="616"/>
      <c r="BX244" s="616"/>
      <c r="BY244" s="616"/>
      <c r="BZ244" s="616"/>
      <c r="CA244" s="616"/>
      <c r="CB244" s="616"/>
      <c r="CC244" s="616"/>
      <c r="CD244" s="616"/>
      <c r="CE244" s="616"/>
      <c r="CF244" s="616"/>
      <c r="CG244" s="616"/>
    </row>
    <row r="245" spans="1:85">
      <c r="A245" s="618"/>
      <c r="B245" s="618"/>
      <c r="C245" s="618"/>
      <c r="D245" s="618"/>
      <c r="E245" s="618"/>
      <c r="F245" s="618"/>
      <c r="G245" s="618"/>
      <c r="H245" s="618"/>
      <c r="I245" s="618"/>
      <c r="J245" s="618"/>
      <c r="K245" s="618"/>
      <c r="L245" s="618"/>
      <c r="M245" s="618"/>
      <c r="N245" s="618"/>
      <c r="O245" s="618"/>
      <c r="P245" s="618"/>
      <c r="Q245" s="618"/>
      <c r="R245" s="618"/>
      <c r="S245" s="618"/>
      <c r="T245" s="618"/>
      <c r="U245" s="618"/>
      <c r="V245" s="618"/>
      <c r="W245" s="618"/>
      <c r="X245" s="617"/>
      <c r="Y245" s="618"/>
      <c r="Z245" s="618"/>
      <c r="AA245" s="618"/>
      <c r="AB245" s="618"/>
      <c r="AC245" s="618"/>
      <c r="AD245" s="618"/>
      <c r="AE245" s="618"/>
      <c r="AF245" s="618"/>
      <c r="AG245" s="618"/>
      <c r="AH245" s="618"/>
      <c r="AI245" s="618"/>
      <c r="AJ245" s="618"/>
      <c r="AK245" s="618"/>
      <c r="AL245" s="616"/>
      <c r="AM245" s="616"/>
      <c r="AN245" s="616"/>
      <c r="AO245" s="616"/>
      <c r="AP245" s="616"/>
      <c r="AQ245" s="616"/>
      <c r="AR245" s="616"/>
      <c r="AS245" s="616"/>
      <c r="AT245" s="616"/>
      <c r="AU245" s="616"/>
      <c r="AV245" s="616"/>
      <c r="AW245" s="616"/>
      <c r="AX245" s="616"/>
      <c r="AY245" s="616"/>
      <c r="AZ245" s="616"/>
      <c r="BA245" s="616"/>
      <c r="BB245" s="616"/>
      <c r="BC245" s="616"/>
      <c r="BD245" s="616"/>
      <c r="BE245" s="616"/>
      <c r="BF245" s="616"/>
      <c r="BG245" s="616"/>
      <c r="BH245" s="616"/>
      <c r="BI245" s="616"/>
      <c r="BJ245" s="616"/>
      <c r="BK245" s="616"/>
      <c r="BL245" s="616"/>
      <c r="BM245" s="616"/>
      <c r="BN245" s="616"/>
      <c r="BO245" s="616"/>
      <c r="BP245" s="616"/>
      <c r="BQ245" s="616"/>
      <c r="BR245" s="616"/>
      <c r="BS245" s="616"/>
      <c r="BT245" s="616"/>
      <c r="BU245" s="616"/>
      <c r="BV245" s="616"/>
      <c r="BW245" s="616"/>
      <c r="BX245" s="616"/>
      <c r="BY245" s="616"/>
      <c r="BZ245" s="616"/>
      <c r="CA245" s="616"/>
      <c r="CB245" s="616"/>
      <c r="CC245" s="616"/>
      <c r="CD245" s="616"/>
      <c r="CE245" s="616"/>
      <c r="CF245" s="616"/>
      <c r="CG245" s="616"/>
    </row>
    <row r="246" spans="1:85">
      <c r="A246" s="618"/>
      <c r="B246" s="618"/>
      <c r="C246" s="618"/>
      <c r="D246" s="618"/>
      <c r="E246" s="618"/>
      <c r="F246" s="618"/>
      <c r="G246" s="618"/>
      <c r="H246" s="618"/>
      <c r="I246" s="618"/>
      <c r="J246" s="618"/>
      <c r="K246" s="618"/>
      <c r="L246" s="618"/>
      <c r="M246" s="618"/>
      <c r="N246" s="618"/>
      <c r="O246" s="618"/>
      <c r="P246" s="618"/>
      <c r="Q246" s="618"/>
      <c r="R246" s="618"/>
      <c r="S246" s="618"/>
      <c r="T246" s="618"/>
      <c r="U246" s="618"/>
      <c r="V246" s="618"/>
      <c r="W246" s="618"/>
      <c r="X246" s="617"/>
      <c r="Y246" s="618"/>
      <c r="Z246" s="618"/>
      <c r="AA246" s="618"/>
      <c r="AB246" s="618"/>
      <c r="AC246" s="618"/>
      <c r="AD246" s="618"/>
      <c r="AE246" s="618"/>
      <c r="AF246" s="618"/>
      <c r="AG246" s="618"/>
      <c r="AH246" s="618"/>
      <c r="AI246" s="618"/>
      <c r="AJ246" s="618"/>
      <c r="AK246" s="618"/>
      <c r="AL246" s="616"/>
      <c r="AM246" s="616"/>
      <c r="AN246" s="616"/>
      <c r="AO246" s="616"/>
      <c r="AP246" s="616"/>
      <c r="AQ246" s="616"/>
      <c r="AR246" s="616"/>
      <c r="AS246" s="616"/>
      <c r="AT246" s="616"/>
      <c r="AU246" s="616"/>
      <c r="AV246" s="616"/>
      <c r="AW246" s="616"/>
      <c r="AX246" s="616"/>
      <c r="AY246" s="616"/>
      <c r="AZ246" s="616"/>
      <c r="BA246" s="616"/>
      <c r="BB246" s="616"/>
      <c r="BC246" s="616"/>
      <c r="BD246" s="616"/>
      <c r="BE246" s="616"/>
      <c r="BF246" s="616"/>
      <c r="BG246" s="616"/>
      <c r="BH246" s="616"/>
      <c r="BI246" s="616"/>
      <c r="BJ246" s="616"/>
      <c r="BK246" s="616"/>
      <c r="BL246" s="616"/>
      <c r="BM246" s="616"/>
      <c r="BN246" s="616"/>
      <c r="BO246" s="616"/>
      <c r="BP246" s="616"/>
      <c r="BQ246" s="616"/>
      <c r="BR246" s="616"/>
      <c r="BS246" s="616"/>
      <c r="BT246" s="616"/>
      <c r="BU246" s="616"/>
      <c r="BV246" s="616"/>
      <c r="BW246" s="616"/>
      <c r="BX246" s="616"/>
      <c r="BY246" s="616"/>
      <c r="BZ246" s="616"/>
      <c r="CA246" s="616"/>
      <c r="CB246" s="616"/>
      <c r="CC246" s="616"/>
      <c r="CD246" s="616"/>
      <c r="CE246" s="616"/>
      <c r="CF246" s="616"/>
      <c r="CG246" s="616"/>
    </row>
    <row r="247" spans="1:85">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7"/>
      <c r="Y247" s="618"/>
      <c r="Z247" s="618"/>
      <c r="AA247" s="618"/>
      <c r="AB247" s="618"/>
      <c r="AC247" s="618"/>
      <c r="AD247" s="618"/>
      <c r="AE247" s="618"/>
      <c r="AF247" s="618"/>
      <c r="AG247" s="618"/>
      <c r="AH247" s="618"/>
      <c r="AI247" s="618"/>
      <c r="AJ247" s="618"/>
      <c r="AK247" s="618"/>
      <c r="AL247" s="616"/>
      <c r="AM247" s="616"/>
      <c r="AN247" s="616"/>
      <c r="AO247" s="616"/>
      <c r="AP247" s="616"/>
      <c r="AQ247" s="616"/>
      <c r="AR247" s="616"/>
      <c r="AS247" s="616"/>
      <c r="AT247" s="616"/>
      <c r="AU247" s="616"/>
      <c r="AV247" s="616"/>
      <c r="AW247" s="616"/>
      <c r="AX247" s="616"/>
      <c r="AY247" s="616"/>
      <c r="AZ247" s="616"/>
      <c r="BA247" s="616"/>
      <c r="BB247" s="616"/>
      <c r="BC247" s="616"/>
      <c r="BD247" s="616"/>
      <c r="BE247" s="616"/>
      <c r="BF247" s="616"/>
      <c r="BG247" s="616"/>
      <c r="BH247" s="616"/>
      <c r="BI247" s="616"/>
      <c r="BJ247" s="616"/>
      <c r="BK247" s="616"/>
      <c r="BL247" s="616"/>
      <c r="BM247" s="616"/>
      <c r="BN247" s="616"/>
      <c r="BO247" s="616"/>
      <c r="BP247" s="616"/>
      <c r="BQ247" s="616"/>
      <c r="BR247" s="616"/>
      <c r="BS247" s="616"/>
      <c r="BT247" s="616"/>
      <c r="BU247" s="616"/>
      <c r="BV247" s="616"/>
      <c r="BW247" s="616"/>
      <c r="BX247" s="616"/>
      <c r="BY247" s="616"/>
      <c r="BZ247" s="616"/>
      <c r="CA247" s="616"/>
      <c r="CB247" s="616"/>
      <c r="CC247" s="616"/>
      <c r="CD247" s="616"/>
      <c r="CE247" s="616"/>
      <c r="CF247" s="616"/>
      <c r="CG247" s="616"/>
    </row>
    <row r="248" spans="1:85">
      <c r="A248" s="618"/>
      <c r="B248" s="618"/>
      <c r="C248" s="618"/>
      <c r="D248" s="618"/>
      <c r="E248" s="618"/>
      <c r="F248" s="618"/>
      <c r="G248" s="618"/>
      <c r="H248" s="618"/>
      <c r="I248" s="618"/>
      <c r="J248" s="618"/>
      <c r="K248" s="618"/>
      <c r="L248" s="618"/>
      <c r="M248" s="618"/>
      <c r="N248" s="618"/>
      <c r="O248" s="618"/>
      <c r="P248" s="618"/>
      <c r="Q248" s="618"/>
      <c r="R248" s="618"/>
      <c r="S248" s="618"/>
      <c r="T248" s="618"/>
      <c r="U248" s="618"/>
      <c r="V248" s="618"/>
      <c r="W248" s="618"/>
      <c r="X248" s="617"/>
      <c r="Y248" s="618"/>
      <c r="Z248" s="618"/>
      <c r="AA248" s="618"/>
      <c r="AB248" s="618"/>
      <c r="AC248" s="618"/>
      <c r="AD248" s="618"/>
      <c r="AE248" s="618"/>
      <c r="AF248" s="618"/>
      <c r="AG248" s="618"/>
      <c r="AH248" s="618"/>
      <c r="AI248" s="618"/>
      <c r="AJ248" s="618"/>
      <c r="AK248" s="618"/>
      <c r="AL248" s="616"/>
      <c r="AM248" s="616"/>
      <c r="AN248" s="616"/>
      <c r="AO248" s="616"/>
      <c r="AP248" s="616"/>
      <c r="AQ248" s="616"/>
      <c r="AR248" s="616"/>
      <c r="AS248" s="616"/>
      <c r="AT248" s="616"/>
      <c r="AU248" s="616"/>
      <c r="AV248" s="616"/>
      <c r="AW248" s="616"/>
      <c r="AX248" s="616"/>
      <c r="AY248" s="616"/>
      <c r="AZ248" s="616"/>
      <c r="BA248" s="616"/>
      <c r="BB248" s="616"/>
      <c r="BC248" s="616"/>
      <c r="BD248" s="616"/>
      <c r="BE248" s="616"/>
      <c r="BF248" s="616"/>
      <c r="BG248" s="616"/>
      <c r="BH248" s="616"/>
      <c r="BI248" s="616"/>
      <c r="BJ248" s="616"/>
      <c r="BK248" s="616"/>
      <c r="BL248" s="616"/>
      <c r="BM248" s="616"/>
      <c r="BN248" s="616"/>
      <c r="BO248" s="616"/>
      <c r="BP248" s="616"/>
      <c r="BQ248" s="616"/>
      <c r="BR248" s="616"/>
      <c r="BS248" s="616"/>
      <c r="BT248" s="616"/>
      <c r="BU248" s="616"/>
      <c r="BV248" s="616"/>
      <c r="BW248" s="616"/>
      <c r="BX248" s="616"/>
      <c r="BY248" s="616"/>
      <c r="BZ248" s="616"/>
      <c r="CA248" s="616"/>
      <c r="CB248" s="616"/>
      <c r="CC248" s="616"/>
      <c r="CD248" s="616"/>
      <c r="CE248" s="616"/>
      <c r="CF248" s="616"/>
      <c r="CG248" s="616"/>
    </row>
    <row r="249" spans="1:85">
      <c r="A249" s="618"/>
      <c r="B249" s="618"/>
      <c r="C249" s="618"/>
      <c r="D249" s="618"/>
      <c r="E249" s="618"/>
      <c r="F249" s="618"/>
      <c r="G249" s="618"/>
      <c r="H249" s="618"/>
      <c r="I249" s="618"/>
      <c r="J249" s="618"/>
      <c r="K249" s="618"/>
      <c r="L249" s="618"/>
      <c r="M249" s="618"/>
      <c r="N249" s="618"/>
      <c r="O249" s="618"/>
      <c r="P249" s="618"/>
      <c r="Q249" s="618"/>
      <c r="R249" s="618"/>
      <c r="S249" s="618"/>
      <c r="T249" s="618"/>
      <c r="U249" s="618"/>
      <c r="V249" s="618"/>
      <c r="W249" s="618"/>
      <c r="X249" s="617"/>
      <c r="Y249" s="618"/>
      <c r="Z249" s="618"/>
      <c r="AA249" s="618"/>
      <c r="AB249" s="618"/>
      <c r="AC249" s="618"/>
      <c r="AD249" s="618"/>
      <c r="AE249" s="618"/>
      <c r="AF249" s="618"/>
      <c r="AG249" s="618"/>
      <c r="AH249" s="618"/>
      <c r="AI249" s="618"/>
      <c r="AJ249" s="618"/>
      <c r="AK249" s="618"/>
      <c r="AL249" s="616"/>
      <c r="AM249" s="616"/>
      <c r="AN249" s="616"/>
      <c r="AO249" s="616"/>
      <c r="AP249" s="616"/>
      <c r="AQ249" s="616"/>
      <c r="AR249" s="616"/>
      <c r="AS249" s="616"/>
      <c r="AT249" s="616"/>
      <c r="AU249" s="616"/>
      <c r="AV249" s="616"/>
      <c r="AW249" s="616"/>
      <c r="AX249" s="616"/>
      <c r="AY249" s="616"/>
      <c r="AZ249" s="616"/>
      <c r="BA249" s="616"/>
      <c r="BB249" s="616"/>
      <c r="BC249" s="616"/>
      <c r="BD249" s="616"/>
      <c r="BE249" s="616"/>
      <c r="BF249" s="616"/>
      <c r="BG249" s="616"/>
      <c r="BH249" s="616"/>
      <c r="BI249" s="616"/>
      <c r="BJ249" s="616"/>
      <c r="BK249" s="616"/>
      <c r="BL249" s="616"/>
      <c r="BM249" s="616"/>
      <c r="BN249" s="616"/>
      <c r="BO249" s="616"/>
      <c r="BP249" s="616"/>
      <c r="BQ249" s="616"/>
      <c r="BR249" s="616"/>
      <c r="BS249" s="616"/>
      <c r="BT249" s="616"/>
      <c r="BU249" s="616"/>
      <c r="BV249" s="616"/>
      <c r="BW249" s="616"/>
      <c r="BX249" s="616"/>
      <c r="BY249" s="616"/>
      <c r="BZ249" s="616"/>
      <c r="CA249" s="616"/>
      <c r="CB249" s="616"/>
      <c r="CC249" s="616"/>
      <c r="CD249" s="616"/>
      <c r="CE249" s="616"/>
      <c r="CF249" s="616"/>
      <c r="CG249" s="616"/>
    </row>
    <row r="250" spans="1:85">
      <c r="A250" s="618"/>
      <c r="B250" s="618"/>
      <c r="C250" s="618"/>
      <c r="D250" s="618"/>
      <c r="E250" s="618"/>
      <c r="F250" s="618"/>
      <c r="G250" s="618"/>
      <c r="H250" s="618"/>
      <c r="I250" s="618"/>
      <c r="J250" s="618"/>
      <c r="K250" s="618"/>
      <c r="L250" s="618"/>
      <c r="M250" s="618"/>
      <c r="N250" s="618"/>
      <c r="O250" s="618"/>
      <c r="P250" s="618"/>
      <c r="Q250" s="618"/>
      <c r="R250" s="618"/>
      <c r="S250" s="618"/>
      <c r="T250" s="618"/>
      <c r="U250" s="618"/>
      <c r="V250" s="618"/>
      <c r="W250" s="618"/>
      <c r="X250" s="617"/>
      <c r="Y250" s="618"/>
      <c r="Z250" s="618"/>
      <c r="AA250" s="618"/>
      <c r="AB250" s="618"/>
      <c r="AC250" s="618"/>
      <c r="AD250" s="618"/>
      <c r="AE250" s="618"/>
      <c r="AF250" s="618"/>
      <c r="AG250" s="618"/>
      <c r="AH250" s="618"/>
      <c r="AI250" s="618"/>
      <c r="AJ250" s="618"/>
      <c r="AK250" s="618"/>
      <c r="AL250" s="616"/>
      <c r="AM250" s="616"/>
      <c r="AN250" s="616"/>
      <c r="AO250" s="616"/>
      <c r="AP250" s="616"/>
      <c r="AQ250" s="616"/>
      <c r="AR250" s="616"/>
      <c r="AS250" s="616"/>
      <c r="AT250" s="616"/>
      <c r="AU250" s="616"/>
      <c r="AV250" s="616"/>
      <c r="AW250" s="616"/>
      <c r="AX250" s="616"/>
      <c r="AY250" s="616"/>
      <c r="AZ250" s="616"/>
      <c r="BA250" s="616"/>
      <c r="BB250" s="616"/>
      <c r="BC250" s="616"/>
      <c r="BD250" s="616"/>
      <c r="BE250" s="616"/>
      <c r="BF250" s="616"/>
      <c r="BG250" s="616"/>
      <c r="BH250" s="616"/>
      <c r="BI250" s="616"/>
      <c r="BJ250" s="616"/>
      <c r="BK250" s="616"/>
      <c r="BL250" s="616"/>
      <c r="BM250" s="616"/>
      <c r="BN250" s="616"/>
      <c r="BO250" s="616"/>
      <c r="BP250" s="616"/>
      <c r="BQ250" s="616"/>
      <c r="BR250" s="616"/>
      <c r="BS250" s="616"/>
      <c r="BT250" s="616"/>
      <c r="BU250" s="616"/>
      <c r="BV250" s="616"/>
      <c r="BW250" s="616"/>
      <c r="BX250" s="616"/>
      <c r="BY250" s="616"/>
      <c r="BZ250" s="616"/>
      <c r="CA250" s="616"/>
      <c r="CB250" s="616"/>
      <c r="CC250" s="616"/>
      <c r="CD250" s="616"/>
      <c r="CE250" s="616"/>
      <c r="CF250" s="616"/>
      <c r="CG250" s="616"/>
    </row>
    <row r="251" spans="1:85">
      <c r="A251" s="618"/>
      <c r="B251" s="618"/>
      <c r="C251" s="618"/>
      <c r="D251" s="618"/>
      <c r="E251" s="618"/>
      <c r="F251" s="618"/>
      <c r="G251" s="618"/>
      <c r="H251" s="618"/>
      <c r="I251" s="618"/>
      <c r="J251" s="618"/>
      <c r="K251" s="618"/>
      <c r="L251" s="618"/>
      <c r="M251" s="618"/>
      <c r="N251" s="618"/>
      <c r="O251" s="618"/>
      <c r="P251" s="618"/>
      <c r="Q251" s="618"/>
      <c r="R251" s="618"/>
      <c r="S251" s="618"/>
      <c r="T251" s="618"/>
      <c r="U251" s="618"/>
      <c r="V251" s="618"/>
      <c r="W251" s="618"/>
      <c r="X251" s="617"/>
      <c r="Y251" s="618"/>
      <c r="Z251" s="618"/>
      <c r="AA251" s="618"/>
      <c r="AB251" s="618"/>
      <c r="AC251" s="618"/>
      <c r="AD251" s="618"/>
      <c r="AE251" s="618"/>
      <c r="AF251" s="618"/>
      <c r="AG251" s="618"/>
      <c r="AH251" s="618"/>
      <c r="AI251" s="618"/>
      <c r="AJ251" s="618"/>
      <c r="AK251" s="618"/>
      <c r="AL251" s="616"/>
      <c r="AM251" s="616"/>
      <c r="AN251" s="616"/>
      <c r="AO251" s="616"/>
      <c r="AP251" s="616"/>
      <c r="AQ251" s="616"/>
      <c r="AR251" s="616"/>
      <c r="AS251" s="616"/>
      <c r="AT251" s="616"/>
      <c r="AU251" s="616"/>
      <c r="AV251" s="616"/>
      <c r="AW251" s="616"/>
      <c r="AX251" s="616"/>
      <c r="AY251" s="616"/>
      <c r="AZ251" s="616"/>
      <c r="BA251" s="616"/>
      <c r="BB251" s="616"/>
      <c r="BC251" s="616"/>
      <c r="BD251" s="616"/>
      <c r="BE251" s="616"/>
      <c r="BF251" s="616"/>
      <c r="BG251" s="616"/>
      <c r="BH251" s="616"/>
      <c r="BI251" s="616"/>
      <c r="BJ251" s="616"/>
      <c r="BK251" s="616"/>
      <c r="BL251" s="616"/>
      <c r="BM251" s="616"/>
      <c r="BN251" s="616"/>
      <c r="BO251" s="616"/>
      <c r="BP251" s="616"/>
      <c r="BQ251" s="616"/>
      <c r="BR251" s="616"/>
      <c r="BS251" s="616"/>
      <c r="BT251" s="616"/>
      <c r="BU251" s="616"/>
      <c r="BV251" s="616"/>
      <c r="BW251" s="616"/>
      <c r="BX251" s="616"/>
      <c r="BY251" s="616"/>
      <c r="BZ251" s="616"/>
      <c r="CA251" s="616"/>
      <c r="CB251" s="616"/>
      <c r="CC251" s="616"/>
      <c r="CD251" s="616"/>
      <c r="CE251" s="616"/>
      <c r="CF251" s="616"/>
      <c r="CG251" s="616"/>
    </row>
    <row r="252" spans="1:85">
      <c r="A252" s="618"/>
      <c r="B252" s="618"/>
      <c r="C252" s="618"/>
      <c r="D252" s="618"/>
      <c r="E252" s="618"/>
      <c r="F252" s="618"/>
      <c r="G252" s="618"/>
      <c r="H252" s="618"/>
      <c r="I252" s="618"/>
      <c r="J252" s="618"/>
      <c r="K252" s="618"/>
      <c r="L252" s="618"/>
      <c r="M252" s="618"/>
      <c r="N252" s="618"/>
      <c r="O252" s="618"/>
      <c r="P252" s="618"/>
      <c r="Q252" s="618"/>
      <c r="R252" s="618"/>
      <c r="S252" s="618"/>
      <c r="T252" s="618"/>
      <c r="U252" s="618"/>
      <c r="V252" s="618"/>
      <c r="W252" s="618"/>
      <c r="X252" s="617"/>
      <c r="Y252" s="618"/>
      <c r="Z252" s="618"/>
      <c r="AA252" s="618"/>
      <c r="AB252" s="618"/>
      <c r="AC252" s="618"/>
      <c r="AD252" s="618"/>
      <c r="AE252" s="618"/>
      <c r="AF252" s="618"/>
      <c r="AG252" s="618"/>
      <c r="AH252" s="618"/>
      <c r="AI252" s="618"/>
      <c r="AJ252" s="618"/>
      <c r="AK252" s="618"/>
      <c r="AL252" s="616"/>
      <c r="AM252" s="616"/>
      <c r="AN252" s="616"/>
      <c r="AO252" s="616"/>
      <c r="AP252" s="616"/>
      <c r="AQ252" s="616"/>
      <c r="AR252" s="616"/>
      <c r="AS252" s="616"/>
      <c r="AT252" s="616"/>
      <c r="AU252" s="616"/>
      <c r="AV252" s="616"/>
      <c r="AW252" s="616"/>
      <c r="AX252" s="616"/>
      <c r="AY252" s="616"/>
      <c r="AZ252" s="616"/>
      <c r="BA252" s="616"/>
      <c r="BB252" s="616"/>
      <c r="BC252" s="616"/>
      <c r="BD252" s="616"/>
      <c r="BE252" s="616"/>
      <c r="BF252" s="616"/>
      <c r="BG252" s="616"/>
      <c r="BH252" s="616"/>
      <c r="BI252" s="616"/>
      <c r="BJ252" s="616"/>
      <c r="BK252" s="616"/>
      <c r="BL252" s="616"/>
      <c r="BM252" s="616"/>
      <c r="BN252" s="616"/>
      <c r="BO252" s="616"/>
      <c r="BP252" s="616"/>
      <c r="BQ252" s="616"/>
      <c r="BR252" s="616"/>
      <c r="BS252" s="616"/>
      <c r="BT252" s="616"/>
      <c r="BU252" s="616"/>
      <c r="BV252" s="616"/>
      <c r="BW252" s="616"/>
      <c r="BX252" s="616"/>
      <c r="BY252" s="616"/>
      <c r="BZ252" s="616"/>
      <c r="CA252" s="616"/>
      <c r="CB252" s="616"/>
      <c r="CC252" s="616"/>
      <c r="CD252" s="616"/>
      <c r="CE252" s="616"/>
      <c r="CF252" s="616"/>
      <c r="CG252" s="616"/>
    </row>
    <row r="253" spans="1:85">
      <c r="A253" s="618"/>
      <c r="B253" s="618"/>
      <c r="C253" s="618"/>
      <c r="D253" s="618"/>
      <c r="E253" s="618"/>
      <c r="F253" s="618"/>
      <c r="G253" s="618"/>
      <c r="H253" s="618"/>
      <c r="I253" s="618"/>
      <c r="J253" s="618"/>
      <c r="K253" s="618"/>
      <c r="L253" s="618"/>
      <c r="M253" s="618"/>
      <c r="N253" s="618"/>
      <c r="O253" s="618"/>
      <c r="P253" s="618"/>
      <c r="Q253" s="618"/>
      <c r="R253" s="618"/>
      <c r="S253" s="618"/>
      <c r="T253" s="618"/>
      <c r="U253" s="618"/>
      <c r="V253" s="618"/>
      <c r="W253" s="618"/>
      <c r="X253" s="617"/>
      <c r="Y253" s="618"/>
      <c r="Z253" s="618"/>
      <c r="AA253" s="618"/>
      <c r="AB253" s="618"/>
      <c r="AC253" s="618"/>
      <c r="AD253" s="618"/>
      <c r="AE253" s="618"/>
      <c r="AF253" s="618"/>
      <c r="AG253" s="618"/>
      <c r="AH253" s="618"/>
      <c r="AI253" s="618"/>
      <c r="AJ253" s="618"/>
      <c r="AK253" s="618"/>
      <c r="AL253" s="616"/>
      <c r="AM253" s="616"/>
      <c r="AN253" s="616"/>
      <c r="AO253" s="616"/>
      <c r="AP253" s="616"/>
      <c r="AQ253" s="616"/>
      <c r="AR253" s="616"/>
      <c r="AS253" s="616"/>
      <c r="AT253" s="616"/>
      <c r="AU253" s="616"/>
      <c r="AV253" s="616"/>
      <c r="AW253" s="616"/>
      <c r="AX253" s="616"/>
      <c r="AY253" s="616"/>
      <c r="AZ253" s="616"/>
      <c r="BA253" s="616"/>
      <c r="BB253" s="616"/>
      <c r="BC253" s="616"/>
      <c r="BD253" s="616"/>
      <c r="BE253" s="616"/>
      <c r="BF253" s="616"/>
      <c r="BG253" s="616"/>
      <c r="BH253" s="616"/>
      <c r="BI253" s="616"/>
      <c r="BJ253" s="616"/>
      <c r="BK253" s="616"/>
      <c r="BL253" s="616"/>
      <c r="BM253" s="616"/>
      <c r="BN253" s="616"/>
      <c r="BO253" s="616"/>
      <c r="BP253" s="616"/>
      <c r="BQ253" s="616"/>
      <c r="BR253" s="616"/>
      <c r="BS253" s="616"/>
      <c r="BT253" s="616"/>
      <c r="BU253" s="616"/>
      <c r="BV253" s="616"/>
      <c r="BW253" s="616"/>
      <c r="BX253" s="616"/>
      <c r="BY253" s="616"/>
      <c r="BZ253" s="616"/>
      <c r="CA253" s="616"/>
      <c r="CB253" s="616"/>
      <c r="CC253" s="616"/>
      <c r="CD253" s="616"/>
      <c r="CE253" s="616"/>
      <c r="CF253" s="616"/>
      <c r="CG253" s="616"/>
    </row>
    <row r="254" spans="1:85">
      <c r="A254" s="618"/>
      <c r="B254" s="618"/>
      <c r="C254" s="618"/>
      <c r="D254" s="618"/>
      <c r="E254" s="618"/>
      <c r="F254" s="618"/>
      <c r="G254" s="618"/>
      <c r="H254" s="618"/>
      <c r="I254" s="618"/>
      <c r="J254" s="618"/>
      <c r="K254" s="618"/>
      <c r="L254" s="618"/>
      <c r="M254" s="618"/>
      <c r="N254" s="618"/>
      <c r="O254" s="618"/>
      <c r="P254" s="618"/>
      <c r="Q254" s="618"/>
      <c r="R254" s="618"/>
      <c r="S254" s="618"/>
      <c r="T254" s="618"/>
      <c r="U254" s="618"/>
      <c r="V254" s="618"/>
      <c r="W254" s="618"/>
      <c r="X254" s="617"/>
      <c r="Y254" s="618"/>
      <c r="Z254" s="618"/>
      <c r="AA254" s="618"/>
      <c r="AB254" s="618"/>
      <c r="AC254" s="618"/>
      <c r="AD254" s="618"/>
      <c r="AE254" s="618"/>
      <c r="AF254" s="618"/>
      <c r="AG254" s="618"/>
      <c r="AH254" s="618"/>
      <c r="AI254" s="618"/>
      <c r="AJ254" s="618"/>
      <c r="AK254" s="618"/>
      <c r="AL254" s="616"/>
      <c r="AM254" s="616"/>
      <c r="AN254" s="616"/>
      <c r="AO254" s="616"/>
      <c r="AP254" s="616"/>
      <c r="AQ254" s="616"/>
      <c r="AR254" s="616"/>
      <c r="AS254" s="616"/>
      <c r="AT254" s="616"/>
      <c r="AU254" s="616"/>
      <c r="AV254" s="616"/>
      <c r="AW254" s="616"/>
      <c r="AX254" s="616"/>
      <c r="AY254" s="616"/>
      <c r="AZ254" s="616"/>
      <c r="BA254" s="616"/>
      <c r="BB254" s="616"/>
      <c r="BC254" s="616"/>
      <c r="BD254" s="616"/>
      <c r="BE254" s="616"/>
      <c r="BF254" s="616"/>
      <c r="BG254" s="616"/>
      <c r="BH254" s="616"/>
      <c r="BI254" s="616"/>
      <c r="BJ254" s="616"/>
      <c r="BK254" s="616"/>
      <c r="BL254" s="616"/>
      <c r="BM254" s="616"/>
      <c r="BN254" s="616"/>
      <c r="BO254" s="616"/>
      <c r="BP254" s="616"/>
      <c r="BQ254" s="616"/>
      <c r="BR254" s="616"/>
      <c r="BS254" s="616"/>
      <c r="BT254" s="616"/>
      <c r="BU254" s="616"/>
      <c r="BV254" s="616"/>
      <c r="BW254" s="616"/>
      <c r="BX254" s="616"/>
      <c r="BY254" s="616"/>
      <c r="BZ254" s="616"/>
      <c r="CA254" s="616"/>
      <c r="CB254" s="616"/>
      <c r="CC254" s="616"/>
      <c r="CD254" s="616"/>
      <c r="CE254" s="616"/>
      <c r="CF254" s="616"/>
      <c r="CG254" s="616"/>
    </row>
    <row r="255" spans="1:85">
      <c r="A255" s="618"/>
      <c r="B255" s="618"/>
      <c r="C255" s="618"/>
      <c r="D255" s="618"/>
      <c r="E255" s="618"/>
      <c r="F255" s="618"/>
      <c r="G255" s="618"/>
      <c r="H255" s="618"/>
      <c r="I255" s="618"/>
      <c r="J255" s="618"/>
      <c r="K255" s="618"/>
      <c r="L255" s="618"/>
      <c r="M255" s="618"/>
      <c r="N255" s="618"/>
      <c r="O255" s="618"/>
      <c r="P255" s="618"/>
      <c r="Q255" s="618"/>
      <c r="R255" s="618"/>
      <c r="S255" s="618"/>
      <c r="T255" s="618"/>
      <c r="U255" s="618"/>
      <c r="V255" s="618"/>
      <c r="W255" s="618"/>
      <c r="X255" s="617"/>
      <c r="Y255" s="618"/>
      <c r="Z255" s="618"/>
      <c r="AA255" s="618"/>
      <c r="AB255" s="618"/>
      <c r="AC255" s="618"/>
      <c r="AD255" s="618"/>
      <c r="AE255" s="618"/>
      <c r="AF255" s="618"/>
      <c r="AG255" s="618"/>
      <c r="AH255" s="618"/>
      <c r="AI255" s="618"/>
      <c r="AJ255" s="618"/>
      <c r="AK255" s="618"/>
      <c r="AL255" s="616"/>
      <c r="AM255" s="616"/>
      <c r="AN255" s="616"/>
      <c r="AO255" s="616"/>
      <c r="AP255" s="616"/>
      <c r="AQ255" s="616"/>
      <c r="AR255" s="616"/>
      <c r="AS255" s="616"/>
      <c r="AT255" s="616"/>
      <c r="AU255" s="616"/>
      <c r="AV255" s="616"/>
      <c r="AW255" s="616"/>
      <c r="AX255" s="616"/>
      <c r="AY255" s="616"/>
      <c r="AZ255" s="616"/>
      <c r="BA255" s="616"/>
      <c r="BB255" s="616"/>
      <c r="BC255" s="616"/>
      <c r="BD255" s="616"/>
      <c r="BE255" s="616"/>
      <c r="BF255" s="616"/>
      <c r="BG255" s="616"/>
      <c r="BH255" s="616"/>
      <c r="BI255" s="616"/>
      <c r="BJ255" s="616"/>
      <c r="BK255" s="616"/>
      <c r="BL255" s="616"/>
      <c r="BM255" s="616"/>
      <c r="BN255" s="616"/>
      <c r="BO255" s="616"/>
      <c r="BP255" s="616"/>
      <c r="BQ255" s="616"/>
      <c r="BR255" s="616"/>
      <c r="BS255" s="616"/>
      <c r="BT255" s="616"/>
      <c r="BU255" s="616"/>
      <c r="BV255" s="616"/>
      <c r="BW255" s="616"/>
      <c r="BX255" s="616"/>
      <c r="BY255" s="616"/>
      <c r="BZ255" s="616"/>
      <c r="CA255" s="616"/>
      <c r="CB255" s="616"/>
      <c r="CC255" s="616"/>
      <c r="CD255" s="616"/>
      <c r="CE255" s="616"/>
      <c r="CF255" s="616"/>
      <c r="CG255" s="616"/>
    </row>
    <row r="256" spans="1:85">
      <c r="A256" s="618"/>
      <c r="B256" s="618"/>
      <c r="C256" s="618"/>
      <c r="D256" s="618"/>
      <c r="E256" s="618"/>
      <c r="F256" s="618"/>
      <c r="G256" s="618"/>
      <c r="H256" s="618"/>
      <c r="I256" s="618"/>
      <c r="J256" s="618"/>
      <c r="K256" s="618"/>
      <c r="L256" s="618"/>
      <c r="M256" s="618"/>
      <c r="N256" s="618"/>
      <c r="O256" s="618"/>
      <c r="P256" s="618"/>
      <c r="Q256" s="618"/>
      <c r="R256" s="618"/>
      <c r="S256" s="618"/>
      <c r="T256" s="618"/>
      <c r="U256" s="618"/>
      <c r="V256" s="618"/>
      <c r="W256" s="618"/>
      <c r="X256" s="617"/>
      <c r="Y256" s="618"/>
      <c r="Z256" s="618"/>
      <c r="AA256" s="618"/>
      <c r="AB256" s="618"/>
      <c r="AC256" s="618"/>
      <c r="AD256" s="618"/>
      <c r="AE256" s="618"/>
      <c r="AF256" s="618"/>
      <c r="AG256" s="618"/>
      <c r="AH256" s="618"/>
      <c r="AI256" s="618"/>
      <c r="AJ256" s="618"/>
      <c r="AK256" s="618"/>
      <c r="AL256" s="616"/>
      <c r="AM256" s="616"/>
      <c r="AN256" s="616"/>
      <c r="AO256" s="616"/>
      <c r="AP256" s="616"/>
      <c r="AQ256" s="616"/>
      <c r="AR256" s="616"/>
      <c r="AS256" s="616"/>
      <c r="AT256" s="616"/>
      <c r="AU256" s="616"/>
      <c r="AV256" s="616"/>
      <c r="AW256" s="616"/>
      <c r="AX256" s="616"/>
      <c r="AY256" s="616"/>
      <c r="AZ256" s="616"/>
      <c r="BA256" s="616"/>
      <c r="BB256" s="616"/>
      <c r="BC256" s="616"/>
      <c r="BD256" s="616"/>
      <c r="BE256" s="616"/>
      <c r="BF256" s="616"/>
      <c r="BG256" s="616"/>
      <c r="BH256" s="616"/>
      <c r="BI256" s="616"/>
      <c r="BJ256" s="616"/>
      <c r="BK256" s="616"/>
      <c r="BL256" s="616"/>
      <c r="BM256" s="616"/>
      <c r="BN256" s="616"/>
      <c r="BO256" s="616"/>
      <c r="BP256" s="616"/>
      <c r="BQ256" s="616"/>
      <c r="BR256" s="616"/>
      <c r="BS256" s="616"/>
      <c r="BT256" s="616"/>
      <c r="BU256" s="616"/>
      <c r="BV256" s="616"/>
      <c r="BW256" s="616"/>
      <c r="BX256" s="616"/>
      <c r="BY256" s="616"/>
      <c r="BZ256" s="616"/>
      <c r="CA256" s="616"/>
      <c r="CB256" s="616"/>
      <c r="CC256" s="616"/>
      <c r="CD256" s="616"/>
      <c r="CE256" s="616"/>
      <c r="CF256" s="616"/>
      <c r="CG256" s="616"/>
    </row>
    <row r="257" spans="1:85">
      <c r="A257" s="618"/>
      <c r="B257" s="618"/>
      <c r="C257" s="618"/>
      <c r="D257" s="618"/>
      <c r="E257" s="618"/>
      <c r="F257" s="618"/>
      <c r="G257" s="618"/>
      <c r="H257" s="618"/>
      <c r="I257" s="618"/>
      <c r="J257" s="618"/>
      <c r="K257" s="618"/>
      <c r="L257" s="618"/>
      <c r="M257" s="618"/>
      <c r="N257" s="618"/>
      <c r="O257" s="618"/>
      <c r="P257" s="618"/>
      <c r="Q257" s="618"/>
      <c r="R257" s="618"/>
      <c r="S257" s="618"/>
      <c r="T257" s="618"/>
      <c r="U257" s="618"/>
      <c r="V257" s="618"/>
      <c r="W257" s="618"/>
      <c r="X257" s="617"/>
      <c r="Y257" s="618"/>
      <c r="Z257" s="618"/>
      <c r="AA257" s="618"/>
      <c r="AB257" s="618"/>
      <c r="AC257" s="618"/>
      <c r="AD257" s="618"/>
      <c r="AE257" s="618"/>
      <c r="AF257" s="618"/>
      <c r="AG257" s="618"/>
      <c r="AH257" s="618"/>
      <c r="AI257" s="618"/>
      <c r="AJ257" s="618"/>
      <c r="AK257" s="618"/>
      <c r="AL257" s="616"/>
      <c r="AM257" s="616"/>
      <c r="AN257" s="616"/>
      <c r="AO257" s="616"/>
      <c r="AP257" s="616"/>
      <c r="AQ257" s="616"/>
      <c r="AR257" s="616"/>
      <c r="AS257" s="616"/>
      <c r="AT257" s="616"/>
      <c r="AU257" s="616"/>
      <c r="AV257" s="616"/>
      <c r="AW257" s="616"/>
      <c r="AX257" s="616"/>
      <c r="AY257" s="616"/>
      <c r="AZ257" s="616"/>
      <c r="BA257" s="616"/>
      <c r="BB257" s="616"/>
      <c r="BC257" s="616"/>
      <c r="BD257" s="616"/>
      <c r="BE257" s="616"/>
      <c r="BF257" s="616"/>
      <c r="BG257" s="616"/>
      <c r="BH257" s="616"/>
      <c r="BI257" s="616"/>
      <c r="BJ257" s="616"/>
      <c r="BK257" s="616"/>
      <c r="BL257" s="616"/>
      <c r="BM257" s="616"/>
      <c r="BN257" s="616"/>
      <c r="BO257" s="616"/>
      <c r="BP257" s="616"/>
      <c r="BQ257" s="616"/>
      <c r="BR257" s="616"/>
      <c r="BS257" s="616"/>
      <c r="BT257" s="616"/>
      <c r="BU257" s="616"/>
      <c r="BV257" s="616"/>
      <c r="BW257" s="616"/>
      <c r="BX257" s="616"/>
      <c r="BY257" s="616"/>
      <c r="BZ257" s="616"/>
      <c r="CA257" s="616"/>
      <c r="CB257" s="616"/>
      <c r="CC257" s="616"/>
      <c r="CD257" s="616"/>
      <c r="CE257" s="616"/>
      <c r="CF257" s="616"/>
      <c r="CG257" s="616"/>
    </row>
    <row r="258" spans="1:85">
      <c r="A258" s="618"/>
      <c r="B258" s="618"/>
      <c r="C258" s="618"/>
      <c r="D258" s="618"/>
      <c r="E258" s="618"/>
      <c r="F258" s="618"/>
      <c r="G258" s="618"/>
      <c r="H258" s="618"/>
      <c r="I258" s="618"/>
      <c r="J258" s="618"/>
      <c r="K258" s="618"/>
      <c r="L258" s="618"/>
      <c r="M258" s="618"/>
      <c r="N258" s="618"/>
      <c r="O258" s="618"/>
      <c r="P258" s="618"/>
      <c r="Q258" s="618"/>
      <c r="R258" s="618"/>
      <c r="S258" s="618"/>
      <c r="T258" s="618"/>
      <c r="U258" s="618"/>
      <c r="V258" s="618"/>
      <c r="W258" s="618"/>
      <c r="X258" s="617"/>
      <c r="Y258" s="618"/>
      <c r="Z258" s="618"/>
      <c r="AA258" s="618"/>
      <c r="AB258" s="618"/>
      <c r="AC258" s="618"/>
      <c r="AD258" s="618"/>
      <c r="AE258" s="618"/>
      <c r="AF258" s="618"/>
      <c r="AG258" s="618"/>
      <c r="AH258" s="618"/>
      <c r="AI258" s="618"/>
      <c r="AJ258" s="618"/>
      <c r="AK258" s="618"/>
      <c r="AL258" s="616"/>
      <c r="AM258" s="616"/>
      <c r="AN258" s="616"/>
      <c r="AO258" s="616"/>
      <c r="AP258" s="616"/>
      <c r="AQ258" s="616"/>
      <c r="AR258" s="616"/>
      <c r="AS258" s="616"/>
      <c r="AT258" s="616"/>
      <c r="AU258" s="616"/>
      <c r="AV258" s="616"/>
      <c r="AW258" s="616"/>
      <c r="AX258" s="616"/>
      <c r="AY258" s="616"/>
      <c r="AZ258" s="616"/>
      <c r="BA258" s="616"/>
      <c r="BB258" s="616"/>
      <c r="BC258" s="616"/>
      <c r="BD258" s="616"/>
      <c r="BE258" s="616"/>
      <c r="BF258" s="616"/>
      <c r="BG258" s="616"/>
      <c r="BH258" s="616"/>
      <c r="BI258" s="616"/>
      <c r="BJ258" s="616"/>
      <c r="BK258" s="616"/>
      <c r="BL258" s="616"/>
      <c r="BM258" s="616"/>
      <c r="BN258" s="616"/>
      <c r="BO258" s="616"/>
      <c r="BP258" s="616"/>
      <c r="BQ258" s="616"/>
      <c r="BR258" s="616"/>
      <c r="BS258" s="616"/>
      <c r="BT258" s="616"/>
      <c r="BU258" s="616"/>
      <c r="BV258" s="616"/>
      <c r="BW258" s="616"/>
      <c r="BX258" s="616"/>
      <c r="BY258" s="616"/>
      <c r="BZ258" s="616"/>
      <c r="CA258" s="616"/>
      <c r="CB258" s="616"/>
      <c r="CC258" s="616"/>
      <c r="CD258" s="616"/>
      <c r="CE258" s="616"/>
      <c r="CF258" s="616"/>
      <c r="CG258" s="616"/>
    </row>
    <row r="259" spans="1:85">
      <c r="A259" s="618"/>
      <c r="B259" s="618"/>
      <c r="C259" s="618"/>
      <c r="D259" s="618"/>
      <c r="E259" s="618"/>
      <c r="F259" s="618"/>
      <c r="G259" s="618"/>
      <c r="H259" s="618"/>
      <c r="I259" s="618"/>
      <c r="J259" s="618"/>
      <c r="K259" s="618"/>
      <c r="L259" s="618"/>
      <c r="M259" s="618"/>
      <c r="N259" s="618"/>
      <c r="O259" s="618"/>
      <c r="P259" s="618"/>
      <c r="Q259" s="618"/>
      <c r="R259" s="618"/>
      <c r="S259" s="618"/>
      <c r="T259" s="618"/>
      <c r="U259" s="618"/>
      <c r="V259" s="618"/>
      <c r="W259" s="618"/>
      <c r="X259" s="617"/>
      <c r="Y259" s="618"/>
      <c r="Z259" s="618"/>
      <c r="AA259" s="618"/>
      <c r="AB259" s="618"/>
      <c r="AC259" s="618"/>
      <c r="AD259" s="618"/>
      <c r="AE259" s="618"/>
      <c r="AF259" s="618"/>
      <c r="AG259" s="618"/>
      <c r="AH259" s="618"/>
      <c r="AI259" s="618"/>
      <c r="AJ259" s="618"/>
      <c r="AK259" s="618"/>
      <c r="AL259" s="616"/>
      <c r="AM259" s="616"/>
      <c r="AN259" s="616"/>
      <c r="AO259" s="616"/>
      <c r="AP259" s="616"/>
      <c r="AQ259" s="616"/>
      <c r="AR259" s="616"/>
      <c r="AS259" s="616"/>
      <c r="AT259" s="616"/>
      <c r="AU259" s="616"/>
      <c r="AV259" s="616"/>
      <c r="AW259" s="616"/>
      <c r="AX259" s="616"/>
      <c r="AY259" s="616"/>
      <c r="AZ259" s="616"/>
      <c r="BA259" s="616"/>
      <c r="BB259" s="616"/>
      <c r="BC259" s="616"/>
      <c r="BD259" s="616"/>
      <c r="BE259" s="616"/>
      <c r="BF259" s="616"/>
      <c r="BG259" s="616"/>
      <c r="BH259" s="616"/>
      <c r="BI259" s="616"/>
      <c r="BJ259" s="616"/>
      <c r="BK259" s="616"/>
      <c r="BL259" s="616"/>
      <c r="BM259" s="616"/>
      <c r="BN259" s="616"/>
      <c r="BO259" s="616"/>
      <c r="BP259" s="616"/>
      <c r="BQ259" s="616"/>
      <c r="BR259" s="616"/>
      <c r="BS259" s="616"/>
      <c r="BT259" s="616"/>
      <c r="BU259" s="616"/>
      <c r="BV259" s="616"/>
      <c r="BW259" s="616"/>
      <c r="BX259" s="616"/>
      <c r="BY259" s="616"/>
      <c r="BZ259" s="616"/>
      <c r="CA259" s="616"/>
      <c r="CB259" s="616"/>
      <c r="CC259" s="616"/>
      <c r="CD259" s="616"/>
      <c r="CE259" s="616"/>
      <c r="CF259" s="616"/>
      <c r="CG259" s="616"/>
    </row>
    <row r="260" spans="1:85">
      <c r="A260" s="618"/>
      <c r="B260" s="618"/>
      <c r="C260" s="618"/>
      <c r="D260" s="618"/>
      <c r="E260" s="618"/>
      <c r="F260" s="618"/>
      <c r="G260" s="618"/>
      <c r="H260" s="618"/>
      <c r="I260" s="618"/>
      <c r="J260" s="618"/>
      <c r="K260" s="618"/>
      <c r="L260" s="618"/>
      <c r="M260" s="618"/>
      <c r="N260" s="618"/>
      <c r="O260" s="618"/>
      <c r="P260" s="618"/>
      <c r="Q260" s="618"/>
      <c r="R260" s="618"/>
      <c r="S260" s="618"/>
      <c r="T260" s="618"/>
      <c r="U260" s="618"/>
      <c r="V260" s="618"/>
      <c r="W260" s="618"/>
      <c r="X260" s="617"/>
      <c r="Y260" s="618"/>
      <c r="Z260" s="618"/>
      <c r="AA260" s="618"/>
      <c r="AB260" s="618"/>
      <c r="AC260" s="618"/>
      <c r="AD260" s="618"/>
      <c r="AE260" s="618"/>
      <c r="AF260" s="618"/>
      <c r="AG260" s="618"/>
      <c r="AH260" s="618"/>
      <c r="AI260" s="618"/>
      <c r="AJ260" s="618"/>
      <c r="AK260" s="618"/>
      <c r="AL260" s="616"/>
      <c r="AM260" s="616"/>
      <c r="AN260" s="616"/>
      <c r="AO260" s="616"/>
      <c r="AP260" s="616"/>
      <c r="AQ260" s="616"/>
      <c r="AR260" s="616"/>
      <c r="AS260" s="616"/>
      <c r="AT260" s="616"/>
      <c r="AU260" s="616"/>
      <c r="AV260" s="616"/>
      <c r="AW260" s="616"/>
      <c r="AX260" s="616"/>
      <c r="AY260" s="616"/>
      <c r="AZ260" s="616"/>
      <c r="BA260" s="616"/>
      <c r="BB260" s="616"/>
      <c r="BC260" s="616"/>
      <c r="BD260" s="616"/>
      <c r="BE260" s="616"/>
      <c r="BF260" s="616"/>
      <c r="BG260" s="616"/>
      <c r="BH260" s="616"/>
      <c r="BI260" s="616"/>
      <c r="BJ260" s="616"/>
      <c r="BK260" s="616"/>
      <c r="BL260" s="616"/>
      <c r="BM260" s="616"/>
      <c r="BN260" s="616"/>
      <c r="BO260" s="616"/>
      <c r="BP260" s="616"/>
      <c r="BQ260" s="616"/>
      <c r="BR260" s="616"/>
      <c r="BS260" s="616"/>
      <c r="BT260" s="616"/>
      <c r="BU260" s="616"/>
      <c r="BV260" s="616"/>
      <c r="BW260" s="616"/>
      <c r="BX260" s="616"/>
      <c r="BY260" s="616"/>
      <c r="BZ260" s="616"/>
      <c r="CA260" s="616"/>
      <c r="CB260" s="616"/>
      <c r="CC260" s="616"/>
      <c r="CD260" s="616"/>
      <c r="CE260" s="616"/>
      <c r="CF260" s="616"/>
      <c r="CG260" s="616"/>
    </row>
    <row r="261" spans="1:85">
      <c r="A261" s="618"/>
      <c r="B261" s="618"/>
      <c r="C261" s="618"/>
      <c r="D261" s="618"/>
      <c r="E261" s="618"/>
      <c r="F261" s="618"/>
      <c r="G261" s="618"/>
      <c r="H261" s="618"/>
      <c r="I261" s="618"/>
      <c r="J261" s="618"/>
      <c r="K261" s="618"/>
      <c r="L261" s="618"/>
      <c r="M261" s="618"/>
      <c r="N261" s="618"/>
      <c r="O261" s="618"/>
      <c r="P261" s="618"/>
      <c r="Q261" s="618"/>
      <c r="R261" s="618"/>
      <c r="S261" s="618"/>
      <c r="T261" s="618"/>
      <c r="U261" s="618"/>
      <c r="V261" s="618"/>
      <c r="W261" s="618"/>
      <c r="X261" s="617"/>
      <c r="Y261" s="618"/>
      <c r="Z261" s="618"/>
      <c r="AA261" s="618"/>
      <c r="AB261" s="618"/>
      <c r="AC261" s="618"/>
      <c r="AD261" s="618"/>
      <c r="AE261" s="618"/>
      <c r="AF261" s="618"/>
      <c r="AG261" s="618"/>
      <c r="AH261" s="618"/>
      <c r="AI261" s="618"/>
      <c r="AJ261" s="618"/>
      <c r="AK261" s="618"/>
      <c r="AL261" s="616"/>
      <c r="AM261" s="616"/>
      <c r="AN261" s="616"/>
      <c r="AO261" s="616"/>
      <c r="AP261" s="616"/>
      <c r="AQ261" s="616"/>
      <c r="AR261" s="616"/>
      <c r="AS261" s="616"/>
      <c r="AT261" s="616"/>
      <c r="AU261" s="616"/>
      <c r="AV261" s="616"/>
      <c r="AW261" s="616"/>
      <c r="AX261" s="616"/>
      <c r="AY261" s="616"/>
      <c r="AZ261" s="616"/>
      <c r="BA261" s="616"/>
      <c r="BB261" s="616"/>
      <c r="BC261" s="616"/>
      <c r="BD261" s="616"/>
      <c r="BE261" s="616"/>
      <c r="BF261" s="616"/>
      <c r="BG261" s="616"/>
      <c r="BH261" s="616"/>
      <c r="BI261" s="616"/>
      <c r="BJ261" s="616"/>
      <c r="BK261" s="616"/>
      <c r="BL261" s="616"/>
      <c r="BM261" s="616"/>
      <c r="BN261" s="616"/>
      <c r="BO261" s="616"/>
      <c r="BP261" s="616"/>
      <c r="BQ261" s="616"/>
      <c r="BR261" s="616"/>
      <c r="BS261" s="616"/>
      <c r="BT261" s="616"/>
      <c r="BU261" s="616"/>
      <c r="BV261" s="616"/>
      <c r="BW261" s="616"/>
      <c r="BX261" s="616"/>
      <c r="BY261" s="616"/>
      <c r="BZ261" s="616"/>
      <c r="CA261" s="616"/>
      <c r="CB261" s="616"/>
      <c r="CC261" s="616"/>
      <c r="CD261" s="616"/>
      <c r="CE261" s="616"/>
      <c r="CF261" s="616"/>
      <c r="CG261" s="616"/>
    </row>
    <row r="262" spans="1:85">
      <c r="A262" s="618"/>
      <c r="B262" s="618"/>
      <c r="C262" s="618"/>
      <c r="D262" s="618"/>
      <c r="E262" s="618"/>
      <c r="F262" s="618"/>
      <c r="G262" s="618"/>
      <c r="H262" s="618"/>
      <c r="I262" s="618"/>
      <c r="J262" s="618"/>
      <c r="K262" s="618"/>
      <c r="L262" s="618"/>
      <c r="M262" s="618"/>
      <c r="N262" s="618"/>
      <c r="O262" s="618"/>
      <c r="P262" s="618"/>
      <c r="Q262" s="618"/>
      <c r="R262" s="618"/>
      <c r="S262" s="618"/>
      <c r="T262" s="618"/>
      <c r="U262" s="618"/>
      <c r="V262" s="618"/>
      <c r="W262" s="618"/>
      <c r="X262" s="617"/>
      <c r="Y262" s="618"/>
      <c r="Z262" s="618"/>
      <c r="AA262" s="618"/>
      <c r="AB262" s="618"/>
      <c r="AC262" s="618"/>
      <c r="AD262" s="618"/>
      <c r="AE262" s="618"/>
      <c r="AF262" s="618"/>
      <c r="AG262" s="618"/>
      <c r="AH262" s="618"/>
      <c r="AI262" s="618"/>
      <c r="AJ262" s="618"/>
      <c r="AK262" s="618"/>
      <c r="AL262" s="616"/>
      <c r="AM262" s="616"/>
      <c r="AN262" s="616"/>
      <c r="AO262" s="616"/>
      <c r="AP262" s="616"/>
      <c r="AQ262" s="616"/>
      <c r="AR262" s="616"/>
      <c r="AS262" s="616"/>
      <c r="AT262" s="616"/>
      <c r="AU262" s="616"/>
      <c r="AV262" s="616"/>
      <c r="AW262" s="616"/>
      <c r="AX262" s="616"/>
      <c r="AY262" s="616"/>
      <c r="AZ262" s="616"/>
      <c r="BA262" s="616"/>
      <c r="BB262" s="616"/>
      <c r="BC262" s="616"/>
      <c r="BD262" s="616"/>
      <c r="BE262" s="616"/>
      <c r="BF262" s="616"/>
      <c r="BG262" s="616"/>
      <c r="BH262" s="616"/>
      <c r="BI262" s="616"/>
      <c r="BJ262" s="616"/>
      <c r="BK262" s="616"/>
      <c r="BL262" s="616"/>
      <c r="BM262" s="616"/>
      <c r="BN262" s="616"/>
      <c r="BO262" s="616"/>
      <c r="BP262" s="616"/>
      <c r="BQ262" s="616"/>
      <c r="BR262" s="616"/>
      <c r="BS262" s="616"/>
      <c r="BT262" s="616"/>
      <c r="BU262" s="616"/>
      <c r="BV262" s="616"/>
      <c r="BW262" s="616"/>
      <c r="BX262" s="616"/>
      <c r="BY262" s="616"/>
      <c r="BZ262" s="616"/>
      <c r="CA262" s="616"/>
      <c r="CB262" s="616"/>
      <c r="CC262" s="616"/>
      <c r="CD262" s="616"/>
      <c r="CE262" s="616"/>
      <c r="CF262" s="616"/>
      <c r="CG262" s="616"/>
    </row>
    <row r="263" spans="1:85">
      <c r="A263" s="618"/>
      <c r="B263" s="618"/>
      <c r="C263" s="618"/>
      <c r="D263" s="618"/>
      <c r="E263" s="618"/>
      <c r="F263" s="618"/>
      <c r="G263" s="618"/>
      <c r="H263" s="618"/>
      <c r="I263" s="618"/>
      <c r="J263" s="618"/>
      <c r="K263" s="618"/>
      <c r="L263" s="618"/>
      <c r="M263" s="618"/>
      <c r="N263" s="618"/>
      <c r="O263" s="618"/>
      <c r="P263" s="618"/>
      <c r="Q263" s="618"/>
      <c r="R263" s="618"/>
      <c r="S263" s="618"/>
      <c r="T263" s="618"/>
      <c r="U263" s="618"/>
      <c r="V263" s="618"/>
      <c r="W263" s="618"/>
      <c r="X263" s="617"/>
      <c r="Y263" s="618"/>
      <c r="Z263" s="618"/>
      <c r="AA263" s="618"/>
      <c r="AB263" s="618"/>
      <c r="AC263" s="618"/>
      <c r="AD263" s="618"/>
      <c r="AE263" s="618"/>
      <c r="AF263" s="618"/>
      <c r="AG263" s="618"/>
      <c r="AH263" s="618"/>
      <c r="AI263" s="618"/>
      <c r="AJ263" s="618"/>
      <c r="AK263" s="618"/>
      <c r="AL263" s="616"/>
      <c r="AM263" s="616"/>
      <c r="AN263" s="616"/>
      <c r="AO263" s="616"/>
      <c r="AP263" s="616"/>
      <c r="AQ263" s="616"/>
      <c r="AR263" s="616"/>
      <c r="AS263" s="616"/>
      <c r="AT263" s="616"/>
      <c r="AU263" s="616"/>
      <c r="AV263" s="616"/>
      <c r="AW263" s="616"/>
      <c r="AX263" s="616"/>
      <c r="AY263" s="616"/>
      <c r="AZ263" s="616"/>
      <c r="BA263" s="616"/>
      <c r="BB263" s="616"/>
      <c r="BC263" s="616"/>
      <c r="BD263" s="616"/>
      <c r="BE263" s="616"/>
      <c r="BF263" s="616"/>
      <c r="BG263" s="616"/>
      <c r="BH263" s="616"/>
      <c r="BI263" s="616"/>
      <c r="BJ263" s="616"/>
      <c r="BK263" s="616"/>
      <c r="BL263" s="616"/>
      <c r="BM263" s="616"/>
      <c r="BN263" s="616"/>
      <c r="BO263" s="616"/>
      <c r="BP263" s="616"/>
      <c r="BQ263" s="616"/>
      <c r="BR263" s="616"/>
      <c r="BS263" s="616"/>
      <c r="BT263" s="616"/>
      <c r="BU263" s="616"/>
      <c r="BV263" s="616"/>
      <c r="BW263" s="616"/>
      <c r="BX263" s="616"/>
      <c r="BY263" s="616"/>
      <c r="BZ263" s="616"/>
      <c r="CA263" s="616"/>
      <c r="CB263" s="616"/>
      <c r="CC263" s="616"/>
      <c r="CD263" s="616"/>
      <c r="CE263" s="616"/>
      <c r="CF263" s="616"/>
      <c r="CG263" s="616"/>
    </row>
    <row r="264" spans="1:85">
      <c r="A264" s="618"/>
      <c r="B264" s="618"/>
      <c r="C264" s="618"/>
      <c r="D264" s="618"/>
      <c r="E264" s="618"/>
      <c r="F264" s="618"/>
      <c r="G264" s="618"/>
      <c r="H264" s="618"/>
      <c r="I264" s="618"/>
      <c r="J264" s="618"/>
      <c r="K264" s="618"/>
      <c r="L264" s="618"/>
      <c r="M264" s="618"/>
      <c r="N264" s="618"/>
      <c r="O264" s="618"/>
      <c r="P264" s="618"/>
      <c r="Q264" s="618"/>
      <c r="R264" s="618"/>
      <c r="S264" s="618"/>
      <c r="T264" s="618"/>
      <c r="U264" s="618"/>
      <c r="V264" s="618"/>
      <c r="W264" s="618"/>
      <c r="X264" s="617"/>
      <c r="Y264" s="618"/>
      <c r="Z264" s="618"/>
      <c r="AA264" s="618"/>
      <c r="AB264" s="618"/>
      <c r="AC264" s="618"/>
      <c r="AD264" s="618"/>
      <c r="AE264" s="618"/>
      <c r="AF264" s="618"/>
      <c r="AG264" s="618"/>
      <c r="AH264" s="618"/>
      <c r="AI264" s="618"/>
      <c r="AJ264" s="618"/>
      <c r="AK264" s="618"/>
      <c r="AL264" s="616"/>
      <c r="AM264" s="616"/>
      <c r="AN264" s="616"/>
      <c r="AO264" s="616"/>
      <c r="AP264" s="616"/>
      <c r="AQ264" s="616"/>
      <c r="AR264" s="616"/>
      <c r="AS264" s="616"/>
      <c r="AT264" s="616"/>
      <c r="AU264" s="616"/>
      <c r="AV264" s="616"/>
      <c r="AW264" s="616"/>
      <c r="AX264" s="616"/>
      <c r="AY264" s="616"/>
      <c r="AZ264" s="616"/>
      <c r="BA264" s="616"/>
      <c r="BB264" s="616"/>
      <c r="BC264" s="616"/>
      <c r="BD264" s="616"/>
      <c r="BE264" s="616"/>
      <c r="BF264" s="616"/>
      <c r="BG264" s="616"/>
      <c r="BH264" s="616"/>
      <c r="BI264" s="616"/>
      <c r="BJ264" s="616"/>
      <c r="BK264" s="616"/>
      <c r="BL264" s="616"/>
      <c r="BM264" s="616"/>
      <c r="BN264" s="616"/>
      <c r="BO264" s="616"/>
      <c r="BP264" s="616"/>
      <c r="BQ264" s="616"/>
      <c r="BR264" s="616"/>
      <c r="BS264" s="616"/>
      <c r="BT264" s="616"/>
      <c r="BU264" s="616"/>
      <c r="BV264" s="616"/>
      <c r="BW264" s="616"/>
      <c r="BX264" s="616"/>
      <c r="BY264" s="616"/>
      <c r="BZ264" s="616"/>
      <c r="CA264" s="616"/>
      <c r="CB264" s="616"/>
      <c r="CC264" s="616"/>
      <c r="CD264" s="616"/>
      <c r="CE264" s="616"/>
      <c r="CF264" s="616"/>
      <c r="CG264" s="616"/>
    </row>
    <row r="265" spans="1:85">
      <c r="A265" s="618"/>
      <c r="B265" s="618"/>
      <c r="C265" s="618"/>
      <c r="D265" s="618"/>
      <c r="E265" s="618"/>
      <c r="F265" s="618"/>
      <c r="G265" s="618"/>
      <c r="H265" s="618"/>
      <c r="I265" s="618"/>
      <c r="J265" s="618"/>
      <c r="K265" s="618"/>
      <c r="L265" s="618"/>
      <c r="M265" s="618"/>
      <c r="N265" s="618"/>
      <c r="O265" s="618"/>
      <c r="P265" s="618"/>
      <c r="Q265" s="618"/>
      <c r="R265" s="618"/>
      <c r="S265" s="618"/>
      <c r="T265" s="618"/>
      <c r="U265" s="618"/>
      <c r="V265" s="618"/>
      <c r="W265" s="618"/>
      <c r="X265" s="617"/>
      <c r="Y265" s="618"/>
      <c r="Z265" s="618"/>
      <c r="AA265" s="618"/>
      <c r="AB265" s="618"/>
      <c r="AC265" s="618"/>
      <c r="AD265" s="618"/>
      <c r="AE265" s="618"/>
      <c r="AF265" s="618"/>
      <c r="AG265" s="618"/>
      <c r="AH265" s="618"/>
      <c r="AI265" s="618"/>
      <c r="AJ265" s="618"/>
      <c r="AK265" s="618"/>
      <c r="AL265" s="616"/>
      <c r="AM265" s="616"/>
      <c r="AN265" s="616"/>
      <c r="AO265" s="616"/>
      <c r="AP265" s="616"/>
      <c r="AQ265" s="616"/>
      <c r="AR265" s="616"/>
      <c r="AS265" s="616"/>
      <c r="AT265" s="616"/>
      <c r="AU265" s="616"/>
      <c r="AV265" s="616"/>
      <c r="AW265" s="616"/>
      <c r="AX265" s="616"/>
      <c r="AY265" s="616"/>
      <c r="AZ265" s="616"/>
      <c r="BA265" s="616"/>
      <c r="BB265" s="616"/>
      <c r="BC265" s="616"/>
      <c r="BD265" s="616"/>
      <c r="BE265" s="616"/>
      <c r="BF265" s="616"/>
      <c r="BG265" s="616"/>
      <c r="BH265" s="616"/>
      <c r="BI265" s="616"/>
      <c r="BJ265" s="616"/>
      <c r="BK265" s="616"/>
      <c r="BL265" s="616"/>
      <c r="BM265" s="616"/>
      <c r="BN265" s="616"/>
      <c r="BO265" s="616"/>
      <c r="BP265" s="616"/>
      <c r="BQ265" s="616"/>
      <c r="BR265" s="616"/>
      <c r="BS265" s="616"/>
      <c r="BT265" s="616"/>
      <c r="BU265" s="616"/>
      <c r="BV265" s="616"/>
      <c r="BW265" s="616"/>
      <c r="BX265" s="616"/>
      <c r="BY265" s="616"/>
      <c r="BZ265" s="616"/>
      <c r="CA265" s="616"/>
      <c r="CB265" s="616"/>
      <c r="CC265" s="616"/>
      <c r="CD265" s="616"/>
      <c r="CE265" s="616"/>
      <c r="CF265" s="616"/>
      <c r="CG265" s="616"/>
    </row>
    <row r="266" spans="1:85">
      <c r="A266" s="618"/>
      <c r="B266" s="618"/>
      <c r="C266" s="618"/>
      <c r="D266" s="618"/>
      <c r="E266" s="618"/>
      <c r="F266" s="618"/>
      <c r="G266" s="618"/>
      <c r="H266" s="618"/>
      <c r="I266" s="618"/>
      <c r="J266" s="618"/>
      <c r="K266" s="618"/>
      <c r="L266" s="618"/>
      <c r="M266" s="618"/>
      <c r="N266" s="618"/>
      <c r="O266" s="618"/>
      <c r="P266" s="618"/>
      <c r="Q266" s="618"/>
      <c r="R266" s="618"/>
      <c r="S266" s="618"/>
      <c r="T266" s="618"/>
      <c r="U266" s="618"/>
      <c r="V266" s="618"/>
      <c r="W266" s="618"/>
      <c r="X266" s="617"/>
      <c r="Y266" s="618"/>
      <c r="Z266" s="618"/>
      <c r="AA266" s="618"/>
      <c r="AB266" s="618"/>
      <c r="AC266" s="618"/>
      <c r="AD266" s="618"/>
      <c r="AE266" s="618"/>
      <c r="AF266" s="618"/>
      <c r="AG266" s="618"/>
      <c r="AH266" s="618"/>
      <c r="AI266" s="618"/>
      <c r="AJ266" s="618"/>
      <c r="AK266" s="618"/>
      <c r="AL266" s="616"/>
      <c r="AM266" s="616"/>
      <c r="AN266" s="616"/>
      <c r="AO266" s="616"/>
      <c r="AP266" s="616"/>
      <c r="AQ266" s="616"/>
      <c r="AR266" s="616"/>
      <c r="AS266" s="616"/>
      <c r="AT266" s="616"/>
      <c r="AU266" s="616"/>
      <c r="AV266" s="616"/>
      <c r="AW266" s="616"/>
      <c r="AX266" s="616"/>
      <c r="AY266" s="616"/>
      <c r="AZ266" s="616"/>
      <c r="BA266" s="616"/>
      <c r="BB266" s="616"/>
      <c r="BC266" s="616"/>
      <c r="BD266" s="616"/>
      <c r="BE266" s="616"/>
      <c r="BF266" s="616"/>
      <c r="BG266" s="616"/>
      <c r="BH266" s="616"/>
      <c r="BI266" s="616"/>
      <c r="BJ266" s="616"/>
      <c r="BK266" s="616"/>
      <c r="BL266" s="616"/>
      <c r="BM266" s="616"/>
      <c r="BN266" s="616"/>
      <c r="BO266" s="616"/>
      <c r="BP266" s="616"/>
      <c r="BQ266" s="616"/>
      <c r="BR266" s="616"/>
      <c r="BS266" s="616"/>
      <c r="BT266" s="616"/>
      <c r="BU266" s="616"/>
      <c r="BV266" s="616"/>
      <c r="BW266" s="616"/>
      <c r="BX266" s="616"/>
      <c r="BY266" s="616"/>
      <c r="BZ266" s="616"/>
      <c r="CA266" s="616"/>
      <c r="CB266" s="616"/>
      <c r="CC266" s="616"/>
      <c r="CD266" s="616"/>
      <c r="CE266" s="616"/>
      <c r="CF266" s="616"/>
      <c r="CG266" s="616"/>
    </row>
    <row r="267" spans="1:85">
      <c r="A267" s="618"/>
      <c r="B267" s="618"/>
      <c r="C267" s="618"/>
      <c r="D267" s="618"/>
      <c r="E267" s="618"/>
      <c r="F267" s="618"/>
      <c r="G267" s="618"/>
      <c r="H267" s="618"/>
      <c r="I267" s="618"/>
      <c r="J267" s="618"/>
      <c r="K267" s="618"/>
      <c r="L267" s="618"/>
      <c r="M267" s="618"/>
      <c r="N267" s="618"/>
      <c r="O267" s="618"/>
      <c r="P267" s="618"/>
      <c r="Q267" s="618"/>
      <c r="R267" s="618"/>
      <c r="S267" s="618"/>
      <c r="T267" s="618"/>
      <c r="U267" s="618"/>
      <c r="V267" s="618"/>
      <c r="W267" s="618"/>
      <c r="X267" s="617"/>
      <c r="Y267" s="618"/>
      <c r="Z267" s="618"/>
      <c r="AA267" s="618"/>
      <c r="AB267" s="618"/>
      <c r="AC267" s="618"/>
      <c r="AD267" s="618"/>
      <c r="AE267" s="618"/>
      <c r="AF267" s="618"/>
      <c r="AG267" s="618"/>
      <c r="AH267" s="618"/>
      <c r="AI267" s="618"/>
      <c r="AJ267" s="618"/>
      <c r="AK267" s="618"/>
      <c r="AL267" s="616"/>
      <c r="AM267" s="616"/>
      <c r="AN267" s="616"/>
      <c r="AO267" s="616"/>
      <c r="AP267" s="616"/>
      <c r="AQ267" s="616"/>
      <c r="AR267" s="616"/>
      <c r="AS267" s="616"/>
      <c r="AT267" s="616"/>
      <c r="AU267" s="616"/>
      <c r="AV267" s="616"/>
      <c r="AW267" s="616"/>
      <c r="AX267" s="616"/>
      <c r="AY267" s="616"/>
      <c r="AZ267" s="616"/>
      <c r="BA267" s="616"/>
      <c r="BB267" s="616"/>
      <c r="BC267" s="616"/>
      <c r="BD267" s="616"/>
      <c r="BE267" s="616"/>
      <c r="BF267" s="616"/>
      <c r="BG267" s="616"/>
      <c r="BH267" s="616"/>
      <c r="BI267" s="616"/>
      <c r="BJ267" s="616"/>
      <c r="BK267" s="616"/>
      <c r="BL267" s="616"/>
      <c r="BM267" s="616"/>
      <c r="BN267" s="616"/>
      <c r="BO267" s="616"/>
      <c r="BP267" s="616"/>
      <c r="BQ267" s="616"/>
      <c r="BR267" s="616"/>
      <c r="BS267" s="616"/>
      <c r="BT267" s="616"/>
      <c r="BU267" s="616"/>
      <c r="BV267" s="616"/>
      <c r="BW267" s="616"/>
      <c r="BX267" s="616"/>
      <c r="BY267" s="616"/>
      <c r="BZ267" s="616"/>
      <c r="CA267" s="616"/>
      <c r="CB267" s="616"/>
      <c r="CC267" s="616"/>
      <c r="CD267" s="616"/>
      <c r="CE267" s="616"/>
      <c r="CF267" s="616"/>
      <c r="CG267" s="616"/>
    </row>
    <row r="268" spans="1:85">
      <c r="A268" s="618"/>
      <c r="B268" s="618"/>
      <c r="C268" s="618"/>
      <c r="D268" s="618"/>
      <c r="E268" s="618"/>
      <c r="F268" s="618"/>
      <c r="G268" s="618"/>
      <c r="H268" s="618"/>
      <c r="I268" s="618"/>
      <c r="J268" s="618"/>
      <c r="K268" s="618"/>
      <c r="L268" s="618"/>
      <c r="M268" s="618"/>
      <c r="N268" s="618"/>
      <c r="O268" s="618"/>
      <c r="P268" s="618"/>
      <c r="Q268" s="618"/>
      <c r="R268" s="618"/>
      <c r="S268" s="618"/>
      <c r="T268" s="618"/>
      <c r="U268" s="618"/>
      <c r="V268" s="618"/>
      <c r="W268" s="618"/>
      <c r="X268" s="617"/>
      <c r="Y268" s="618"/>
      <c r="Z268" s="618"/>
      <c r="AA268" s="618"/>
      <c r="AB268" s="618"/>
      <c r="AC268" s="618"/>
      <c r="AD268" s="618"/>
      <c r="AE268" s="618"/>
      <c r="AF268" s="618"/>
      <c r="AG268" s="618"/>
      <c r="AH268" s="618"/>
      <c r="AI268" s="618"/>
      <c r="AJ268" s="618"/>
      <c r="AK268" s="618"/>
      <c r="AL268" s="616"/>
      <c r="AM268" s="616"/>
      <c r="AN268" s="616"/>
      <c r="AO268" s="616"/>
      <c r="AP268" s="616"/>
      <c r="AQ268" s="616"/>
      <c r="AR268" s="616"/>
      <c r="AS268" s="616"/>
      <c r="AT268" s="616"/>
      <c r="AU268" s="616"/>
      <c r="AV268" s="616"/>
      <c r="AW268" s="616"/>
      <c r="AX268" s="616"/>
      <c r="AY268" s="616"/>
      <c r="AZ268" s="616"/>
      <c r="BA268" s="616"/>
      <c r="BB268" s="616"/>
      <c r="BC268" s="616"/>
      <c r="BD268" s="616"/>
      <c r="BE268" s="616"/>
      <c r="BF268" s="616"/>
      <c r="BG268" s="616"/>
      <c r="BH268" s="616"/>
      <c r="BI268" s="616"/>
      <c r="BJ268" s="616"/>
      <c r="BK268" s="616"/>
      <c r="BL268" s="616"/>
      <c r="BM268" s="616"/>
      <c r="BN268" s="616"/>
      <c r="BO268" s="616"/>
      <c r="BP268" s="616"/>
      <c r="BQ268" s="616"/>
      <c r="BR268" s="616"/>
      <c r="BS268" s="616"/>
      <c r="BT268" s="616"/>
      <c r="BU268" s="616"/>
      <c r="BV268" s="616"/>
      <c r="BW268" s="616"/>
      <c r="BX268" s="616"/>
      <c r="BY268" s="616"/>
      <c r="BZ268" s="616"/>
      <c r="CA268" s="616"/>
      <c r="CB268" s="616"/>
      <c r="CC268" s="616"/>
      <c r="CD268" s="616"/>
      <c r="CE268" s="616"/>
      <c r="CF268" s="616"/>
      <c r="CG268" s="616"/>
    </row>
    <row r="269" spans="1:85">
      <c r="A269" s="618"/>
      <c r="B269" s="618"/>
      <c r="C269" s="618"/>
      <c r="D269" s="618"/>
      <c r="E269" s="618"/>
      <c r="F269" s="618"/>
      <c r="G269" s="618"/>
      <c r="H269" s="618"/>
      <c r="I269" s="618"/>
      <c r="J269" s="618"/>
      <c r="K269" s="618"/>
      <c r="L269" s="618"/>
      <c r="M269" s="618"/>
      <c r="N269" s="618"/>
      <c r="O269" s="618"/>
      <c r="P269" s="618"/>
      <c r="Q269" s="618"/>
      <c r="R269" s="618"/>
      <c r="S269" s="618"/>
      <c r="T269" s="618"/>
      <c r="U269" s="618"/>
      <c r="V269" s="618"/>
      <c r="W269" s="618"/>
      <c r="X269" s="617"/>
      <c r="Y269" s="618"/>
      <c r="Z269" s="618"/>
      <c r="AA269" s="618"/>
      <c r="AB269" s="618"/>
      <c r="AC269" s="618"/>
      <c r="AD269" s="618"/>
      <c r="AE269" s="618"/>
      <c r="AF269" s="618"/>
      <c r="AG269" s="618"/>
      <c r="AH269" s="618"/>
      <c r="AI269" s="618"/>
      <c r="AJ269" s="618"/>
      <c r="AK269" s="618"/>
      <c r="AL269" s="616"/>
      <c r="AM269" s="616"/>
      <c r="AN269" s="616"/>
      <c r="AO269" s="616"/>
      <c r="AP269" s="616"/>
      <c r="AQ269" s="616"/>
      <c r="AR269" s="616"/>
      <c r="AS269" s="616"/>
      <c r="AT269" s="616"/>
      <c r="AU269" s="616"/>
      <c r="AV269" s="616"/>
      <c r="AW269" s="616"/>
      <c r="AX269" s="616"/>
      <c r="AY269" s="616"/>
      <c r="AZ269" s="616"/>
      <c r="BA269" s="616"/>
      <c r="BB269" s="616"/>
      <c r="BC269" s="616"/>
      <c r="BD269" s="616"/>
      <c r="BE269" s="616"/>
      <c r="BF269" s="616"/>
      <c r="BG269" s="616"/>
      <c r="BH269" s="616"/>
      <c r="BI269" s="616"/>
      <c r="BJ269" s="616"/>
      <c r="BK269" s="616"/>
      <c r="BL269" s="616"/>
      <c r="BM269" s="616"/>
      <c r="BN269" s="616"/>
      <c r="BO269" s="616"/>
      <c r="BP269" s="616"/>
      <c r="BQ269" s="616"/>
      <c r="BR269" s="616"/>
      <c r="BS269" s="616"/>
      <c r="BT269" s="616"/>
      <c r="BU269" s="616"/>
      <c r="BV269" s="616"/>
      <c r="BW269" s="616"/>
      <c r="BX269" s="616"/>
      <c r="BY269" s="616"/>
      <c r="BZ269" s="616"/>
      <c r="CA269" s="616"/>
      <c r="CB269" s="616"/>
      <c r="CC269" s="616"/>
      <c r="CD269" s="616"/>
      <c r="CE269" s="616"/>
      <c r="CF269" s="616"/>
      <c r="CG269" s="616"/>
    </row>
    <row r="270" spans="1:85">
      <c r="A270" s="618"/>
      <c r="B270" s="618"/>
      <c r="C270" s="618"/>
      <c r="D270" s="618"/>
      <c r="E270" s="618"/>
      <c r="F270" s="618"/>
      <c r="G270" s="618"/>
      <c r="H270" s="618"/>
      <c r="I270" s="618"/>
      <c r="J270" s="618"/>
      <c r="K270" s="618"/>
      <c r="L270" s="618"/>
      <c r="M270" s="618"/>
      <c r="N270" s="618"/>
      <c r="O270" s="618"/>
      <c r="P270" s="618"/>
      <c r="Q270" s="618"/>
      <c r="R270" s="618"/>
      <c r="S270" s="618"/>
      <c r="T270" s="618"/>
      <c r="U270" s="618"/>
      <c r="V270" s="618"/>
      <c r="W270" s="618"/>
      <c r="X270" s="617"/>
      <c r="Y270" s="618"/>
      <c r="Z270" s="618"/>
      <c r="AA270" s="618"/>
      <c r="AB270" s="618"/>
      <c r="AC270" s="618"/>
      <c r="AD270" s="618"/>
      <c r="AE270" s="618"/>
      <c r="AF270" s="618"/>
      <c r="AG270" s="618"/>
      <c r="AH270" s="618"/>
      <c r="AI270" s="618"/>
      <c r="AJ270" s="618"/>
      <c r="AK270" s="618"/>
      <c r="AL270" s="616"/>
      <c r="AM270" s="616"/>
      <c r="AN270" s="616"/>
      <c r="AO270" s="616"/>
      <c r="AP270" s="616"/>
      <c r="AQ270" s="616"/>
      <c r="AR270" s="616"/>
      <c r="AS270" s="616"/>
      <c r="AT270" s="616"/>
      <c r="AU270" s="616"/>
      <c r="AV270" s="616"/>
      <c r="AW270" s="616"/>
      <c r="AX270" s="616"/>
      <c r="AY270" s="616"/>
      <c r="AZ270" s="616"/>
      <c r="BA270" s="616"/>
      <c r="BB270" s="616"/>
      <c r="BC270" s="616"/>
      <c r="BD270" s="616"/>
      <c r="BE270" s="616"/>
      <c r="BF270" s="616"/>
      <c r="BG270" s="616"/>
      <c r="BH270" s="616"/>
      <c r="BI270" s="616"/>
      <c r="BJ270" s="616"/>
      <c r="BK270" s="616"/>
      <c r="BL270" s="616"/>
      <c r="BM270" s="616"/>
      <c r="BN270" s="616"/>
      <c r="BO270" s="616"/>
      <c r="BP270" s="616"/>
      <c r="BQ270" s="616"/>
      <c r="BR270" s="616"/>
      <c r="BS270" s="616"/>
      <c r="BT270" s="616"/>
      <c r="BU270" s="616"/>
      <c r="BV270" s="616"/>
      <c r="BW270" s="616"/>
      <c r="BX270" s="616"/>
      <c r="BY270" s="616"/>
      <c r="BZ270" s="616"/>
      <c r="CA270" s="616"/>
      <c r="CB270" s="616"/>
      <c r="CC270" s="616"/>
      <c r="CD270" s="616"/>
      <c r="CE270" s="616"/>
      <c r="CF270" s="616"/>
      <c r="CG270" s="616"/>
    </row>
    <row r="271" spans="1:85">
      <c r="A271" s="618"/>
      <c r="B271" s="618"/>
      <c r="C271" s="618"/>
      <c r="D271" s="618"/>
      <c r="E271" s="618"/>
      <c r="F271" s="618"/>
      <c r="G271" s="618"/>
      <c r="H271" s="618"/>
      <c r="I271" s="618"/>
      <c r="J271" s="618"/>
      <c r="K271" s="618"/>
      <c r="L271" s="618"/>
      <c r="M271" s="618"/>
      <c r="N271" s="618"/>
      <c r="O271" s="618"/>
      <c r="P271" s="618"/>
      <c r="Q271" s="618"/>
      <c r="R271" s="618"/>
      <c r="S271" s="618"/>
      <c r="T271" s="618"/>
      <c r="U271" s="618"/>
      <c r="V271" s="618"/>
      <c r="W271" s="618"/>
      <c r="X271" s="617"/>
      <c r="Y271" s="618"/>
      <c r="Z271" s="618"/>
      <c r="AA271" s="618"/>
      <c r="AB271" s="618"/>
      <c r="AC271" s="618"/>
      <c r="AD271" s="618"/>
      <c r="AE271" s="618"/>
      <c r="AF271" s="618"/>
      <c r="AG271" s="618"/>
      <c r="AH271" s="618"/>
      <c r="AI271" s="618"/>
      <c r="AJ271" s="618"/>
      <c r="AK271" s="618"/>
      <c r="AL271" s="616"/>
      <c r="AM271" s="616"/>
      <c r="AN271" s="616"/>
      <c r="AO271" s="616"/>
      <c r="AP271" s="616"/>
      <c r="AQ271" s="616"/>
      <c r="AR271" s="616"/>
      <c r="AS271" s="616"/>
      <c r="AT271" s="616"/>
      <c r="AU271" s="616"/>
      <c r="AV271" s="616"/>
      <c r="AW271" s="616"/>
      <c r="AX271" s="616"/>
      <c r="AY271" s="616"/>
      <c r="AZ271" s="616"/>
      <c r="BA271" s="616"/>
      <c r="BB271" s="616"/>
      <c r="BC271" s="616"/>
      <c r="BD271" s="616"/>
      <c r="BE271" s="616"/>
      <c r="BF271" s="616"/>
      <c r="BG271" s="616"/>
      <c r="BH271" s="616"/>
      <c r="BI271" s="616"/>
      <c r="BJ271" s="616"/>
      <c r="BK271" s="616"/>
      <c r="BL271" s="616"/>
      <c r="BM271" s="616"/>
      <c r="BN271" s="616"/>
      <c r="BO271" s="616"/>
      <c r="BP271" s="616"/>
      <c r="BQ271" s="616"/>
      <c r="BR271" s="616"/>
      <c r="BS271" s="616"/>
      <c r="BT271" s="616"/>
      <c r="BU271" s="616"/>
      <c r="BV271" s="616"/>
      <c r="BW271" s="616"/>
      <c r="BX271" s="616"/>
      <c r="BY271" s="616"/>
      <c r="BZ271" s="616"/>
      <c r="CA271" s="616"/>
      <c r="CB271" s="616"/>
      <c r="CC271" s="616"/>
      <c r="CD271" s="616"/>
      <c r="CE271" s="616"/>
      <c r="CF271" s="616"/>
      <c r="CG271" s="616"/>
    </row>
    <row r="272" spans="1:85">
      <c r="A272" s="618"/>
      <c r="B272" s="618"/>
      <c r="C272" s="618"/>
      <c r="D272" s="618"/>
      <c r="E272" s="618"/>
      <c r="F272" s="618"/>
      <c r="G272" s="618"/>
      <c r="H272" s="618"/>
      <c r="I272" s="618"/>
      <c r="J272" s="618"/>
      <c r="K272" s="618"/>
      <c r="L272" s="618"/>
      <c r="M272" s="618"/>
      <c r="N272" s="618"/>
      <c r="O272" s="618"/>
      <c r="P272" s="618"/>
      <c r="Q272" s="618"/>
      <c r="R272" s="618"/>
      <c r="S272" s="618"/>
      <c r="T272" s="618"/>
      <c r="U272" s="618"/>
      <c r="V272" s="618"/>
      <c r="W272" s="618"/>
      <c r="X272" s="617"/>
      <c r="Y272" s="618"/>
      <c r="Z272" s="618"/>
      <c r="AA272" s="618"/>
      <c r="AB272" s="618"/>
      <c r="AC272" s="618"/>
      <c r="AD272" s="618"/>
      <c r="AE272" s="618"/>
      <c r="AF272" s="618"/>
      <c r="AG272" s="618"/>
      <c r="AH272" s="618"/>
      <c r="AI272" s="618"/>
      <c r="AJ272" s="618"/>
      <c r="AK272" s="618"/>
      <c r="AL272" s="616"/>
      <c r="AM272" s="616"/>
      <c r="AN272" s="616"/>
      <c r="AO272" s="616"/>
      <c r="AP272" s="616"/>
      <c r="AQ272" s="616"/>
      <c r="AR272" s="616"/>
      <c r="AS272" s="616"/>
      <c r="AT272" s="616"/>
      <c r="AU272" s="616"/>
      <c r="AV272" s="616"/>
      <c r="AW272" s="616"/>
      <c r="AX272" s="616"/>
      <c r="AY272" s="616"/>
      <c r="AZ272" s="616"/>
      <c r="BA272" s="616"/>
      <c r="BB272" s="616"/>
      <c r="BC272" s="616"/>
      <c r="BD272" s="616"/>
      <c r="BE272" s="616"/>
      <c r="BF272" s="616"/>
      <c r="BG272" s="616"/>
      <c r="BH272" s="616"/>
      <c r="BI272" s="616"/>
      <c r="BJ272" s="616"/>
      <c r="BK272" s="616"/>
      <c r="BL272" s="616"/>
      <c r="BM272" s="616"/>
      <c r="BN272" s="616"/>
      <c r="BO272" s="616"/>
      <c r="BP272" s="616"/>
      <c r="BQ272" s="616"/>
      <c r="BR272" s="616"/>
      <c r="BS272" s="616"/>
      <c r="BT272" s="616"/>
      <c r="BU272" s="616"/>
      <c r="BV272" s="616"/>
      <c r="BW272" s="616"/>
      <c r="BX272" s="616"/>
      <c r="BY272" s="616"/>
      <c r="BZ272" s="616"/>
      <c r="CA272" s="616"/>
      <c r="CB272" s="616"/>
      <c r="CC272" s="616"/>
      <c r="CD272" s="616"/>
      <c r="CE272" s="616"/>
      <c r="CF272" s="616"/>
      <c r="CG272" s="616"/>
    </row>
    <row r="273" spans="1:85">
      <c r="A273" s="618"/>
      <c r="B273" s="618"/>
      <c r="C273" s="618"/>
      <c r="D273" s="618"/>
      <c r="E273" s="618"/>
      <c r="F273" s="618"/>
      <c r="G273" s="618"/>
      <c r="H273" s="618"/>
      <c r="I273" s="618"/>
      <c r="J273" s="618"/>
      <c r="K273" s="618"/>
      <c r="L273" s="618"/>
      <c r="M273" s="618"/>
      <c r="N273" s="618"/>
      <c r="O273" s="618"/>
      <c r="P273" s="618"/>
      <c r="Q273" s="618"/>
      <c r="R273" s="618"/>
      <c r="S273" s="618"/>
      <c r="T273" s="618"/>
      <c r="U273" s="618"/>
      <c r="V273" s="618"/>
      <c r="W273" s="618"/>
      <c r="X273" s="617"/>
      <c r="Y273" s="618"/>
      <c r="Z273" s="618"/>
      <c r="AA273" s="618"/>
      <c r="AB273" s="618"/>
      <c r="AC273" s="618"/>
      <c r="AD273" s="618"/>
      <c r="AE273" s="618"/>
      <c r="AF273" s="618"/>
      <c r="AG273" s="618"/>
      <c r="AH273" s="618"/>
      <c r="AI273" s="618"/>
      <c r="AJ273" s="618"/>
      <c r="AK273" s="618"/>
      <c r="AL273" s="616"/>
      <c r="AM273" s="616"/>
      <c r="AN273" s="616"/>
      <c r="AO273" s="616"/>
      <c r="AP273" s="616"/>
      <c r="AQ273" s="616"/>
      <c r="AR273" s="616"/>
      <c r="AS273" s="616"/>
      <c r="AT273" s="616"/>
      <c r="AU273" s="616"/>
      <c r="AV273" s="616"/>
      <c r="AW273" s="616"/>
      <c r="AX273" s="616"/>
      <c r="AY273" s="616"/>
      <c r="AZ273" s="616"/>
      <c r="BA273" s="616"/>
      <c r="BB273" s="616"/>
      <c r="BC273" s="616"/>
      <c r="BD273" s="616"/>
      <c r="BE273" s="616"/>
      <c r="BF273" s="616"/>
      <c r="BG273" s="616"/>
      <c r="BH273" s="616"/>
      <c r="BI273" s="616"/>
      <c r="BJ273" s="616"/>
      <c r="BK273" s="616"/>
      <c r="BL273" s="616"/>
      <c r="BM273" s="616"/>
      <c r="BN273" s="616"/>
      <c r="BO273" s="616"/>
      <c r="BP273" s="616"/>
      <c r="BQ273" s="616"/>
      <c r="BR273" s="616"/>
      <c r="BS273" s="616"/>
      <c r="BT273" s="616"/>
      <c r="BU273" s="616"/>
      <c r="BV273" s="616"/>
      <c r="BW273" s="616"/>
      <c r="BX273" s="616"/>
      <c r="BY273" s="616"/>
      <c r="BZ273" s="616"/>
      <c r="CA273" s="616"/>
      <c r="CB273" s="616"/>
      <c r="CC273" s="616"/>
      <c r="CD273" s="616"/>
      <c r="CE273" s="616"/>
      <c r="CF273" s="616"/>
      <c r="CG273" s="616"/>
    </row>
    <row r="274" spans="1:85">
      <c r="A274" s="618"/>
      <c r="B274" s="618"/>
      <c r="C274" s="618"/>
      <c r="D274" s="618"/>
      <c r="E274" s="618"/>
      <c r="F274" s="618"/>
      <c r="G274" s="618"/>
      <c r="H274" s="618"/>
      <c r="I274" s="618"/>
      <c r="J274" s="618"/>
      <c r="K274" s="618"/>
      <c r="L274" s="618"/>
      <c r="M274" s="618"/>
      <c r="N274" s="618"/>
      <c r="O274" s="618"/>
      <c r="P274" s="618"/>
      <c r="Q274" s="618"/>
      <c r="R274" s="618"/>
      <c r="S274" s="618"/>
      <c r="T274" s="618"/>
      <c r="U274" s="618"/>
      <c r="V274" s="618"/>
      <c r="W274" s="618"/>
      <c r="X274" s="617"/>
      <c r="Y274" s="618"/>
      <c r="Z274" s="618"/>
      <c r="AA274" s="618"/>
      <c r="AB274" s="618"/>
      <c r="AC274" s="618"/>
      <c r="AD274" s="618"/>
      <c r="AE274" s="618"/>
      <c r="AF274" s="618"/>
      <c r="AG274" s="618"/>
      <c r="AH274" s="618"/>
      <c r="AI274" s="618"/>
      <c r="AJ274" s="618"/>
      <c r="AK274" s="618"/>
      <c r="AL274" s="616"/>
      <c r="AM274" s="616"/>
      <c r="AN274" s="616"/>
      <c r="AO274" s="616"/>
      <c r="AP274" s="616"/>
      <c r="AQ274" s="616"/>
      <c r="AR274" s="616"/>
      <c r="AS274" s="616"/>
      <c r="AT274" s="616"/>
      <c r="AU274" s="616"/>
      <c r="AV274" s="616"/>
      <c r="AW274" s="616"/>
      <c r="AX274" s="616"/>
      <c r="AY274" s="616"/>
      <c r="AZ274" s="616"/>
      <c r="BA274" s="616"/>
      <c r="BB274" s="616"/>
      <c r="BC274" s="616"/>
      <c r="BD274" s="616"/>
      <c r="BE274" s="616"/>
      <c r="BF274" s="616"/>
      <c r="BG274" s="616"/>
      <c r="BH274" s="616"/>
      <c r="BI274" s="616"/>
      <c r="BJ274" s="616"/>
      <c r="BK274" s="616"/>
      <c r="BL274" s="616"/>
      <c r="BM274" s="616"/>
      <c r="BN274" s="616"/>
      <c r="BO274" s="616"/>
      <c r="BP274" s="616"/>
      <c r="BQ274" s="616"/>
      <c r="BR274" s="616"/>
      <c r="BS274" s="616"/>
      <c r="BT274" s="616"/>
      <c r="BU274" s="616"/>
      <c r="BV274" s="616"/>
      <c r="BW274" s="616"/>
      <c r="BX274" s="616"/>
      <c r="BY274" s="616"/>
      <c r="BZ274" s="616"/>
      <c r="CA274" s="616"/>
      <c r="CB274" s="616"/>
      <c r="CC274" s="616"/>
      <c r="CD274" s="616"/>
      <c r="CE274" s="616"/>
      <c r="CF274" s="616"/>
      <c r="CG274" s="616"/>
    </row>
    <row r="275" spans="1:85">
      <c r="A275" s="618"/>
      <c r="B275" s="618"/>
      <c r="C275" s="618"/>
      <c r="D275" s="618"/>
      <c r="E275" s="618"/>
      <c r="F275" s="618"/>
      <c r="G275" s="618"/>
      <c r="H275" s="618"/>
      <c r="I275" s="618"/>
      <c r="J275" s="618"/>
      <c r="K275" s="618"/>
      <c r="L275" s="618"/>
      <c r="M275" s="618"/>
      <c r="N275" s="618"/>
      <c r="O275" s="618"/>
      <c r="P275" s="618"/>
      <c r="Q275" s="618"/>
      <c r="R275" s="618"/>
      <c r="S275" s="618"/>
      <c r="T275" s="618"/>
      <c r="U275" s="618"/>
      <c r="V275" s="618"/>
      <c r="W275" s="618"/>
      <c r="X275" s="617"/>
      <c r="Y275" s="618"/>
      <c r="Z275" s="618"/>
      <c r="AA275" s="618"/>
      <c r="AB275" s="618"/>
      <c r="AC275" s="618"/>
      <c r="AD275" s="618"/>
      <c r="AE275" s="618"/>
      <c r="AF275" s="618"/>
      <c r="AG275" s="618"/>
      <c r="AH275" s="618"/>
      <c r="AI275" s="618"/>
      <c r="AJ275" s="618"/>
      <c r="AK275" s="618"/>
      <c r="AL275" s="616"/>
      <c r="AM275" s="616"/>
      <c r="AN275" s="616"/>
      <c r="AO275" s="616"/>
      <c r="AP275" s="616"/>
      <c r="AQ275" s="616"/>
      <c r="AR275" s="616"/>
      <c r="AS275" s="616"/>
      <c r="AT275" s="616"/>
      <c r="AU275" s="616"/>
      <c r="AV275" s="616"/>
      <c r="AW275" s="616"/>
      <c r="AX275" s="616"/>
      <c r="AY275" s="616"/>
      <c r="AZ275" s="616"/>
      <c r="BA275" s="616"/>
      <c r="BB275" s="616"/>
      <c r="BC275" s="616"/>
      <c r="BD275" s="616"/>
      <c r="BE275" s="616"/>
      <c r="BF275" s="616"/>
      <c r="BG275" s="616"/>
      <c r="BH275" s="616"/>
      <c r="BI275" s="616"/>
      <c r="BJ275" s="616"/>
      <c r="BK275" s="616"/>
      <c r="BL275" s="616"/>
      <c r="BM275" s="616"/>
      <c r="BN275" s="616"/>
      <c r="BO275" s="616"/>
      <c r="BP275" s="616"/>
      <c r="BQ275" s="616"/>
      <c r="BR275" s="616"/>
      <c r="BS275" s="616"/>
      <c r="BT275" s="616"/>
      <c r="BU275" s="616"/>
      <c r="BV275" s="616"/>
      <c r="BW275" s="616"/>
      <c r="BX275" s="616"/>
      <c r="BY275" s="616"/>
      <c r="BZ275" s="616"/>
      <c r="CA275" s="616"/>
      <c r="CB275" s="616"/>
      <c r="CC275" s="616"/>
      <c r="CD275" s="616"/>
      <c r="CE275" s="616"/>
      <c r="CF275" s="616"/>
      <c r="CG275" s="616"/>
    </row>
    <row r="276" spans="1:85">
      <c r="A276" s="618"/>
      <c r="B276" s="618"/>
      <c r="C276" s="618"/>
      <c r="D276" s="618"/>
      <c r="E276" s="618"/>
      <c r="F276" s="618"/>
      <c r="G276" s="618"/>
      <c r="H276" s="618"/>
      <c r="I276" s="618"/>
      <c r="J276" s="618"/>
      <c r="K276" s="618"/>
      <c r="L276" s="618"/>
      <c r="M276" s="618"/>
      <c r="N276" s="618"/>
      <c r="O276" s="618"/>
      <c r="P276" s="618"/>
      <c r="Q276" s="618"/>
      <c r="R276" s="618"/>
      <c r="S276" s="618"/>
      <c r="T276" s="618"/>
      <c r="U276" s="618"/>
      <c r="V276" s="618"/>
      <c r="W276" s="618"/>
      <c r="X276" s="617"/>
      <c r="Y276" s="618"/>
      <c r="Z276" s="618"/>
      <c r="AA276" s="618"/>
      <c r="AB276" s="618"/>
      <c r="AC276" s="618"/>
      <c r="AD276" s="618"/>
      <c r="AE276" s="618"/>
      <c r="AF276" s="618"/>
      <c r="AG276" s="618"/>
      <c r="AH276" s="618"/>
      <c r="AI276" s="618"/>
      <c r="AJ276" s="618"/>
      <c r="AK276" s="618"/>
      <c r="AL276" s="616"/>
      <c r="AM276" s="616"/>
      <c r="AN276" s="616"/>
      <c r="AO276" s="616"/>
      <c r="AP276" s="616"/>
      <c r="AQ276" s="616"/>
      <c r="AR276" s="616"/>
      <c r="AS276" s="616"/>
      <c r="AT276" s="616"/>
      <c r="AU276" s="616"/>
      <c r="AV276" s="616"/>
      <c r="AW276" s="616"/>
      <c r="AX276" s="616"/>
      <c r="AY276" s="616"/>
      <c r="AZ276" s="616"/>
      <c r="BA276" s="616"/>
      <c r="BB276" s="616"/>
      <c r="BC276" s="616"/>
      <c r="BD276" s="616"/>
      <c r="BE276" s="616"/>
      <c r="BF276" s="616"/>
      <c r="BG276" s="616"/>
      <c r="BH276" s="616"/>
      <c r="BI276" s="616"/>
      <c r="BJ276" s="616"/>
      <c r="BK276" s="616"/>
      <c r="BL276" s="616"/>
      <c r="BM276" s="616"/>
      <c r="BN276" s="616"/>
      <c r="BO276" s="616"/>
      <c r="BP276" s="616"/>
      <c r="BQ276" s="616"/>
      <c r="BR276" s="616"/>
      <c r="BS276" s="616"/>
      <c r="BT276" s="616"/>
      <c r="BU276" s="616"/>
      <c r="BV276" s="616"/>
      <c r="BW276" s="616"/>
      <c r="BX276" s="616"/>
      <c r="BY276" s="616"/>
      <c r="BZ276" s="616"/>
      <c r="CA276" s="616"/>
      <c r="CB276" s="616"/>
      <c r="CC276" s="616"/>
      <c r="CD276" s="616"/>
      <c r="CE276" s="616"/>
      <c r="CF276" s="616"/>
      <c r="CG276" s="616"/>
    </row>
    <row r="277" spans="1:85">
      <c r="A277" s="618"/>
      <c r="B277" s="618"/>
      <c r="C277" s="618"/>
      <c r="D277" s="618"/>
      <c r="E277" s="618"/>
      <c r="F277" s="618"/>
      <c r="G277" s="618"/>
      <c r="H277" s="618"/>
      <c r="I277" s="618"/>
      <c r="J277" s="618"/>
      <c r="K277" s="618"/>
      <c r="L277" s="618"/>
      <c r="M277" s="618"/>
      <c r="N277" s="618"/>
      <c r="O277" s="618"/>
      <c r="P277" s="618"/>
      <c r="Q277" s="618"/>
      <c r="R277" s="618"/>
      <c r="S277" s="618"/>
      <c r="T277" s="618"/>
      <c r="U277" s="618"/>
      <c r="V277" s="618"/>
      <c r="W277" s="618"/>
      <c r="X277" s="617"/>
      <c r="Y277" s="618"/>
      <c r="Z277" s="618"/>
      <c r="AA277" s="618"/>
      <c r="AB277" s="618"/>
      <c r="AC277" s="618"/>
      <c r="AD277" s="618"/>
      <c r="AE277" s="618"/>
      <c r="AF277" s="618"/>
      <c r="AG277" s="618"/>
      <c r="AH277" s="618"/>
      <c r="AI277" s="618"/>
      <c r="AJ277" s="618"/>
      <c r="AK277" s="618"/>
      <c r="AL277" s="616"/>
      <c r="AM277" s="616"/>
      <c r="AN277" s="616"/>
      <c r="AO277" s="616"/>
      <c r="AP277" s="616"/>
      <c r="AQ277" s="616"/>
      <c r="AR277" s="616"/>
      <c r="AS277" s="616"/>
      <c r="AT277" s="616"/>
      <c r="AU277" s="616"/>
      <c r="AV277" s="616"/>
      <c r="AW277" s="616"/>
      <c r="AX277" s="616"/>
      <c r="AY277" s="616"/>
      <c r="AZ277" s="616"/>
      <c r="BA277" s="616"/>
      <c r="BB277" s="616"/>
      <c r="BC277" s="616"/>
      <c r="BD277" s="616"/>
      <c r="BE277" s="616"/>
      <c r="BF277" s="616"/>
      <c r="BG277" s="616"/>
      <c r="BH277" s="616"/>
      <c r="BI277" s="616"/>
      <c r="BJ277" s="616"/>
      <c r="BK277" s="616"/>
      <c r="BL277" s="616"/>
      <c r="BM277" s="616"/>
      <c r="BN277" s="616"/>
      <c r="BO277" s="616"/>
      <c r="BP277" s="616"/>
      <c r="BQ277" s="616"/>
      <c r="BR277" s="616"/>
      <c r="BS277" s="616"/>
      <c r="BT277" s="616"/>
      <c r="BU277" s="616"/>
      <c r="BV277" s="616"/>
      <c r="BW277" s="616"/>
      <c r="BX277" s="616"/>
      <c r="BY277" s="616"/>
      <c r="BZ277" s="616"/>
      <c r="CA277" s="616"/>
      <c r="CB277" s="616"/>
      <c r="CC277" s="616"/>
      <c r="CD277" s="616"/>
      <c r="CE277" s="616"/>
      <c r="CF277" s="616"/>
      <c r="CG277" s="616"/>
    </row>
    <row r="278" spans="1:85">
      <c r="A278" s="618"/>
      <c r="B278" s="618"/>
      <c r="C278" s="618"/>
      <c r="D278" s="618"/>
      <c r="E278" s="618"/>
      <c r="F278" s="618"/>
      <c r="G278" s="618"/>
      <c r="H278" s="618"/>
      <c r="I278" s="618"/>
      <c r="J278" s="618"/>
      <c r="K278" s="618"/>
      <c r="L278" s="618"/>
      <c r="M278" s="618"/>
      <c r="N278" s="618"/>
      <c r="O278" s="618"/>
      <c r="P278" s="618"/>
      <c r="Q278" s="618"/>
      <c r="R278" s="618"/>
      <c r="S278" s="618"/>
      <c r="T278" s="618"/>
      <c r="U278" s="618"/>
      <c r="V278" s="618"/>
      <c r="W278" s="618"/>
      <c r="X278" s="617"/>
      <c r="Y278" s="618"/>
      <c r="Z278" s="618"/>
      <c r="AA278" s="618"/>
      <c r="AB278" s="618"/>
      <c r="AC278" s="618"/>
      <c r="AD278" s="618"/>
      <c r="AE278" s="618"/>
      <c r="AF278" s="618"/>
      <c r="AG278" s="618"/>
      <c r="AH278" s="618"/>
      <c r="AI278" s="618"/>
      <c r="AJ278" s="618"/>
      <c r="AK278" s="618"/>
      <c r="AL278" s="616"/>
      <c r="AM278" s="616"/>
      <c r="AN278" s="616"/>
      <c r="AO278" s="616"/>
      <c r="AP278" s="616"/>
      <c r="AQ278" s="616"/>
      <c r="AR278" s="616"/>
      <c r="AS278" s="616"/>
      <c r="AT278" s="616"/>
      <c r="AU278" s="616"/>
      <c r="AV278" s="616"/>
      <c r="AW278" s="616"/>
      <c r="AX278" s="616"/>
      <c r="AY278" s="616"/>
      <c r="AZ278" s="616"/>
      <c r="BA278" s="616"/>
      <c r="BB278" s="616"/>
      <c r="BC278" s="616"/>
      <c r="BD278" s="616"/>
      <c r="BE278" s="616"/>
      <c r="BF278" s="616"/>
      <c r="BG278" s="616"/>
      <c r="BH278" s="616"/>
      <c r="BI278" s="616"/>
      <c r="BJ278" s="616"/>
      <c r="BK278" s="616"/>
      <c r="BL278" s="616"/>
      <c r="BM278" s="616"/>
      <c r="BN278" s="616"/>
      <c r="BO278" s="616"/>
      <c r="BP278" s="616"/>
      <c r="BQ278" s="616"/>
      <c r="BR278" s="616"/>
      <c r="BS278" s="616"/>
      <c r="BT278" s="616"/>
      <c r="BU278" s="616"/>
      <c r="BV278" s="616"/>
      <c r="BW278" s="616"/>
      <c r="BX278" s="616"/>
      <c r="BY278" s="616"/>
      <c r="BZ278" s="616"/>
      <c r="CA278" s="616"/>
      <c r="CB278" s="616"/>
      <c r="CC278" s="616"/>
      <c r="CD278" s="616"/>
      <c r="CE278" s="616"/>
      <c r="CF278" s="616"/>
      <c r="CG278" s="616"/>
    </row>
    <row r="279" spans="1:85">
      <c r="A279" s="618"/>
      <c r="B279" s="618"/>
      <c r="C279" s="618"/>
      <c r="D279" s="618"/>
      <c r="E279" s="618"/>
      <c r="F279" s="618"/>
      <c r="G279" s="618"/>
      <c r="H279" s="618"/>
      <c r="I279" s="618"/>
      <c r="J279" s="618"/>
      <c r="K279" s="618"/>
      <c r="L279" s="618"/>
      <c r="M279" s="618"/>
      <c r="N279" s="618"/>
      <c r="O279" s="618"/>
      <c r="P279" s="618"/>
      <c r="Q279" s="618"/>
      <c r="R279" s="618"/>
      <c r="S279" s="618"/>
      <c r="T279" s="618"/>
      <c r="U279" s="618"/>
      <c r="V279" s="618"/>
      <c r="W279" s="618"/>
      <c r="X279" s="617"/>
      <c r="Y279" s="618"/>
      <c r="Z279" s="618"/>
      <c r="AA279" s="618"/>
      <c r="AB279" s="618"/>
      <c r="AC279" s="618"/>
      <c r="AD279" s="618"/>
      <c r="AE279" s="618"/>
      <c r="AF279" s="618"/>
      <c r="AG279" s="618"/>
      <c r="AH279" s="618"/>
      <c r="AI279" s="618"/>
      <c r="AJ279" s="618"/>
      <c r="AK279" s="618"/>
      <c r="AL279" s="616"/>
      <c r="AM279" s="616"/>
      <c r="AN279" s="616"/>
      <c r="AO279" s="616"/>
      <c r="AP279" s="616"/>
      <c r="AQ279" s="616"/>
      <c r="AR279" s="616"/>
      <c r="AS279" s="616"/>
      <c r="AT279" s="616"/>
      <c r="AU279" s="616"/>
      <c r="AV279" s="616"/>
      <c r="AW279" s="616"/>
      <c r="AX279" s="616"/>
      <c r="AY279" s="616"/>
      <c r="AZ279" s="616"/>
      <c r="BA279" s="616"/>
      <c r="BB279" s="616"/>
      <c r="BC279" s="616"/>
      <c r="BD279" s="616"/>
      <c r="BE279" s="616"/>
      <c r="BF279" s="616"/>
      <c r="BG279" s="616"/>
      <c r="BH279" s="616"/>
      <c r="BI279" s="616"/>
      <c r="BJ279" s="616"/>
      <c r="BK279" s="616"/>
      <c r="BL279" s="616"/>
      <c r="BM279" s="616"/>
      <c r="BN279" s="616"/>
      <c r="BO279" s="616"/>
      <c r="BP279" s="616"/>
      <c r="BQ279" s="616"/>
      <c r="BR279" s="616"/>
      <c r="BS279" s="616"/>
      <c r="BT279" s="616"/>
      <c r="BU279" s="616"/>
      <c r="BV279" s="616"/>
      <c r="BW279" s="616"/>
      <c r="BX279" s="616"/>
      <c r="BY279" s="616"/>
      <c r="BZ279" s="616"/>
      <c r="CA279" s="616"/>
      <c r="CB279" s="616"/>
      <c r="CC279" s="616"/>
      <c r="CD279" s="616"/>
      <c r="CE279" s="616"/>
      <c r="CF279" s="616"/>
      <c r="CG279" s="616"/>
    </row>
    <row r="280" spans="1:85">
      <c r="A280" s="618"/>
      <c r="B280" s="618"/>
      <c r="C280" s="618"/>
      <c r="D280" s="618"/>
      <c r="E280" s="618"/>
      <c r="F280" s="618"/>
      <c r="G280" s="618"/>
      <c r="H280" s="618"/>
      <c r="I280" s="618"/>
      <c r="J280" s="618"/>
      <c r="K280" s="618"/>
      <c r="L280" s="618"/>
      <c r="M280" s="618"/>
      <c r="N280" s="618"/>
      <c r="O280" s="618"/>
      <c r="P280" s="618"/>
      <c r="Q280" s="618"/>
      <c r="R280" s="618"/>
      <c r="S280" s="618"/>
      <c r="T280" s="618"/>
      <c r="U280" s="618"/>
      <c r="V280" s="618"/>
      <c r="W280" s="618"/>
      <c r="X280" s="617"/>
      <c r="Y280" s="618"/>
      <c r="Z280" s="618"/>
      <c r="AA280" s="618"/>
      <c r="AB280" s="618"/>
      <c r="AC280" s="618"/>
      <c r="AD280" s="618"/>
      <c r="AE280" s="618"/>
      <c r="AF280" s="618"/>
      <c r="AG280" s="618"/>
      <c r="AH280" s="618"/>
      <c r="AI280" s="618"/>
      <c r="AJ280" s="618"/>
      <c r="AK280" s="618"/>
      <c r="AL280" s="616"/>
      <c r="AM280" s="616"/>
      <c r="AN280" s="616"/>
      <c r="AO280" s="616"/>
      <c r="AP280" s="616"/>
      <c r="AQ280" s="616"/>
      <c r="AR280" s="616"/>
      <c r="AS280" s="616"/>
      <c r="AT280" s="616"/>
      <c r="AU280" s="616"/>
      <c r="AV280" s="616"/>
      <c r="AW280" s="616"/>
      <c r="AX280" s="616"/>
      <c r="AY280" s="616"/>
      <c r="AZ280" s="616"/>
      <c r="BA280" s="616"/>
      <c r="BB280" s="616"/>
      <c r="BC280" s="616"/>
      <c r="BD280" s="616"/>
      <c r="BE280" s="616"/>
      <c r="BF280" s="616"/>
      <c r="BG280" s="616"/>
      <c r="BH280" s="616"/>
      <c r="BI280" s="616"/>
      <c r="BJ280" s="616"/>
      <c r="BK280" s="616"/>
      <c r="BL280" s="616"/>
      <c r="BM280" s="616"/>
      <c r="BN280" s="616"/>
      <c r="BO280" s="616"/>
      <c r="BP280" s="616"/>
      <c r="BQ280" s="616"/>
      <c r="BR280" s="616"/>
      <c r="BS280" s="616"/>
      <c r="BT280" s="616"/>
      <c r="BU280" s="616"/>
      <c r="BV280" s="616"/>
      <c r="BW280" s="616"/>
      <c r="BX280" s="616"/>
      <c r="BY280" s="616"/>
      <c r="BZ280" s="616"/>
      <c r="CA280" s="616"/>
      <c r="CB280" s="616"/>
      <c r="CC280" s="616"/>
      <c r="CD280" s="616"/>
      <c r="CE280" s="616"/>
      <c r="CF280" s="616"/>
      <c r="CG280" s="616"/>
    </row>
    <row r="281" spans="1:85">
      <c r="A281" s="618"/>
      <c r="B281" s="618"/>
      <c r="C281" s="618"/>
      <c r="D281" s="618"/>
      <c r="E281" s="618"/>
      <c r="F281" s="618"/>
      <c r="G281" s="618"/>
      <c r="H281" s="618"/>
      <c r="I281" s="618"/>
      <c r="J281" s="618"/>
      <c r="K281" s="618"/>
      <c r="L281" s="618"/>
      <c r="M281" s="618"/>
      <c r="N281" s="618"/>
      <c r="O281" s="618"/>
      <c r="P281" s="618"/>
      <c r="Q281" s="618"/>
      <c r="R281" s="618"/>
      <c r="S281" s="618"/>
      <c r="T281" s="618"/>
      <c r="U281" s="618"/>
      <c r="V281" s="618"/>
      <c r="W281" s="618"/>
      <c r="X281" s="617"/>
      <c r="Y281" s="618"/>
      <c r="Z281" s="618"/>
      <c r="AA281" s="618"/>
      <c r="AB281" s="618"/>
      <c r="AC281" s="618"/>
      <c r="AD281" s="618"/>
      <c r="AE281" s="618"/>
      <c r="AF281" s="618"/>
      <c r="AG281" s="618"/>
      <c r="AH281" s="618"/>
      <c r="AI281" s="618"/>
      <c r="AJ281" s="618"/>
      <c r="AK281" s="618"/>
      <c r="AL281" s="616"/>
      <c r="AM281" s="616"/>
      <c r="AN281" s="616"/>
      <c r="AO281" s="616"/>
      <c r="AP281" s="616"/>
      <c r="AQ281" s="616"/>
      <c r="AR281" s="616"/>
      <c r="AS281" s="616"/>
      <c r="AT281" s="616"/>
      <c r="AU281" s="616"/>
      <c r="AV281" s="616"/>
      <c r="AW281" s="616"/>
      <c r="AX281" s="616"/>
      <c r="AY281" s="616"/>
      <c r="AZ281" s="616"/>
      <c r="BA281" s="616"/>
      <c r="BB281" s="616"/>
      <c r="BC281" s="616"/>
      <c r="BD281" s="616"/>
      <c r="BE281" s="616"/>
      <c r="BF281" s="616"/>
      <c r="BG281" s="616"/>
      <c r="BH281" s="616"/>
      <c r="BI281" s="616"/>
      <c r="BJ281" s="616"/>
      <c r="BK281" s="616"/>
      <c r="BL281" s="616"/>
      <c r="BM281" s="616"/>
      <c r="BN281" s="616"/>
      <c r="BO281" s="616"/>
      <c r="BP281" s="616"/>
      <c r="BQ281" s="616"/>
      <c r="BR281" s="616"/>
      <c r="BS281" s="616"/>
      <c r="BT281" s="616"/>
      <c r="BU281" s="616"/>
      <c r="BV281" s="616"/>
      <c r="BW281" s="616"/>
      <c r="BX281" s="616"/>
      <c r="BY281" s="616"/>
      <c r="BZ281" s="616"/>
      <c r="CA281" s="616"/>
      <c r="CB281" s="616"/>
      <c r="CC281" s="616"/>
      <c r="CD281" s="616"/>
      <c r="CE281" s="616"/>
      <c r="CF281" s="616"/>
      <c r="CG281" s="616"/>
    </row>
    <row r="282" spans="1:85">
      <c r="A282" s="618"/>
      <c r="B282" s="618"/>
      <c r="C282" s="618"/>
      <c r="D282" s="618"/>
      <c r="E282" s="618"/>
      <c r="F282" s="618"/>
      <c r="G282" s="618"/>
      <c r="H282" s="618"/>
      <c r="I282" s="618"/>
      <c r="J282" s="618"/>
      <c r="K282" s="618"/>
      <c r="L282" s="618"/>
      <c r="M282" s="618"/>
      <c r="N282" s="618"/>
      <c r="O282" s="618"/>
      <c r="P282" s="618"/>
      <c r="Q282" s="618"/>
      <c r="R282" s="618"/>
      <c r="S282" s="618"/>
      <c r="T282" s="618"/>
      <c r="U282" s="618"/>
      <c r="V282" s="618"/>
      <c r="W282" s="618"/>
      <c r="X282" s="617"/>
      <c r="Y282" s="618"/>
      <c r="Z282" s="618"/>
      <c r="AA282" s="618"/>
      <c r="AB282" s="618"/>
      <c r="AC282" s="618"/>
      <c r="AD282" s="618"/>
      <c r="AE282" s="618"/>
      <c r="AF282" s="618"/>
      <c r="AG282" s="618"/>
      <c r="AH282" s="618"/>
      <c r="AI282" s="618"/>
      <c r="AJ282" s="618"/>
      <c r="AK282" s="618"/>
      <c r="AL282" s="616"/>
      <c r="AM282" s="616"/>
      <c r="AN282" s="616"/>
      <c r="AO282" s="616"/>
      <c r="AP282" s="616"/>
      <c r="AQ282" s="616"/>
      <c r="AR282" s="616"/>
      <c r="AS282" s="616"/>
      <c r="AT282" s="616"/>
      <c r="AU282" s="616"/>
      <c r="AV282" s="616"/>
      <c r="AW282" s="616"/>
      <c r="AX282" s="616"/>
      <c r="AY282" s="616"/>
      <c r="AZ282" s="616"/>
      <c r="BA282" s="616"/>
      <c r="BB282" s="616"/>
      <c r="BC282" s="616"/>
      <c r="BD282" s="616"/>
      <c r="BE282" s="616"/>
      <c r="BF282" s="616"/>
      <c r="BG282" s="616"/>
      <c r="BH282" s="616"/>
      <c r="BI282" s="616"/>
      <c r="BJ282" s="616"/>
      <c r="BK282" s="616"/>
      <c r="BL282" s="616"/>
      <c r="BM282" s="616"/>
      <c r="BN282" s="616"/>
      <c r="BO282" s="616"/>
      <c r="BP282" s="616"/>
      <c r="BQ282" s="616"/>
      <c r="BR282" s="616"/>
      <c r="BS282" s="616"/>
      <c r="BT282" s="616"/>
      <c r="BU282" s="616"/>
      <c r="BV282" s="616"/>
      <c r="BW282" s="616"/>
      <c r="BX282" s="616"/>
      <c r="BY282" s="616"/>
      <c r="BZ282" s="616"/>
      <c r="CA282" s="616"/>
      <c r="CB282" s="616"/>
      <c r="CC282" s="616"/>
      <c r="CD282" s="616"/>
      <c r="CE282" s="616"/>
      <c r="CF282" s="616"/>
      <c r="CG282" s="616"/>
    </row>
    <row r="283" spans="1:85">
      <c r="A283" s="618"/>
      <c r="B283" s="618"/>
      <c r="C283" s="618"/>
      <c r="D283" s="618"/>
      <c r="E283" s="618"/>
      <c r="F283" s="618"/>
      <c r="G283" s="618"/>
      <c r="H283" s="618"/>
      <c r="I283" s="618"/>
      <c r="J283" s="618"/>
      <c r="K283" s="618"/>
      <c r="L283" s="618"/>
      <c r="M283" s="618"/>
      <c r="N283" s="618"/>
      <c r="O283" s="618"/>
      <c r="P283" s="618"/>
      <c r="Q283" s="618"/>
      <c r="R283" s="618"/>
      <c r="S283" s="618"/>
      <c r="T283" s="618"/>
      <c r="U283" s="618"/>
      <c r="V283" s="618"/>
      <c r="W283" s="618"/>
      <c r="X283" s="617"/>
      <c r="Y283" s="618"/>
      <c r="Z283" s="618"/>
      <c r="AA283" s="618"/>
      <c r="AB283" s="618"/>
      <c r="AC283" s="618"/>
      <c r="AD283" s="618"/>
      <c r="AE283" s="618"/>
      <c r="AF283" s="618"/>
      <c r="AG283" s="618"/>
      <c r="AH283" s="618"/>
      <c r="AI283" s="618"/>
      <c r="AJ283" s="618"/>
      <c r="AK283" s="618"/>
      <c r="AL283" s="616"/>
      <c r="AM283" s="616"/>
      <c r="AN283" s="616"/>
      <c r="AO283" s="616"/>
      <c r="AP283" s="616"/>
      <c r="AQ283" s="616"/>
      <c r="AR283" s="616"/>
      <c r="AS283" s="616"/>
      <c r="AT283" s="616"/>
      <c r="AU283" s="616"/>
      <c r="AV283" s="616"/>
      <c r="AW283" s="616"/>
      <c r="AX283" s="616"/>
      <c r="AY283" s="616"/>
      <c r="AZ283" s="616"/>
      <c r="BA283" s="616"/>
      <c r="BB283" s="616"/>
      <c r="BC283" s="616"/>
      <c r="BD283" s="616"/>
      <c r="BE283" s="616"/>
      <c r="BF283" s="616"/>
      <c r="BG283" s="616"/>
      <c r="BH283" s="616"/>
      <c r="BI283" s="616"/>
      <c r="BJ283" s="616"/>
      <c r="BK283" s="616"/>
      <c r="BL283" s="616"/>
      <c r="BM283" s="616"/>
      <c r="BN283" s="616"/>
      <c r="BO283" s="616"/>
      <c r="BP283" s="616"/>
      <c r="BQ283" s="616"/>
      <c r="BR283" s="616"/>
      <c r="BS283" s="616"/>
      <c r="BT283" s="616"/>
      <c r="BU283" s="616"/>
      <c r="BV283" s="616"/>
      <c r="BW283" s="616"/>
      <c r="BX283" s="616"/>
      <c r="BY283" s="616"/>
      <c r="BZ283" s="616"/>
      <c r="CA283" s="616"/>
      <c r="CB283" s="616"/>
      <c r="CC283" s="616"/>
      <c r="CD283" s="616"/>
      <c r="CE283" s="616"/>
      <c r="CF283" s="616"/>
      <c r="CG283" s="616"/>
    </row>
    <row r="284" spans="1:85">
      <c r="A284" s="618"/>
      <c r="B284" s="618"/>
      <c r="C284" s="618"/>
      <c r="D284" s="618"/>
      <c r="E284" s="618"/>
      <c r="F284" s="618"/>
      <c r="G284" s="618"/>
      <c r="H284" s="618"/>
      <c r="I284" s="618"/>
      <c r="J284" s="618"/>
      <c r="K284" s="618"/>
      <c r="L284" s="618"/>
      <c r="M284" s="618"/>
      <c r="N284" s="618"/>
      <c r="O284" s="618"/>
      <c r="P284" s="618"/>
      <c r="Q284" s="618"/>
      <c r="R284" s="618"/>
      <c r="S284" s="618"/>
      <c r="T284" s="618"/>
      <c r="U284" s="618"/>
      <c r="V284" s="618"/>
      <c r="W284" s="618"/>
      <c r="X284" s="617"/>
      <c r="Y284" s="618"/>
      <c r="Z284" s="618"/>
      <c r="AA284" s="618"/>
      <c r="AB284" s="618"/>
      <c r="AC284" s="618"/>
      <c r="AD284" s="618"/>
      <c r="AE284" s="618"/>
      <c r="AF284" s="618"/>
      <c r="AG284" s="618"/>
      <c r="AH284" s="618"/>
      <c r="AI284" s="618"/>
      <c r="AJ284" s="618"/>
      <c r="AK284" s="618"/>
      <c r="AL284" s="616"/>
      <c r="AM284" s="616"/>
      <c r="AN284" s="616"/>
      <c r="AO284" s="616"/>
      <c r="AP284" s="616"/>
      <c r="AQ284" s="616"/>
      <c r="AR284" s="616"/>
      <c r="AS284" s="616"/>
      <c r="AT284" s="616"/>
      <c r="AU284" s="616"/>
      <c r="AV284" s="616"/>
      <c r="AW284" s="616"/>
      <c r="AX284" s="616"/>
      <c r="AY284" s="616"/>
      <c r="AZ284" s="616"/>
      <c r="BA284" s="616"/>
      <c r="BB284" s="616"/>
      <c r="BC284" s="616"/>
      <c r="BD284" s="616"/>
      <c r="BE284" s="616"/>
      <c r="BF284" s="616"/>
      <c r="BG284" s="616"/>
      <c r="BH284" s="616"/>
      <c r="BI284" s="616"/>
      <c r="BJ284" s="616"/>
      <c r="BK284" s="616"/>
      <c r="BL284" s="616"/>
      <c r="BM284" s="616"/>
      <c r="BN284" s="616"/>
      <c r="BO284" s="616"/>
      <c r="BP284" s="616"/>
      <c r="BQ284" s="616"/>
      <c r="BR284" s="616"/>
      <c r="BS284" s="616"/>
      <c r="BT284" s="616"/>
      <c r="BU284" s="616"/>
      <c r="BV284" s="616"/>
      <c r="BW284" s="616"/>
      <c r="BX284" s="616"/>
      <c r="BY284" s="616"/>
      <c r="BZ284" s="616"/>
      <c r="CA284" s="616"/>
      <c r="CB284" s="616"/>
      <c r="CC284" s="616"/>
      <c r="CD284" s="616"/>
      <c r="CE284" s="616"/>
      <c r="CF284" s="616"/>
      <c r="CG284" s="616"/>
    </row>
    <row r="285" spans="1:85">
      <c r="A285" s="618"/>
      <c r="B285" s="618"/>
      <c r="C285" s="618"/>
      <c r="D285" s="618"/>
      <c r="E285" s="618"/>
      <c r="F285" s="618"/>
      <c r="G285" s="618"/>
      <c r="H285" s="618"/>
      <c r="I285" s="618"/>
      <c r="J285" s="618"/>
      <c r="K285" s="618"/>
      <c r="L285" s="618"/>
      <c r="M285" s="618"/>
      <c r="N285" s="618"/>
      <c r="O285" s="618"/>
      <c r="P285" s="618"/>
      <c r="Q285" s="618"/>
      <c r="R285" s="618"/>
      <c r="S285" s="618"/>
      <c r="T285" s="618"/>
      <c r="U285" s="618"/>
      <c r="V285" s="618"/>
      <c r="W285" s="618"/>
      <c r="X285" s="617"/>
      <c r="Y285" s="618"/>
      <c r="Z285" s="618"/>
      <c r="AA285" s="618"/>
      <c r="AB285" s="618"/>
      <c r="AC285" s="618"/>
      <c r="AD285" s="618"/>
      <c r="AE285" s="618"/>
      <c r="AF285" s="618"/>
      <c r="AG285" s="618"/>
      <c r="AH285" s="618"/>
      <c r="AI285" s="618"/>
      <c r="AJ285" s="618"/>
      <c r="AK285" s="618"/>
      <c r="AL285" s="616"/>
      <c r="AM285" s="616"/>
      <c r="AN285" s="616"/>
      <c r="AO285" s="616"/>
      <c r="AP285" s="616"/>
      <c r="AQ285" s="616"/>
      <c r="AR285" s="616"/>
      <c r="AS285" s="616"/>
      <c r="AT285" s="616"/>
      <c r="AU285" s="616"/>
      <c r="AV285" s="616"/>
      <c r="AW285" s="616"/>
      <c r="AX285" s="616"/>
      <c r="AY285" s="616"/>
      <c r="AZ285" s="616"/>
      <c r="BA285" s="616"/>
      <c r="BB285" s="616"/>
      <c r="BC285" s="616"/>
      <c r="BD285" s="616"/>
      <c r="BE285" s="616"/>
      <c r="BF285" s="616"/>
      <c r="BG285" s="616"/>
      <c r="BH285" s="616"/>
      <c r="BI285" s="616"/>
      <c r="BJ285" s="616"/>
      <c r="BK285" s="616"/>
      <c r="BL285" s="616"/>
      <c r="BM285" s="616"/>
      <c r="BN285" s="616"/>
      <c r="BO285" s="616"/>
      <c r="BP285" s="616"/>
      <c r="BQ285" s="616"/>
      <c r="BR285" s="616"/>
      <c r="BS285" s="616"/>
      <c r="BT285" s="616"/>
      <c r="BU285" s="616"/>
      <c r="BV285" s="616"/>
      <c r="BW285" s="616"/>
      <c r="BX285" s="616"/>
      <c r="BY285" s="616"/>
      <c r="BZ285" s="616"/>
      <c r="CA285" s="616"/>
      <c r="CB285" s="616"/>
      <c r="CC285" s="616"/>
      <c r="CD285" s="616"/>
      <c r="CE285" s="616"/>
      <c r="CF285" s="616"/>
      <c r="CG285" s="616"/>
    </row>
    <row r="286" spans="1:85">
      <c r="A286" s="618"/>
      <c r="B286" s="618"/>
      <c r="C286" s="618"/>
      <c r="D286" s="618"/>
      <c r="E286" s="618"/>
      <c r="F286" s="618"/>
      <c r="G286" s="618"/>
      <c r="H286" s="618"/>
      <c r="I286" s="618"/>
      <c r="J286" s="618"/>
      <c r="K286" s="618"/>
      <c r="L286" s="618"/>
      <c r="M286" s="618"/>
      <c r="N286" s="618"/>
      <c r="O286" s="618"/>
      <c r="P286" s="618"/>
      <c r="Q286" s="618"/>
      <c r="R286" s="618"/>
      <c r="S286" s="618"/>
      <c r="T286" s="618"/>
      <c r="U286" s="618"/>
      <c r="V286" s="618"/>
      <c r="W286" s="618"/>
      <c r="X286" s="617"/>
      <c r="Y286" s="618"/>
      <c r="Z286" s="618"/>
      <c r="AA286" s="618"/>
      <c r="AB286" s="618"/>
      <c r="AC286" s="618"/>
      <c r="AD286" s="618"/>
      <c r="AE286" s="618"/>
      <c r="AF286" s="618"/>
      <c r="AG286" s="618"/>
      <c r="AH286" s="618"/>
      <c r="AI286" s="618"/>
      <c r="AJ286" s="618"/>
      <c r="AK286" s="618"/>
      <c r="AL286" s="616"/>
      <c r="AM286" s="616"/>
      <c r="AN286" s="616"/>
      <c r="AO286" s="616"/>
      <c r="AP286" s="616"/>
      <c r="AQ286" s="616"/>
      <c r="AR286" s="616"/>
      <c r="AS286" s="616"/>
      <c r="AT286" s="616"/>
      <c r="AU286" s="616"/>
      <c r="AV286" s="616"/>
      <c r="AW286" s="616"/>
      <c r="AX286" s="616"/>
      <c r="AY286" s="616"/>
      <c r="AZ286" s="616"/>
      <c r="BA286" s="616"/>
      <c r="BB286" s="616"/>
      <c r="BC286" s="616"/>
      <c r="BD286" s="616"/>
      <c r="BE286" s="616"/>
      <c r="BF286" s="616"/>
      <c r="BG286" s="616"/>
      <c r="BH286" s="616"/>
      <c r="BI286" s="616"/>
      <c r="BJ286" s="616"/>
      <c r="BK286" s="616"/>
      <c r="BL286" s="616"/>
      <c r="BM286" s="616"/>
      <c r="BN286" s="616"/>
      <c r="BO286" s="616"/>
      <c r="BP286" s="616"/>
      <c r="BQ286" s="616"/>
      <c r="BR286" s="616"/>
      <c r="BS286" s="616"/>
      <c r="BT286" s="616"/>
      <c r="BU286" s="616"/>
      <c r="BV286" s="616"/>
      <c r="BW286" s="616"/>
      <c r="BX286" s="616"/>
      <c r="BY286" s="616"/>
      <c r="BZ286" s="616"/>
      <c r="CA286" s="616"/>
      <c r="CB286" s="616"/>
      <c r="CC286" s="616"/>
      <c r="CD286" s="616"/>
      <c r="CE286" s="616"/>
      <c r="CF286" s="616"/>
      <c r="CG286" s="616"/>
    </row>
    <row r="287" spans="1:85">
      <c r="A287" s="618"/>
      <c r="B287" s="618"/>
      <c r="C287" s="618"/>
      <c r="D287" s="618"/>
      <c r="E287" s="618"/>
      <c r="F287" s="618"/>
      <c r="G287" s="618"/>
      <c r="H287" s="618"/>
      <c r="I287" s="618"/>
      <c r="J287" s="618"/>
      <c r="K287" s="618"/>
      <c r="L287" s="618"/>
      <c r="M287" s="618"/>
      <c r="N287" s="618"/>
      <c r="O287" s="618"/>
      <c r="P287" s="618"/>
      <c r="Q287" s="618"/>
      <c r="R287" s="618"/>
      <c r="S287" s="618"/>
      <c r="T287" s="618"/>
      <c r="U287" s="618"/>
      <c r="V287" s="618"/>
      <c r="W287" s="618"/>
      <c r="X287" s="617"/>
      <c r="Y287" s="618"/>
      <c r="Z287" s="618"/>
      <c r="AA287" s="618"/>
      <c r="AB287" s="618"/>
      <c r="AC287" s="618"/>
      <c r="AD287" s="618"/>
      <c r="AE287" s="618"/>
      <c r="AF287" s="618"/>
      <c r="AG287" s="618"/>
      <c r="AH287" s="618"/>
      <c r="AI287" s="618"/>
      <c r="AJ287" s="618"/>
      <c r="AK287" s="618"/>
      <c r="AL287" s="616"/>
      <c r="AM287" s="616"/>
      <c r="AN287" s="616"/>
      <c r="AO287" s="616"/>
      <c r="AP287" s="616"/>
      <c r="AQ287" s="616"/>
      <c r="AR287" s="616"/>
      <c r="AS287" s="616"/>
      <c r="AT287" s="616"/>
      <c r="AU287" s="616"/>
      <c r="AV287" s="616"/>
      <c r="AW287" s="616"/>
      <c r="AX287" s="616"/>
      <c r="AY287" s="616"/>
      <c r="AZ287" s="616"/>
      <c r="BA287" s="616"/>
      <c r="BB287" s="616"/>
      <c r="BC287" s="616"/>
      <c r="BD287" s="616"/>
      <c r="BE287" s="616"/>
      <c r="BF287" s="616"/>
      <c r="BG287" s="616"/>
      <c r="BH287" s="616"/>
      <c r="BI287" s="616"/>
      <c r="BJ287" s="616"/>
      <c r="BK287" s="616"/>
      <c r="BL287" s="616"/>
      <c r="BM287" s="616"/>
      <c r="BN287" s="616"/>
      <c r="BO287" s="616"/>
      <c r="BP287" s="616"/>
      <c r="BQ287" s="616"/>
      <c r="BR287" s="616"/>
      <c r="BS287" s="616"/>
      <c r="BT287" s="616"/>
      <c r="BU287" s="616"/>
      <c r="BV287" s="616"/>
      <c r="BW287" s="616"/>
      <c r="BX287" s="616"/>
      <c r="BY287" s="616"/>
      <c r="BZ287" s="616"/>
      <c r="CA287" s="616"/>
      <c r="CB287" s="616"/>
      <c r="CC287" s="616"/>
      <c r="CD287" s="616"/>
      <c r="CE287" s="616"/>
      <c r="CF287" s="616"/>
      <c r="CG287" s="616"/>
    </row>
    <row r="288" spans="1:85">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7"/>
      <c r="Y288" s="618"/>
      <c r="Z288" s="618"/>
      <c r="AA288" s="618"/>
      <c r="AB288" s="618"/>
      <c r="AC288" s="618"/>
      <c r="AD288" s="618"/>
      <c r="AE288" s="618"/>
      <c r="AF288" s="618"/>
      <c r="AG288" s="618"/>
      <c r="AH288" s="618"/>
      <c r="AI288" s="618"/>
      <c r="AJ288" s="618"/>
      <c r="AK288" s="618"/>
      <c r="AL288" s="616"/>
      <c r="AM288" s="616"/>
      <c r="AN288" s="616"/>
      <c r="AO288" s="616"/>
      <c r="AP288" s="616"/>
      <c r="AQ288" s="616"/>
      <c r="AR288" s="616"/>
      <c r="AS288" s="616"/>
      <c r="AT288" s="616"/>
      <c r="AU288" s="616"/>
      <c r="AV288" s="616"/>
      <c r="AW288" s="616"/>
      <c r="AX288" s="616"/>
      <c r="AY288" s="616"/>
      <c r="AZ288" s="616"/>
      <c r="BA288" s="616"/>
      <c r="BB288" s="616"/>
      <c r="BC288" s="616"/>
      <c r="BD288" s="616"/>
      <c r="BE288" s="616"/>
      <c r="BF288" s="616"/>
      <c r="BG288" s="616"/>
      <c r="BH288" s="616"/>
      <c r="BI288" s="616"/>
      <c r="BJ288" s="616"/>
      <c r="BK288" s="616"/>
      <c r="BL288" s="616"/>
      <c r="BM288" s="616"/>
      <c r="BN288" s="616"/>
      <c r="BO288" s="616"/>
      <c r="BP288" s="616"/>
      <c r="BQ288" s="616"/>
      <c r="BR288" s="616"/>
      <c r="BS288" s="616"/>
      <c r="BT288" s="616"/>
      <c r="BU288" s="616"/>
      <c r="BV288" s="616"/>
      <c r="BW288" s="616"/>
      <c r="BX288" s="616"/>
      <c r="BY288" s="616"/>
      <c r="BZ288" s="616"/>
      <c r="CA288" s="616"/>
      <c r="CB288" s="616"/>
      <c r="CC288" s="616"/>
      <c r="CD288" s="616"/>
      <c r="CE288" s="616"/>
      <c r="CF288" s="616"/>
      <c r="CG288" s="616"/>
    </row>
    <row r="289" spans="1:85">
      <c r="A289" s="618"/>
      <c r="B289" s="618"/>
      <c r="C289" s="618"/>
      <c r="D289" s="618"/>
      <c r="E289" s="618"/>
      <c r="F289" s="618"/>
      <c r="G289" s="618"/>
      <c r="H289" s="618"/>
      <c r="I289" s="618"/>
      <c r="J289" s="618"/>
      <c r="K289" s="618"/>
      <c r="L289" s="618"/>
      <c r="M289" s="618"/>
      <c r="N289" s="618"/>
      <c r="O289" s="618"/>
      <c r="P289" s="618"/>
      <c r="Q289" s="618"/>
      <c r="R289" s="618"/>
      <c r="S289" s="618"/>
      <c r="T289" s="618"/>
      <c r="U289" s="618"/>
      <c r="V289" s="618"/>
      <c r="W289" s="618"/>
      <c r="X289" s="617"/>
      <c r="Y289" s="618"/>
      <c r="Z289" s="618"/>
      <c r="AA289" s="618"/>
      <c r="AB289" s="618"/>
      <c r="AC289" s="618"/>
      <c r="AD289" s="618"/>
      <c r="AE289" s="618"/>
      <c r="AF289" s="618"/>
      <c r="AG289" s="618"/>
      <c r="AH289" s="618"/>
      <c r="AI289" s="618"/>
      <c r="AJ289" s="618"/>
      <c r="AK289" s="618"/>
      <c r="AL289" s="616"/>
      <c r="AM289" s="616"/>
      <c r="AN289" s="616"/>
      <c r="AO289" s="616"/>
      <c r="AP289" s="616"/>
      <c r="AQ289" s="616"/>
      <c r="AR289" s="616"/>
      <c r="AS289" s="616"/>
      <c r="AT289" s="616"/>
      <c r="AU289" s="616"/>
      <c r="AV289" s="616"/>
      <c r="AW289" s="616"/>
      <c r="AX289" s="616"/>
      <c r="AY289" s="616"/>
      <c r="AZ289" s="616"/>
      <c r="BA289" s="616"/>
      <c r="BB289" s="616"/>
      <c r="BC289" s="616"/>
      <c r="BD289" s="616"/>
      <c r="BE289" s="616"/>
      <c r="BF289" s="616"/>
      <c r="BG289" s="616"/>
      <c r="BH289" s="616"/>
      <c r="BI289" s="616"/>
      <c r="BJ289" s="616"/>
      <c r="BK289" s="616"/>
      <c r="BL289" s="616"/>
      <c r="BM289" s="616"/>
      <c r="BN289" s="616"/>
      <c r="BO289" s="616"/>
      <c r="BP289" s="616"/>
      <c r="BQ289" s="616"/>
      <c r="BR289" s="616"/>
      <c r="BS289" s="616"/>
      <c r="BT289" s="616"/>
      <c r="BU289" s="616"/>
      <c r="BV289" s="616"/>
      <c r="BW289" s="616"/>
      <c r="BX289" s="616"/>
      <c r="BY289" s="616"/>
      <c r="BZ289" s="616"/>
      <c r="CA289" s="616"/>
      <c r="CB289" s="616"/>
      <c r="CC289" s="616"/>
      <c r="CD289" s="616"/>
      <c r="CE289" s="616"/>
      <c r="CF289" s="616"/>
      <c r="CG289" s="616"/>
    </row>
    <row r="290" spans="1:85">
      <c r="A290" s="618"/>
      <c r="B290" s="618"/>
      <c r="C290" s="618"/>
      <c r="D290" s="618"/>
      <c r="E290" s="618"/>
      <c r="F290" s="618"/>
      <c r="G290" s="618"/>
      <c r="H290" s="618"/>
      <c r="I290" s="618"/>
      <c r="J290" s="618"/>
      <c r="K290" s="618"/>
      <c r="L290" s="618"/>
      <c r="M290" s="618"/>
      <c r="N290" s="618"/>
      <c r="O290" s="618"/>
      <c r="P290" s="618"/>
      <c r="Q290" s="618"/>
      <c r="R290" s="618"/>
      <c r="S290" s="618"/>
      <c r="T290" s="618"/>
      <c r="U290" s="618"/>
      <c r="V290" s="618"/>
      <c r="W290" s="618"/>
      <c r="X290" s="617"/>
      <c r="Y290" s="618"/>
      <c r="Z290" s="618"/>
      <c r="AA290" s="618"/>
      <c r="AB290" s="618"/>
      <c r="AC290" s="618"/>
      <c r="AD290" s="618"/>
      <c r="AE290" s="618"/>
      <c r="AF290" s="618"/>
      <c r="AG290" s="618"/>
      <c r="AH290" s="618"/>
      <c r="AI290" s="618"/>
      <c r="AJ290" s="618"/>
      <c r="AK290" s="618"/>
      <c r="AL290" s="616"/>
      <c r="AM290" s="616"/>
      <c r="AN290" s="616"/>
      <c r="AO290" s="616"/>
      <c r="AP290" s="616"/>
      <c r="AQ290" s="616"/>
      <c r="AR290" s="616"/>
      <c r="AS290" s="616"/>
      <c r="AT290" s="616"/>
      <c r="AU290" s="616"/>
      <c r="AV290" s="616"/>
      <c r="AW290" s="616"/>
      <c r="AX290" s="616"/>
      <c r="AY290" s="616"/>
      <c r="AZ290" s="616"/>
      <c r="BA290" s="616"/>
      <c r="BB290" s="616"/>
      <c r="BC290" s="616"/>
      <c r="BD290" s="616"/>
      <c r="BE290" s="616"/>
      <c r="BF290" s="616"/>
      <c r="BG290" s="616"/>
      <c r="BH290" s="616"/>
      <c r="BI290" s="616"/>
      <c r="BJ290" s="616"/>
      <c r="BK290" s="616"/>
      <c r="BL290" s="616"/>
      <c r="BM290" s="616"/>
      <c r="BN290" s="616"/>
      <c r="BO290" s="616"/>
      <c r="BP290" s="616"/>
      <c r="BQ290" s="616"/>
      <c r="BR290" s="616"/>
      <c r="BS290" s="616"/>
      <c r="BT290" s="616"/>
      <c r="BU290" s="616"/>
      <c r="BV290" s="616"/>
      <c r="BW290" s="616"/>
      <c r="BX290" s="616"/>
      <c r="BY290" s="616"/>
      <c r="BZ290" s="616"/>
      <c r="CA290" s="616"/>
      <c r="CB290" s="616"/>
      <c r="CC290" s="616"/>
      <c r="CD290" s="616"/>
      <c r="CE290" s="616"/>
      <c r="CF290" s="616"/>
      <c r="CG290" s="616"/>
    </row>
    <row r="291" spans="1:85">
      <c r="A291" s="618"/>
      <c r="B291" s="618"/>
      <c r="C291" s="618"/>
      <c r="D291" s="618"/>
      <c r="E291" s="618"/>
      <c r="F291" s="618"/>
      <c r="G291" s="618"/>
      <c r="H291" s="618"/>
      <c r="I291" s="618"/>
      <c r="J291" s="618"/>
      <c r="K291" s="618"/>
      <c r="L291" s="618"/>
      <c r="M291" s="618"/>
      <c r="N291" s="618"/>
      <c r="O291" s="618"/>
      <c r="P291" s="618"/>
      <c r="Q291" s="618"/>
      <c r="R291" s="618"/>
      <c r="S291" s="618"/>
      <c r="T291" s="618"/>
      <c r="U291" s="618"/>
      <c r="V291" s="618"/>
      <c r="W291" s="618"/>
      <c r="X291" s="617"/>
      <c r="Y291" s="618"/>
      <c r="Z291" s="618"/>
      <c r="AA291" s="618"/>
      <c r="AB291" s="618"/>
      <c r="AC291" s="618"/>
      <c r="AD291" s="618"/>
      <c r="AE291" s="618"/>
      <c r="AF291" s="618"/>
      <c r="AG291" s="618"/>
      <c r="AH291" s="618"/>
      <c r="AI291" s="618"/>
      <c r="AJ291" s="618"/>
      <c r="AK291" s="618"/>
      <c r="AL291" s="616"/>
      <c r="AM291" s="616"/>
      <c r="AN291" s="616"/>
      <c r="AO291" s="616"/>
      <c r="AP291" s="616"/>
      <c r="AQ291" s="616"/>
      <c r="AR291" s="616"/>
      <c r="AS291" s="616"/>
      <c r="AT291" s="616"/>
      <c r="AU291" s="616"/>
      <c r="AV291" s="616"/>
      <c r="AW291" s="616"/>
      <c r="AX291" s="616"/>
      <c r="AY291" s="616"/>
      <c r="AZ291" s="616"/>
      <c r="BA291" s="616"/>
      <c r="BB291" s="616"/>
      <c r="BC291" s="616"/>
      <c r="BD291" s="616"/>
      <c r="BE291" s="616"/>
      <c r="BF291" s="616"/>
      <c r="BG291" s="616"/>
      <c r="BH291" s="616"/>
      <c r="BI291" s="616"/>
      <c r="BJ291" s="616"/>
      <c r="BK291" s="616"/>
      <c r="BL291" s="616"/>
      <c r="BM291" s="616"/>
      <c r="BN291" s="616"/>
      <c r="BO291" s="616"/>
      <c r="BP291" s="616"/>
      <c r="BQ291" s="616"/>
      <c r="BR291" s="616"/>
      <c r="BS291" s="616"/>
      <c r="BT291" s="616"/>
      <c r="BU291" s="616"/>
      <c r="BV291" s="616"/>
      <c r="BW291" s="616"/>
      <c r="BX291" s="616"/>
      <c r="BY291" s="616"/>
      <c r="BZ291" s="616"/>
      <c r="CA291" s="616"/>
      <c r="CB291" s="616"/>
      <c r="CC291" s="616"/>
      <c r="CD291" s="616"/>
      <c r="CE291" s="616"/>
      <c r="CF291" s="616"/>
      <c r="CG291" s="616"/>
    </row>
    <row r="292" spans="1:85">
      <c r="A292" s="618"/>
      <c r="B292" s="618"/>
      <c r="C292" s="618"/>
      <c r="D292" s="618"/>
      <c r="E292" s="618"/>
      <c r="F292" s="618"/>
      <c r="G292" s="618"/>
      <c r="H292" s="618"/>
      <c r="I292" s="618"/>
      <c r="J292" s="618"/>
      <c r="K292" s="618"/>
      <c r="L292" s="618"/>
      <c r="M292" s="618"/>
      <c r="N292" s="618"/>
      <c r="O292" s="618"/>
      <c r="P292" s="618"/>
      <c r="Q292" s="618"/>
      <c r="R292" s="618"/>
      <c r="S292" s="618"/>
      <c r="T292" s="618"/>
      <c r="U292" s="618"/>
      <c r="V292" s="618"/>
      <c r="W292" s="618"/>
      <c r="X292" s="617"/>
      <c r="Y292" s="618"/>
      <c r="Z292" s="618"/>
      <c r="AA292" s="618"/>
      <c r="AB292" s="618"/>
      <c r="AC292" s="618"/>
      <c r="AD292" s="618"/>
      <c r="AE292" s="618"/>
      <c r="AF292" s="618"/>
      <c r="AG292" s="618"/>
      <c r="AH292" s="618"/>
      <c r="AI292" s="618"/>
      <c r="AJ292" s="618"/>
      <c r="AK292" s="618"/>
      <c r="AL292" s="616"/>
      <c r="AM292" s="616"/>
      <c r="AN292" s="616"/>
      <c r="AO292" s="616"/>
      <c r="AP292" s="616"/>
      <c r="AQ292" s="616"/>
      <c r="AR292" s="616"/>
      <c r="AS292" s="616"/>
      <c r="AT292" s="616"/>
      <c r="AU292" s="616"/>
      <c r="AV292" s="616"/>
      <c r="AW292" s="616"/>
      <c r="AX292" s="616"/>
      <c r="AY292" s="616"/>
      <c r="AZ292" s="616"/>
      <c r="BA292" s="616"/>
      <c r="BB292" s="616"/>
      <c r="BC292" s="616"/>
      <c r="BD292" s="616"/>
      <c r="BE292" s="616"/>
      <c r="BF292" s="616"/>
      <c r="BG292" s="616"/>
      <c r="BH292" s="616"/>
      <c r="BI292" s="616"/>
      <c r="BJ292" s="616"/>
      <c r="BK292" s="616"/>
      <c r="BL292" s="616"/>
      <c r="BM292" s="616"/>
      <c r="BN292" s="616"/>
      <c r="BO292" s="616"/>
      <c r="BP292" s="616"/>
      <c r="BQ292" s="616"/>
      <c r="BR292" s="616"/>
      <c r="BS292" s="616"/>
      <c r="BT292" s="616"/>
      <c r="BU292" s="616"/>
      <c r="BV292" s="616"/>
      <c r="BW292" s="616"/>
      <c r="BX292" s="616"/>
      <c r="BY292" s="616"/>
      <c r="BZ292" s="616"/>
      <c r="CA292" s="616"/>
      <c r="CB292" s="616"/>
      <c r="CC292" s="616"/>
      <c r="CD292" s="616"/>
      <c r="CE292" s="616"/>
      <c r="CF292" s="616"/>
      <c r="CG292" s="616"/>
    </row>
    <row r="293" spans="1:85">
      <c r="A293" s="618"/>
      <c r="B293" s="618"/>
      <c r="C293" s="618"/>
      <c r="D293" s="618"/>
      <c r="E293" s="618"/>
      <c r="F293" s="618"/>
      <c r="G293" s="618"/>
      <c r="H293" s="618"/>
      <c r="I293" s="618"/>
      <c r="J293" s="618"/>
      <c r="K293" s="618"/>
      <c r="L293" s="618"/>
      <c r="M293" s="618"/>
      <c r="N293" s="618"/>
      <c r="O293" s="618"/>
      <c r="P293" s="618"/>
      <c r="Q293" s="618"/>
      <c r="R293" s="618"/>
      <c r="S293" s="618"/>
      <c r="T293" s="618"/>
      <c r="U293" s="618"/>
      <c r="V293" s="618"/>
      <c r="W293" s="618"/>
      <c r="X293" s="617"/>
      <c r="Y293" s="618"/>
      <c r="Z293" s="618"/>
      <c r="AA293" s="618"/>
      <c r="AB293" s="618"/>
      <c r="AC293" s="618"/>
      <c r="AD293" s="618"/>
      <c r="AE293" s="618"/>
      <c r="AF293" s="618"/>
      <c r="AG293" s="618"/>
      <c r="AH293" s="618"/>
      <c r="AI293" s="618"/>
      <c r="AJ293" s="618"/>
      <c r="AK293" s="618"/>
      <c r="AL293" s="616"/>
      <c r="AM293" s="616"/>
      <c r="AN293" s="616"/>
      <c r="AO293" s="616"/>
      <c r="AP293" s="616"/>
      <c r="AQ293" s="616"/>
      <c r="AR293" s="616"/>
      <c r="AS293" s="616"/>
      <c r="AT293" s="616"/>
      <c r="AU293" s="616"/>
      <c r="AV293" s="616"/>
      <c r="AW293" s="616"/>
      <c r="AX293" s="616"/>
      <c r="AY293" s="616"/>
      <c r="AZ293" s="616"/>
      <c r="BA293" s="616"/>
      <c r="BB293" s="616"/>
      <c r="BC293" s="616"/>
      <c r="BD293" s="616"/>
      <c r="BE293" s="616"/>
      <c r="BF293" s="616"/>
      <c r="BG293" s="616"/>
      <c r="BH293" s="616"/>
      <c r="BI293" s="616"/>
      <c r="BJ293" s="616"/>
      <c r="BK293" s="616"/>
      <c r="BL293" s="616"/>
      <c r="BM293" s="616"/>
      <c r="BN293" s="616"/>
      <c r="BO293" s="616"/>
      <c r="BP293" s="616"/>
      <c r="BQ293" s="616"/>
      <c r="BR293" s="616"/>
      <c r="BS293" s="616"/>
      <c r="BT293" s="616"/>
      <c r="BU293" s="616"/>
      <c r="BV293" s="616"/>
      <c r="BW293" s="616"/>
      <c r="BX293" s="616"/>
      <c r="BY293" s="616"/>
      <c r="BZ293" s="616"/>
      <c r="CA293" s="616"/>
      <c r="CB293" s="616"/>
      <c r="CC293" s="616"/>
      <c r="CD293" s="616"/>
      <c r="CE293" s="616"/>
      <c r="CF293" s="616"/>
      <c r="CG293" s="616"/>
    </row>
    <row r="294" spans="1:85">
      <c r="A294" s="618"/>
      <c r="B294" s="618"/>
      <c r="C294" s="618"/>
      <c r="D294" s="618"/>
      <c r="E294" s="618"/>
      <c r="F294" s="618"/>
      <c r="G294" s="618"/>
      <c r="H294" s="618"/>
      <c r="I294" s="618"/>
      <c r="J294" s="618"/>
      <c r="K294" s="618"/>
      <c r="L294" s="618"/>
      <c r="M294" s="618"/>
      <c r="N294" s="618"/>
      <c r="O294" s="618"/>
      <c r="P294" s="618"/>
      <c r="Q294" s="618"/>
      <c r="R294" s="618"/>
      <c r="S294" s="618"/>
      <c r="T294" s="618"/>
      <c r="U294" s="618"/>
      <c r="V294" s="618"/>
      <c r="W294" s="618"/>
      <c r="X294" s="617"/>
      <c r="Y294" s="618"/>
      <c r="Z294" s="618"/>
      <c r="AA294" s="618"/>
      <c r="AB294" s="618"/>
      <c r="AC294" s="618"/>
      <c r="AD294" s="618"/>
      <c r="AE294" s="618"/>
      <c r="AF294" s="618"/>
      <c r="AG294" s="618"/>
      <c r="AH294" s="618"/>
      <c r="AI294" s="618"/>
      <c r="AJ294" s="618"/>
      <c r="AK294" s="618"/>
      <c r="AL294" s="616"/>
      <c r="AM294" s="616"/>
      <c r="AN294" s="616"/>
      <c r="AO294" s="616"/>
      <c r="AP294" s="616"/>
      <c r="AQ294" s="616"/>
      <c r="AR294" s="616"/>
      <c r="AS294" s="616"/>
      <c r="AT294" s="616"/>
      <c r="AU294" s="616"/>
      <c r="AV294" s="616"/>
      <c r="AW294" s="616"/>
      <c r="AX294" s="616"/>
      <c r="AY294" s="616"/>
      <c r="AZ294" s="616"/>
      <c r="BA294" s="616"/>
      <c r="BB294" s="616"/>
      <c r="BC294" s="616"/>
      <c r="BD294" s="616"/>
      <c r="BE294" s="616"/>
      <c r="BF294" s="616"/>
      <c r="BG294" s="616"/>
      <c r="BH294" s="616"/>
      <c r="BI294" s="616"/>
      <c r="BJ294" s="616"/>
      <c r="BK294" s="616"/>
      <c r="BL294" s="616"/>
      <c r="BM294" s="616"/>
      <c r="BN294" s="616"/>
      <c r="BO294" s="616"/>
      <c r="BP294" s="616"/>
      <c r="BQ294" s="616"/>
      <c r="BR294" s="616"/>
      <c r="BS294" s="616"/>
      <c r="BT294" s="616"/>
      <c r="BU294" s="616"/>
      <c r="BV294" s="616"/>
      <c r="BW294" s="616"/>
      <c r="BX294" s="616"/>
      <c r="BY294" s="616"/>
      <c r="BZ294" s="616"/>
      <c r="CA294" s="616"/>
      <c r="CB294" s="616"/>
      <c r="CC294" s="616"/>
      <c r="CD294" s="616"/>
      <c r="CE294" s="616"/>
      <c r="CF294" s="616"/>
      <c r="CG294" s="616"/>
    </row>
    <row r="295" spans="1:85">
      <c r="A295" s="618"/>
      <c r="B295" s="618"/>
      <c r="C295" s="618"/>
      <c r="D295" s="618"/>
      <c r="E295" s="618"/>
      <c r="F295" s="618"/>
      <c r="G295" s="618"/>
      <c r="H295" s="618"/>
      <c r="I295" s="618"/>
      <c r="J295" s="618"/>
      <c r="K295" s="618"/>
      <c r="L295" s="618"/>
      <c r="M295" s="618"/>
      <c r="N295" s="618"/>
      <c r="O295" s="618"/>
      <c r="P295" s="618"/>
      <c r="Q295" s="618"/>
      <c r="R295" s="618"/>
      <c r="S295" s="618"/>
      <c r="T295" s="618"/>
      <c r="U295" s="618"/>
      <c r="V295" s="618"/>
      <c r="W295" s="618"/>
      <c r="X295" s="617"/>
      <c r="Y295" s="618"/>
      <c r="Z295" s="618"/>
      <c r="AA295" s="618"/>
      <c r="AB295" s="618"/>
      <c r="AC295" s="618"/>
      <c r="AD295" s="618"/>
      <c r="AE295" s="618"/>
      <c r="AF295" s="618"/>
      <c r="AG295" s="618"/>
      <c r="AH295" s="618"/>
      <c r="AI295" s="618"/>
      <c r="AJ295" s="618"/>
      <c r="AK295" s="618"/>
      <c r="AL295" s="616"/>
      <c r="AM295" s="616"/>
      <c r="AN295" s="616"/>
      <c r="AO295" s="616"/>
      <c r="AP295" s="616"/>
      <c r="AQ295" s="616"/>
      <c r="AR295" s="616"/>
      <c r="AS295" s="616"/>
      <c r="AT295" s="616"/>
      <c r="AU295" s="616"/>
      <c r="AV295" s="616"/>
      <c r="AW295" s="616"/>
      <c r="AX295" s="616"/>
      <c r="AY295" s="616"/>
      <c r="AZ295" s="616"/>
      <c r="BA295" s="616"/>
      <c r="BB295" s="616"/>
      <c r="BC295" s="616"/>
      <c r="BD295" s="616"/>
      <c r="BE295" s="616"/>
      <c r="BF295" s="616"/>
      <c r="BG295" s="616"/>
      <c r="BH295" s="616"/>
      <c r="BI295" s="616"/>
      <c r="BJ295" s="616"/>
      <c r="BK295" s="616"/>
      <c r="BL295" s="616"/>
      <c r="BM295" s="616"/>
      <c r="BN295" s="616"/>
      <c r="BO295" s="616"/>
      <c r="BP295" s="616"/>
      <c r="BQ295" s="616"/>
      <c r="BR295" s="616"/>
      <c r="BS295" s="616"/>
      <c r="BT295" s="616"/>
      <c r="BU295" s="616"/>
      <c r="BV295" s="616"/>
      <c r="BW295" s="616"/>
      <c r="BX295" s="616"/>
      <c r="BY295" s="616"/>
      <c r="BZ295" s="616"/>
      <c r="CA295" s="616"/>
      <c r="CB295" s="616"/>
      <c r="CC295" s="616"/>
      <c r="CD295" s="616"/>
      <c r="CE295" s="616"/>
      <c r="CF295" s="616"/>
      <c r="CG295" s="616"/>
    </row>
    <row r="296" spans="1:85">
      <c r="A296" s="618"/>
      <c r="B296" s="618"/>
      <c r="C296" s="618"/>
      <c r="D296" s="618"/>
      <c r="E296" s="618"/>
      <c r="F296" s="618"/>
      <c r="G296" s="618"/>
      <c r="H296" s="618"/>
      <c r="I296" s="618"/>
      <c r="J296" s="618"/>
      <c r="K296" s="618"/>
      <c r="L296" s="618"/>
      <c r="M296" s="618"/>
      <c r="N296" s="618"/>
      <c r="O296" s="618"/>
      <c r="P296" s="618"/>
      <c r="Q296" s="618"/>
      <c r="R296" s="618"/>
      <c r="S296" s="618"/>
      <c r="T296" s="618"/>
      <c r="U296" s="618"/>
      <c r="V296" s="618"/>
      <c r="W296" s="618"/>
      <c r="X296" s="617"/>
      <c r="Y296" s="618"/>
      <c r="Z296" s="618"/>
      <c r="AA296" s="618"/>
      <c r="AB296" s="618"/>
      <c r="AC296" s="618"/>
      <c r="AD296" s="618"/>
      <c r="AE296" s="618"/>
      <c r="AF296" s="618"/>
      <c r="AG296" s="618"/>
      <c r="AH296" s="618"/>
      <c r="AI296" s="618"/>
      <c r="AJ296" s="618"/>
      <c r="AK296" s="618"/>
      <c r="AL296" s="616"/>
      <c r="AM296" s="616"/>
      <c r="AN296" s="616"/>
      <c r="AO296" s="616"/>
      <c r="AP296" s="616"/>
      <c r="AQ296" s="616"/>
      <c r="AR296" s="616"/>
      <c r="AS296" s="616"/>
      <c r="AT296" s="616"/>
      <c r="AU296" s="616"/>
      <c r="AV296" s="616"/>
      <c r="AW296" s="616"/>
      <c r="AX296" s="616"/>
      <c r="AY296" s="616"/>
      <c r="AZ296" s="616"/>
      <c r="BA296" s="616"/>
      <c r="BB296" s="616"/>
      <c r="BC296" s="616"/>
      <c r="BD296" s="616"/>
      <c r="BE296" s="616"/>
      <c r="BF296" s="616"/>
      <c r="BG296" s="616"/>
      <c r="BH296" s="616"/>
      <c r="BI296" s="616"/>
      <c r="BJ296" s="616"/>
      <c r="BK296" s="616"/>
      <c r="BL296" s="616"/>
      <c r="BM296" s="616"/>
      <c r="BN296" s="616"/>
      <c r="BO296" s="616"/>
      <c r="BP296" s="616"/>
      <c r="BQ296" s="616"/>
      <c r="BR296" s="616"/>
      <c r="BS296" s="616"/>
      <c r="BT296" s="616"/>
      <c r="BU296" s="616"/>
      <c r="BV296" s="616"/>
      <c r="BW296" s="616"/>
      <c r="BX296" s="616"/>
      <c r="BY296" s="616"/>
      <c r="BZ296" s="616"/>
      <c r="CA296" s="616"/>
      <c r="CB296" s="616"/>
      <c r="CC296" s="616"/>
      <c r="CD296" s="616"/>
      <c r="CE296" s="616"/>
      <c r="CF296" s="616"/>
      <c r="CG296" s="616"/>
    </row>
    <row r="297" spans="1:85">
      <c r="A297" s="618"/>
      <c r="B297" s="618"/>
      <c r="C297" s="618"/>
      <c r="D297" s="618"/>
      <c r="E297" s="618"/>
      <c r="F297" s="618"/>
      <c r="G297" s="618"/>
      <c r="H297" s="618"/>
      <c r="I297" s="618"/>
      <c r="J297" s="618"/>
      <c r="K297" s="618"/>
      <c r="L297" s="618"/>
      <c r="M297" s="618"/>
      <c r="N297" s="618"/>
      <c r="O297" s="618"/>
      <c r="P297" s="618"/>
      <c r="Q297" s="618"/>
      <c r="R297" s="618"/>
      <c r="S297" s="618"/>
      <c r="T297" s="618"/>
      <c r="U297" s="618"/>
      <c r="V297" s="618"/>
      <c r="W297" s="618"/>
      <c r="X297" s="617"/>
      <c r="Y297" s="618"/>
      <c r="Z297" s="618"/>
      <c r="AA297" s="618"/>
      <c r="AB297" s="618"/>
      <c r="AC297" s="618"/>
      <c r="AD297" s="618"/>
      <c r="AE297" s="618"/>
      <c r="AF297" s="618"/>
      <c r="AG297" s="618"/>
      <c r="AH297" s="618"/>
      <c r="AI297" s="618"/>
      <c r="AJ297" s="618"/>
      <c r="AK297" s="618"/>
      <c r="AL297" s="616"/>
      <c r="AM297" s="616"/>
      <c r="AN297" s="616"/>
      <c r="AO297" s="616"/>
      <c r="AP297" s="616"/>
      <c r="AQ297" s="616"/>
      <c r="AR297" s="616"/>
      <c r="AS297" s="616"/>
      <c r="AT297" s="616"/>
      <c r="AU297" s="616"/>
      <c r="AV297" s="616"/>
      <c r="AW297" s="616"/>
      <c r="AX297" s="616"/>
      <c r="AY297" s="616"/>
      <c r="AZ297" s="616"/>
      <c r="BA297" s="616"/>
      <c r="BB297" s="616"/>
      <c r="BC297" s="616"/>
      <c r="BD297" s="616"/>
      <c r="BE297" s="616"/>
      <c r="BF297" s="616"/>
      <c r="BG297" s="616"/>
      <c r="BH297" s="616"/>
      <c r="BI297" s="616"/>
      <c r="BJ297" s="616"/>
      <c r="BK297" s="616"/>
      <c r="BL297" s="616"/>
      <c r="BM297" s="616"/>
      <c r="BN297" s="616"/>
      <c r="BO297" s="616"/>
      <c r="BP297" s="616"/>
      <c r="BQ297" s="616"/>
      <c r="BR297" s="616"/>
      <c r="BS297" s="616"/>
      <c r="BT297" s="616"/>
      <c r="BU297" s="616"/>
      <c r="BV297" s="616"/>
      <c r="BW297" s="616"/>
      <c r="BX297" s="616"/>
      <c r="BY297" s="616"/>
      <c r="BZ297" s="616"/>
      <c r="CA297" s="616"/>
      <c r="CB297" s="616"/>
      <c r="CC297" s="616"/>
      <c r="CD297" s="616"/>
      <c r="CE297" s="616"/>
      <c r="CF297" s="616"/>
      <c r="CG297" s="616"/>
    </row>
    <row r="298" spans="1:85">
      <c r="A298" s="618"/>
      <c r="B298" s="618"/>
      <c r="C298" s="618"/>
      <c r="D298" s="618"/>
      <c r="E298" s="618"/>
      <c r="F298" s="618"/>
      <c r="G298" s="618"/>
      <c r="H298" s="618"/>
      <c r="I298" s="618"/>
      <c r="J298" s="618"/>
      <c r="K298" s="618"/>
      <c r="L298" s="618"/>
      <c r="M298" s="618"/>
      <c r="N298" s="618"/>
      <c r="O298" s="618"/>
      <c r="P298" s="618"/>
      <c r="Q298" s="618"/>
      <c r="R298" s="618"/>
      <c r="S298" s="618"/>
      <c r="T298" s="618"/>
      <c r="U298" s="618"/>
      <c r="V298" s="618"/>
      <c r="W298" s="618"/>
      <c r="X298" s="617"/>
      <c r="Y298" s="618"/>
      <c r="Z298" s="618"/>
      <c r="AA298" s="618"/>
      <c r="AB298" s="618"/>
      <c r="AC298" s="618"/>
      <c r="AD298" s="618"/>
      <c r="AE298" s="618"/>
      <c r="AF298" s="618"/>
      <c r="AG298" s="618"/>
      <c r="AH298" s="618"/>
      <c r="AI298" s="618"/>
      <c r="AJ298" s="618"/>
      <c r="AK298" s="618"/>
      <c r="AL298" s="616"/>
      <c r="AM298" s="616"/>
      <c r="AN298" s="616"/>
      <c r="AO298" s="616"/>
      <c r="AP298" s="616"/>
      <c r="AQ298" s="616"/>
      <c r="AR298" s="616"/>
      <c r="AS298" s="616"/>
      <c r="AT298" s="616"/>
      <c r="AU298" s="616"/>
      <c r="AV298" s="616"/>
      <c r="AW298" s="616"/>
      <c r="AX298" s="616"/>
      <c r="AY298" s="616"/>
      <c r="AZ298" s="616"/>
      <c r="BA298" s="616"/>
      <c r="BB298" s="616"/>
      <c r="BC298" s="616"/>
      <c r="BD298" s="616"/>
      <c r="BE298" s="616"/>
      <c r="BF298" s="616"/>
      <c r="BG298" s="616"/>
      <c r="BH298" s="616"/>
      <c r="BI298" s="616"/>
      <c r="BJ298" s="616"/>
      <c r="BK298" s="616"/>
      <c r="BL298" s="616"/>
      <c r="BM298" s="616"/>
      <c r="BN298" s="616"/>
      <c r="BO298" s="616"/>
      <c r="BP298" s="616"/>
      <c r="BQ298" s="616"/>
      <c r="BR298" s="616"/>
      <c r="BS298" s="616"/>
      <c r="BT298" s="616"/>
      <c r="BU298" s="616"/>
      <c r="BV298" s="616"/>
      <c r="BW298" s="616"/>
      <c r="BX298" s="616"/>
      <c r="BY298" s="616"/>
      <c r="BZ298" s="616"/>
      <c r="CA298" s="616"/>
      <c r="CB298" s="616"/>
      <c r="CC298" s="616"/>
      <c r="CD298" s="616"/>
      <c r="CE298" s="616"/>
      <c r="CF298" s="616"/>
      <c r="CG298" s="616"/>
    </row>
    <row r="299" spans="1:85">
      <c r="A299" s="618"/>
      <c r="B299" s="618"/>
      <c r="C299" s="618"/>
      <c r="D299" s="618"/>
      <c r="E299" s="618"/>
      <c r="F299" s="618"/>
      <c r="G299" s="618"/>
      <c r="H299" s="618"/>
      <c r="I299" s="618"/>
      <c r="J299" s="618"/>
      <c r="K299" s="618"/>
      <c r="L299" s="618"/>
      <c r="M299" s="618"/>
      <c r="N299" s="618"/>
      <c r="O299" s="618"/>
      <c r="P299" s="618"/>
      <c r="Q299" s="618"/>
      <c r="R299" s="618"/>
      <c r="S299" s="618"/>
      <c r="T299" s="618"/>
      <c r="U299" s="618"/>
      <c r="V299" s="618"/>
      <c r="W299" s="618"/>
      <c r="X299" s="617"/>
      <c r="Y299" s="618"/>
      <c r="Z299" s="618"/>
      <c r="AA299" s="618"/>
      <c r="AB299" s="618"/>
      <c r="AC299" s="618"/>
      <c r="AD299" s="618"/>
      <c r="AE299" s="618"/>
      <c r="AF299" s="618"/>
      <c r="AG299" s="618"/>
      <c r="AH299" s="618"/>
      <c r="AI299" s="618"/>
      <c r="AJ299" s="618"/>
      <c r="AK299" s="618"/>
      <c r="AL299" s="616"/>
      <c r="AM299" s="616"/>
      <c r="AN299" s="616"/>
      <c r="AO299" s="616"/>
      <c r="AP299" s="616"/>
      <c r="AQ299" s="616"/>
      <c r="AR299" s="616"/>
      <c r="AS299" s="616"/>
      <c r="AT299" s="616"/>
      <c r="AU299" s="616"/>
      <c r="AV299" s="616"/>
      <c r="AW299" s="616"/>
      <c r="AX299" s="616"/>
      <c r="AY299" s="616"/>
      <c r="AZ299" s="616"/>
      <c r="BA299" s="616"/>
      <c r="BB299" s="616"/>
      <c r="BC299" s="616"/>
      <c r="BD299" s="616"/>
      <c r="BE299" s="616"/>
      <c r="BF299" s="616"/>
      <c r="BG299" s="616"/>
      <c r="BH299" s="616"/>
      <c r="BI299" s="616"/>
      <c r="BJ299" s="616"/>
      <c r="BK299" s="616"/>
      <c r="BL299" s="616"/>
      <c r="BM299" s="616"/>
      <c r="BN299" s="616"/>
      <c r="BO299" s="616"/>
      <c r="BP299" s="616"/>
      <c r="BQ299" s="616"/>
      <c r="BR299" s="616"/>
      <c r="BS299" s="616"/>
      <c r="BT299" s="616"/>
      <c r="BU299" s="616"/>
      <c r="BV299" s="616"/>
      <c r="BW299" s="616"/>
      <c r="BX299" s="616"/>
      <c r="BY299" s="616"/>
      <c r="BZ299" s="616"/>
      <c r="CA299" s="616"/>
      <c r="CB299" s="616"/>
      <c r="CC299" s="616"/>
      <c r="CD299" s="616"/>
      <c r="CE299" s="616"/>
      <c r="CF299" s="616"/>
      <c r="CG299" s="616"/>
    </row>
    <row r="300" spans="1:85">
      <c r="A300" s="618"/>
      <c r="B300" s="618"/>
      <c r="C300" s="618"/>
      <c r="D300" s="618"/>
      <c r="E300" s="618"/>
      <c r="F300" s="618"/>
      <c r="G300" s="618"/>
      <c r="H300" s="618"/>
      <c r="I300" s="618"/>
      <c r="J300" s="618"/>
      <c r="K300" s="618"/>
      <c r="L300" s="618"/>
      <c r="M300" s="618"/>
      <c r="N300" s="618"/>
      <c r="O300" s="618"/>
      <c r="P300" s="618"/>
      <c r="Q300" s="618"/>
      <c r="R300" s="618"/>
      <c r="S300" s="618"/>
      <c r="T300" s="618"/>
      <c r="U300" s="618"/>
      <c r="V300" s="618"/>
      <c r="W300" s="618"/>
      <c r="X300" s="617"/>
      <c r="Y300" s="618"/>
      <c r="Z300" s="618"/>
      <c r="AA300" s="618"/>
      <c r="AB300" s="618"/>
      <c r="AC300" s="618"/>
      <c r="AD300" s="618"/>
      <c r="AE300" s="618"/>
      <c r="AF300" s="618"/>
      <c r="AG300" s="618"/>
      <c r="AH300" s="618"/>
      <c r="AI300" s="618"/>
      <c r="AJ300" s="618"/>
      <c r="AK300" s="618"/>
      <c r="AL300" s="616"/>
      <c r="AM300" s="616"/>
      <c r="AN300" s="616"/>
      <c r="AO300" s="616"/>
      <c r="AP300" s="616"/>
      <c r="AQ300" s="616"/>
      <c r="AR300" s="616"/>
      <c r="AS300" s="616"/>
      <c r="AT300" s="616"/>
      <c r="AU300" s="616"/>
      <c r="AV300" s="616"/>
      <c r="AW300" s="616"/>
      <c r="AX300" s="616"/>
      <c r="AY300" s="616"/>
      <c r="AZ300" s="616"/>
      <c r="BA300" s="616"/>
      <c r="BB300" s="616"/>
      <c r="BC300" s="616"/>
      <c r="BD300" s="616"/>
      <c r="BE300" s="616"/>
      <c r="BF300" s="616"/>
      <c r="BG300" s="616"/>
      <c r="BH300" s="616"/>
      <c r="BI300" s="616"/>
      <c r="BJ300" s="616"/>
      <c r="BK300" s="616"/>
      <c r="BL300" s="616"/>
      <c r="BM300" s="616"/>
      <c r="BN300" s="616"/>
      <c r="BO300" s="616"/>
      <c r="BP300" s="616"/>
      <c r="BQ300" s="616"/>
      <c r="BR300" s="616"/>
      <c r="BS300" s="616"/>
      <c r="BT300" s="616"/>
      <c r="BU300" s="616"/>
      <c r="BV300" s="616"/>
      <c r="BW300" s="616"/>
      <c r="BX300" s="616"/>
      <c r="BY300" s="616"/>
      <c r="BZ300" s="616"/>
      <c r="CA300" s="616"/>
      <c r="CB300" s="616"/>
      <c r="CC300" s="616"/>
      <c r="CD300" s="616"/>
      <c r="CE300" s="616"/>
      <c r="CF300" s="616"/>
      <c r="CG300" s="616"/>
    </row>
    <row r="301" spans="1:85">
      <c r="A301" s="618"/>
      <c r="B301" s="618"/>
      <c r="C301" s="618"/>
      <c r="D301" s="618"/>
      <c r="E301" s="618"/>
      <c r="F301" s="618"/>
      <c r="G301" s="618"/>
      <c r="H301" s="618"/>
      <c r="I301" s="618"/>
      <c r="J301" s="618"/>
      <c r="K301" s="618"/>
      <c r="L301" s="618"/>
      <c r="M301" s="618"/>
      <c r="N301" s="618"/>
      <c r="O301" s="618"/>
      <c r="P301" s="618"/>
      <c r="Q301" s="618"/>
      <c r="R301" s="618"/>
      <c r="S301" s="618"/>
      <c r="T301" s="618"/>
      <c r="U301" s="618"/>
      <c r="V301" s="618"/>
      <c r="W301" s="618"/>
      <c r="X301" s="617"/>
      <c r="Y301" s="618"/>
      <c r="Z301" s="618"/>
      <c r="AA301" s="618"/>
      <c r="AB301" s="618"/>
      <c r="AC301" s="618"/>
      <c r="AD301" s="618"/>
      <c r="AE301" s="618"/>
      <c r="AF301" s="618"/>
      <c r="AG301" s="618"/>
      <c r="AH301" s="618"/>
      <c r="AI301" s="618"/>
      <c r="AJ301" s="618"/>
      <c r="AK301" s="618"/>
      <c r="AL301" s="616"/>
      <c r="AM301" s="616"/>
      <c r="AN301" s="616"/>
      <c r="AO301" s="616"/>
      <c r="AP301" s="616"/>
      <c r="AQ301" s="616"/>
      <c r="AR301" s="616"/>
      <c r="AS301" s="616"/>
      <c r="AT301" s="616"/>
      <c r="AU301" s="616"/>
      <c r="AV301" s="616"/>
      <c r="AW301" s="616"/>
      <c r="AX301" s="616"/>
      <c r="AY301" s="616"/>
      <c r="AZ301" s="616"/>
      <c r="BA301" s="616"/>
      <c r="BB301" s="616"/>
      <c r="BC301" s="616"/>
      <c r="BD301" s="616"/>
      <c r="BE301" s="616"/>
      <c r="BF301" s="616"/>
      <c r="BG301" s="616"/>
      <c r="BH301" s="616"/>
      <c r="BI301" s="616"/>
      <c r="BJ301" s="616"/>
      <c r="BK301" s="616"/>
      <c r="BL301" s="616"/>
      <c r="BM301" s="616"/>
      <c r="BN301" s="616"/>
      <c r="BO301" s="616"/>
      <c r="BP301" s="616"/>
      <c r="BQ301" s="616"/>
      <c r="BR301" s="616"/>
      <c r="BS301" s="616"/>
      <c r="BT301" s="616"/>
      <c r="BU301" s="616"/>
      <c r="BV301" s="616"/>
      <c r="BW301" s="616"/>
      <c r="BX301" s="616"/>
      <c r="BY301" s="616"/>
      <c r="BZ301" s="616"/>
      <c r="CA301" s="616"/>
      <c r="CB301" s="616"/>
      <c r="CC301" s="616"/>
      <c r="CD301" s="616"/>
      <c r="CE301" s="616"/>
      <c r="CF301" s="616"/>
      <c r="CG301" s="616"/>
    </row>
    <row r="302" spans="1:85">
      <c r="A302" s="618"/>
      <c r="B302" s="618"/>
      <c r="C302" s="618"/>
      <c r="D302" s="618"/>
      <c r="E302" s="618"/>
      <c r="F302" s="618"/>
      <c r="G302" s="618"/>
      <c r="H302" s="618"/>
      <c r="I302" s="618"/>
      <c r="J302" s="618"/>
      <c r="K302" s="618"/>
      <c r="L302" s="618"/>
      <c r="M302" s="618"/>
      <c r="N302" s="618"/>
      <c r="O302" s="618"/>
      <c r="P302" s="618"/>
      <c r="Q302" s="618"/>
      <c r="R302" s="618"/>
      <c r="S302" s="618"/>
      <c r="T302" s="618"/>
      <c r="U302" s="618"/>
      <c r="V302" s="618"/>
      <c r="W302" s="618"/>
      <c r="X302" s="617"/>
      <c r="Y302" s="618"/>
      <c r="Z302" s="618"/>
      <c r="AA302" s="618"/>
      <c r="AB302" s="618"/>
      <c r="AC302" s="618"/>
      <c r="AD302" s="618"/>
      <c r="AE302" s="618"/>
      <c r="AF302" s="618"/>
      <c r="AG302" s="618"/>
      <c r="AH302" s="618"/>
      <c r="AI302" s="618"/>
      <c r="AJ302" s="618"/>
      <c r="AK302" s="618"/>
      <c r="AL302" s="616"/>
      <c r="AM302" s="616"/>
      <c r="AN302" s="616"/>
      <c r="AO302" s="616"/>
      <c r="AP302" s="616"/>
      <c r="AQ302" s="616"/>
      <c r="AR302" s="616"/>
      <c r="AS302" s="616"/>
      <c r="AT302" s="616"/>
      <c r="AU302" s="616"/>
      <c r="AV302" s="616"/>
      <c r="AW302" s="616"/>
      <c r="AX302" s="616"/>
      <c r="AY302" s="616"/>
      <c r="AZ302" s="616"/>
      <c r="BA302" s="616"/>
      <c r="BB302" s="616"/>
      <c r="BC302" s="616"/>
      <c r="BD302" s="616"/>
      <c r="BE302" s="616"/>
      <c r="BF302" s="616"/>
      <c r="BG302" s="616"/>
      <c r="BH302" s="616"/>
      <c r="BI302" s="616"/>
      <c r="BJ302" s="616"/>
      <c r="BK302" s="616"/>
      <c r="BL302" s="616"/>
      <c r="BM302" s="616"/>
      <c r="BN302" s="616"/>
      <c r="BO302" s="616"/>
      <c r="BP302" s="616"/>
      <c r="BQ302" s="616"/>
      <c r="BR302" s="616"/>
      <c r="BS302" s="616"/>
      <c r="BT302" s="616"/>
      <c r="BU302" s="616"/>
      <c r="BV302" s="616"/>
      <c r="BW302" s="616"/>
      <c r="BX302" s="616"/>
      <c r="BY302" s="616"/>
      <c r="BZ302" s="616"/>
      <c r="CA302" s="616"/>
      <c r="CB302" s="616"/>
      <c r="CC302" s="616"/>
      <c r="CD302" s="616"/>
      <c r="CE302" s="616"/>
      <c r="CF302" s="616"/>
      <c r="CG302" s="616"/>
    </row>
    <row r="303" spans="1:85">
      <c r="A303" s="618"/>
      <c r="B303" s="618"/>
      <c r="C303" s="618"/>
      <c r="D303" s="618"/>
      <c r="E303" s="618"/>
      <c r="F303" s="618"/>
      <c r="G303" s="618"/>
      <c r="H303" s="618"/>
      <c r="I303" s="618"/>
      <c r="J303" s="618"/>
      <c r="K303" s="618"/>
      <c r="L303" s="618"/>
      <c r="M303" s="618"/>
      <c r="N303" s="618"/>
      <c r="O303" s="618"/>
      <c r="P303" s="618"/>
      <c r="Q303" s="618"/>
      <c r="R303" s="618"/>
      <c r="S303" s="618"/>
      <c r="T303" s="618"/>
      <c r="U303" s="618"/>
      <c r="V303" s="618"/>
      <c r="W303" s="618"/>
      <c r="X303" s="617"/>
      <c r="Y303" s="618"/>
      <c r="Z303" s="618"/>
      <c r="AA303" s="618"/>
      <c r="AB303" s="618"/>
      <c r="AC303" s="618"/>
      <c r="AD303" s="618"/>
      <c r="AE303" s="618"/>
      <c r="AF303" s="618"/>
      <c r="AG303" s="618"/>
      <c r="AH303" s="618"/>
      <c r="AI303" s="618"/>
      <c r="AJ303" s="618"/>
      <c r="AK303" s="618"/>
      <c r="AL303" s="616"/>
      <c r="AM303" s="616"/>
      <c r="AN303" s="616"/>
      <c r="AO303" s="616"/>
      <c r="AP303" s="616"/>
      <c r="AQ303" s="616"/>
      <c r="AR303" s="616"/>
      <c r="AS303" s="616"/>
      <c r="AT303" s="616"/>
      <c r="AU303" s="616"/>
      <c r="AV303" s="616"/>
      <c r="AW303" s="616"/>
      <c r="AX303" s="616"/>
      <c r="AY303" s="616"/>
      <c r="AZ303" s="616"/>
      <c r="BA303" s="616"/>
      <c r="BB303" s="616"/>
      <c r="BC303" s="616"/>
      <c r="BD303" s="616"/>
      <c r="BE303" s="616"/>
      <c r="BF303" s="616"/>
      <c r="BG303" s="616"/>
      <c r="BH303" s="616"/>
      <c r="BI303" s="616"/>
      <c r="BJ303" s="616"/>
      <c r="BK303" s="616"/>
      <c r="BL303" s="616"/>
      <c r="BM303" s="616"/>
      <c r="BN303" s="616"/>
      <c r="BO303" s="616"/>
      <c r="BP303" s="616"/>
      <c r="BQ303" s="616"/>
      <c r="BR303" s="616"/>
      <c r="BS303" s="616"/>
      <c r="BT303" s="616"/>
      <c r="BU303" s="616"/>
      <c r="BV303" s="616"/>
      <c r="BW303" s="616"/>
      <c r="BX303" s="616"/>
      <c r="BY303" s="616"/>
      <c r="BZ303" s="616"/>
      <c r="CA303" s="616"/>
      <c r="CB303" s="616"/>
      <c r="CC303" s="616"/>
      <c r="CD303" s="616"/>
      <c r="CE303" s="616"/>
      <c r="CF303" s="616"/>
      <c r="CG303" s="616"/>
    </row>
    <row r="304" spans="1:85">
      <c r="A304" s="618"/>
      <c r="B304" s="618"/>
      <c r="C304" s="618"/>
      <c r="D304" s="618"/>
      <c r="E304" s="618"/>
      <c r="F304" s="618"/>
      <c r="G304" s="618"/>
      <c r="H304" s="618"/>
      <c r="I304" s="618"/>
      <c r="J304" s="618"/>
      <c r="K304" s="618"/>
      <c r="L304" s="618"/>
      <c r="M304" s="618"/>
      <c r="N304" s="618"/>
      <c r="O304" s="618"/>
      <c r="P304" s="618"/>
      <c r="Q304" s="618"/>
      <c r="R304" s="618"/>
      <c r="S304" s="618"/>
      <c r="T304" s="618"/>
      <c r="U304" s="618"/>
      <c r="V304" s="618"/>
      <c r="W304" s="618"/>
      <c r="X304" s="617"/>
      <c r="Y304" s="618"/>
      <c r="Z304" s="618"/>
      <c r="AA304" s="618"/>
      <c r="AB304" s="618"/>
      <c r="AC304" s="618"/>
      <c r="AD304" s="618"/>
      <c r="AE304" s="618"/>
      <c r="AF304" s="618"/>
      <c r="AG304" s="618"/>
      <c r="AH304" s="618"/>
      <c r="AI304" s="618"/>
      <c r="AJ304" s="618"/>
      <c r="AK304" s="618"/>
      <c r="AL304" s="616"/>
      <c r="AM304" s="616"/>
      <c r="AN304" s="616"/>
      <c r="AO304" s="616"/>
      <c r="AP304" s="616"/>
      <c r="AQ304" s="616"/>
      <c r="AR304" s="616"/>
      <c r="AS304" s="616"/>
      <c r="AT304" s="616"/>
      <c r="AU304" s="616"/>
      <c r="AV304" s="616"/>
      <c r="AW304" s="616"/>
      <c r="AX304" s="616"/>
      <c r="AY304" s="616"/>
      <c r="AZ304" s="616"/>
      <c r="BA304" s="616"/>
      <c r="BB304" s="616"/>
      <c r="BC304" s="616"/>
      <c r="BD304" s="616"/>
      <c r="BE304" s="616"/>
      <c r="BF304" s="616"/>
      <c r="BG304" s="616"/>
      <c r="BH304" s="616"/>
      <c r="BI304" s="616"/>
      <c r="BJ304" s="616"/>
      <c r="BK304" s="616"/>
      <c r="BL304" s="616"/>
      <c r="BM304" s="616"/>
      <c r="BN304" s="616"/>
      <c r="BO304" s="616"/>
      <c r="BP304" s="616"/>
      <c r="BQ304" s="616"/>
      <c r="BR304" s="616"/>
      <c r="BS304" s="616"/>
      <c r="BT304" s="616"/>
      <c r="BU304" s="616"/>
      <c r="BV304" s="616"/>
      <c r="BW304" s="616"/>
      <c r="BX304" s="616"/>
      <c r="BY304" s="616"/>
      <c r="BZ304" s="616"/>
      <c r="CA304" s="616"/>
      <c r="CB304" s="616"/>
      <c r="CC304" s="616"/>
      <c r="CD304" s="616"/>
      <c r="CE304" s="616"/>
      <c r="CF304" s="616"/>
      <c r="CG304" s="616"/>
    </row>
    <row r="305" spans="1:85">
      <c r="A305" s="618"/>
      <c r="B305" s="618"/>
      <c r="C305" s="618"/>
      <c r="D305" s="618"/>
      <c r="E305" s="618"/>
      <c r="F305" s="618"/>
      <c r="G305" s="618"/>
      <c r="H305" s="618"/>
      <c r="I305" s="618"/>
      <c r="J305" s="618"/>
      <c r="K305" s="618"/>
      <c r="L305" s="618"/>
      <c r="M305" s="618"/>
      <c r="N305" s="618"/>
      <c r="O305" s="618"/>
      <c r="P305" s="618"/>
      <c r="Q305" s="618"/>
      <c r="R305" s="618"/>
      <c r="S305" s="618"/>
      <c r="T305" s="618"/>
      <c r="U305" s="618"/>
      <c r="V305" s="618"/>
      <c r="W305" s="618"/>
      <c r="X305" s="617"/>
      <c r="Y305" s="618"/>
      <c r="Z305" s="618"/>
      <c r="AA305" s="618"/>
      <c r="AB305" s="618"/>
      <c r="AC305" s="618"/>
      <c r="AD305" s="618"/>
      <c r="AE305" s="618"/>
      <c r="AF305" s="618"/>
      <c r="AG305" s="618"/>
      <c r="AH305" s="618"/>
      <c r="AI305" s="618"/>
      <c r="AJ305" s="618"/>
      <c r="AK305" s="618"/>
      <c r="AL305" s="616"/>
      <c r="AM305" s="616"/>
      <c r="AN305" s="616"/>
      <c r="AO305" s="616"/>
      <c r="AP305" s="616"/>
      <c r="AQ305" s="616"/>
      <c r="AR305" s="616"/>
      <c r="AS305" s="616"/>
      <c r="AT305" s="616"/>
      <c r="AU305" s="616"/>
      <c r="AV305" s="616"/>
      <c r="AW305" s="616"/>
      <c r="AX305" s="616"/>
      <c r="AY305" s="616"/>
      <c r="AZ305" s="616"/>
      <c r="BA305" s="616"/>
      <c r="BB305" s="616"/>
      <c r="BC305" s="616"/>
      <c r="BD305" s="616"/>
      <c r="BE305" s="616"/>
      <c r="BF305" s="616"/>
      <c r="BG305" s="616"/>
      <c r="BH305" s="616"/>
      <c r="BI305" s="616"/>
      <c r="BJ305" s="616"/>
      <c r="BK305" s="616"/>
      <c r="BL305" s="616"/>
      <c r="BM305" s="616"/>
      <c r="BN305" s="616"/>
      <c r="BO305" s="616"/>
      <c r="BP305" s="616"/>
      <c r="BQ305" s="616"/>
      <c r="BR305" s="616"/>
      <c r="BS305" s="616"/>
      <c r="BT305" s="616"/>
      <c r="BU305" s="616"/>
      <c r="BV305" s="616"/>
      <c r="BW305" s="616"/>
      <c r="BX305" s="616"/>
      <c r="BY305" s="616"/>
      <c r="BZ305" s="616"/>
      <c r="CA305" s="616"/>
      <c r="CB305" s="616"/>
      <c r="CC305" s="616"/>
      <c r="CD305" s="616"/>
      <c r="CE305" s="616"/>
      <c r="CF305" s="616"/>
      <c r="CG305" s="616"/>
    </row>
    <row r="306" spans="1:85">
      <c r="A306" s="618"/>
      <c r="B306" s="618"/>
      <c r="C306" s="618"/>
      <c r="D306" s="618"/>
      <c r="E306" s="618"/>
      <c r="F306" s="618"/>
      <c r="G306" s="618"/>
      <c r="H306" s="618"/>
      <c r="I306" s="618"/>
      <c r="J306" s="618"/>
      <c r="K306" s="618"/>
      <c r="L306" s="618"/>
      <c r="M306" s="618"/>
      <c r="N306" s="618"/>
      <c r="O306" s="618"/>
      <c r="P306" s="618"/>
      <c r="Q306" s="618"/>
      <c r="R306" s="618"/>
      <c r="S306" s="618"/>
      <c r="T306" s="618"/>
      <c r="U306" s="618"/>
      <c r="V306" s="618"/>
      <c r="W306" s="618"/>
      <c r="X306" s="617"/>
      <c r="Y306" s="618"/>
      <c r="Z306" s="618"/>
      <c r="AA306" s="618"/>
      <c r="AB306" s="618"/>
      <c r="AC306" s="618"/>
      <c r="AD306" s="618"/>
      <c r="AE306" s="618"/>
      <c r="AF306" s="618"/>
      <c r="AG306" s="618"/>
      <c r="AH306" s="618"/>
      <c r="AI306" s="618"/>
      <c r="AJ306" s="618"/>
      <c r="AK306" s="618"/>
      <c r="AL306" s="616"/>
      <c r="AM306" s="616"/>
      <c r="AN306" s="616"/>
      <c r="AO306" s="616"/>
      <c r="AP306" s="616"/>
      <c r="AQ306" s="616"/>
      <c r="AR306" s="616"/>
      <c r="AS306" s="616"/>
      <c r="AT306" s="616"/>
      <c r="AU306" s="616"/>
      <c r="AV306" s="616"/>
      <c r="AW306" s="616"/>
      <c r="AX306" s="616"/>
      <c r="AY306" s="616"/>
      <c r="AZ306" s="616"/>
      <c r="BA306" s="616"/>
      <c r="BB306" s="616"/>
      <c r="BC306" s="616"/>
      <c r="BD306" s="616"/>
      <c r="BE306" s="616"/>
      <c r="BF306" s="616"/>
      <c r="BG306" s="616"/>
      <c r="BH306" s="616"/>
      <c r="BI306" s="616"/>
      <c r="BJ306" s="616"/>
      <c r="BK306" s="616"/>
      <c r="BL306" s="616"/>
      <c r="BM306" s="616"/>
      <c r="BN306" s="616"/>
      <c r="BO306" s="616"/>
      <c r="BP306" s="616"/>
      <c r="BQ306" s="616"/>
      <c r="BR306" s="616"/>
      <c r="BS306" s="616"/>
      <c r="BT306" s="616"/>
      <c r="BU306" s="616"/>
      <c r="BV306" s="616"/>
      <c r="BW306" s="616"/>
      <c r="BX306" s="616"/>
      <c r="BY306" s="616"/>
      <c r="BZ306" s="616"/>
      <c r="CA306" s="616"/>
      <c r="CB306" s="616"/>
      <c r="CC306" s="616"/>
      <c r="CD306" s="616"/>
      <c r="CE306" s="616"/>
      <c r="CF306" s="616"/>
      <c r="CG306" s="616"/>
    </row>
    <row r="307" spans="1:85">
      <c r="A307" s="618"/>
      <c r="B307" s="618"/>
      <c r="C307" s="618"/>
      <c r="D307" s="618"/>
      <c r="E307" s="618"/>
      <c r="F307" s="618"/>
      <c r="G307" s="618"/>
      <c r="H307" s="618"/>
      <c r="I307" s="618"/>
      <c r="J307" s="618"/>
      <c r="K307" s="618"/>
      <c r="L307" s="618"/>
      <c r="M307" s="618"/>
      <c r="N307" s="618"/>
      <c r="O307" s="618"/>
      <c r="P307" s="618"/>
      <c r="Q307" s="618"/>
      <c r="R307" s="618"/>
      <c r="S307" s="618"/>
      <c r="T307" s="618"/>
      <c r="U307" s="618"/>
      <c r="V307" s="618"/>
      <c r="W307" s="618"/>
      <c r="X307" s="617"/>
      <c r="Y307" s="618"/>
      <c r="Z307" s="618"/>
      <c r="AA307" s="618"/>
      <c r="AB307" s="618"/>
      <c r="AC307" s="618"/>
      <c r="AD307" s="618"/>
      <c r="AE307" s="618"/>
      <c r="AF307" s="618"/>
      <c r="AG307" s="618"/>
      <c r="AH307" s="618"/>
      <c r="AI307" s="618"/>
      <c r="AJ307" s="618"/>
      <c r="AK307" s="618"/>
      <c r="AL307" s="616"/>
      <c r="AM307" s="616"/>
      <c r="AN307" s="616"/>
      <c r="AO307" s="616"/>
      <c r="AP307" s="616"/>
      <c r="AQ307" s="616"/>
      <c r="AR307" s="616"/>
      <c r="AS307" s="616"/>
      <c r="AT307" s="616"/>
      <c r="AU307" s="616"/>
      <c r="AV307" s="616"/>
      <c r="AW307" s="616"/>
      <c r="AX307" s="616"/>
      <c r="AY307" s="616"/>
      <c r="AZ307" s="616"/>
      <c r="BA307" s="616"/>
      <c r="BB307" s="616"/>
      <c r="BC307" s="616"/>
      <c r="BD307" s="616"/>
      <c r="BE307" s="616"/>
      <c r="BF307" s="616"/>
      <c r="BG307" s="616"/>
      <c r="BH307" s="616"/>
      <c r="BI307" s="616"/>
      <c r="BJ307" s="616"/>
      <c r="BK307" s="616"/>
      <c r="BL307" s="616"/>
      <c r="BM307" s="616"/>
      <c r="BN307" s="616"/>
      <c r="BO307" s="616"/>
      <c r="BP307" s="616"/>
      <c r="BQ307" s="616"/>
      <c r="BR307" s="616"/>
      <c r="BS307" s="616"/>
      <c r="BT307" s="616"/>
      <c r="BU307" s="616"/>
      <c r="BV307" s="616"/>
      <c r="BW307" s="616"/>
      <c r="BX307" s="616"/>
      <c r="BY307" s="616"/>
      <c r="BZ307" s="616"/>
      <c r="CA307" s="616"/>
      <c r="CB307" s="616"/>
      <c r="CC307" s="616"/>
      <c r="CD307" s="616"/>
      <c r="CE307" s="616"/>
      <c r="CF307" s="616"/>
      <c r="CG307" s="616"/>
    </row>
    <row r="308" spans="1:85">
      <c r="A308" s="618"/>
      <c r="B308" s="618"/>
      <c r="C308" s="618"/>
      <c r="D308" s="618"/>
      <c r="E308" s="618"/>
      <c r="F308" s="618"/>
      <c r="G308" s="618"/>
      <c r="H308" s="618"/>
      <c r="I308" s="618"/>
      <c r="J308" s="618"/>
      <c r="K308" s="618"/>
      <c r="L308" s="618"/>
      <c r="M308" s="618"/>
      <c r="N308" s="618"/>
      <c r="O308" s="618"/>
      <c r="P308" s="618"/>
      <c r="Q308" s="618"/>
      <c r="R308" s="618"/>
      <c r="S308" s="618"/>
      <c r="T308" s="618"/>
      <c r="U308" s="618"/>
      <c r="V308" s="618"/>
      <c r="W308" s="618"/>
      <c r="X308" s="617"/>
      <c r="Y308" s="618"/>
      <c r="Z308" s="618"/>
      <c r="AA308" s="618"/>
      <c r="AB308" s="618"/>
      <c r="AC308" s="618"/>
      <c r="AD308" s="618"/>
      <c r="AE308" s="618"/>
      <c r="AF308" s="618"/>
      <c r="AG308" s="618"/>
      <c r="AH308" s="618"/>
      <c r="AI308" s="618"/>
      <c r="AJ308" s="618"/>
      <c r="AK308" s="618"/>
      <c r="AL308" s="616"/>
      <c r="AM308" s="616"/>
      <c r="AN308" s="616"/>
      <c r="AO308" s="616"/>
      <c r="AP308" s="616"/>
      <c r="AQ308" s="616"/>
      <c r="AR308" s="616"/>
      <c r="AS308" s="616"/>
      <c r="AT308" s="616"/>
      <c r="AU308" s="616"/>
      <c r="AV308" s="616"/>
      <c r="AW308" s="616"/>
      <c r="AX308" s="616"/>
      <c r="AY308" s="616"/>
      <c r="AZ308" s="616"/>
      <c r="BA308" s="616"/>
      <c r="BB308" s="616"/>
      <c r="BC308" s="616"/>
      <c r="BD308" s="616"/>
      <c r="BE308" s="616"/>
      <c r="BF308" s="616"/>
      <c r="BG308" s="616"/>
      <c r="BH308" s="616"/>
      <c r="BI308" s="616"/>
      <c r="BJ308" s="616"/>
      <c r="BK308" s="616"/>
      <c r="BL308" s="616"/>
      <c r="BM308" s="616"/>
      <c r="BN308" s="616"/>
      <c r="BO308" s="616"/>
      <c r="BP308" s="616"/>
      <c r="BQ308" s="616"/>
      <c r="BR308" s="616"/>
      <c r="BS308" s="616"/>
      <c r="BT308" s="616"/>
      <c r="BU308" s="616"/>
      <c r="BV308" s="616"/>
      <c r="BW308" s="616"/>
      <c r="BX308" s="616"/>
      <c r="BY308" s="616"/>
      <c r="BZ308" s="616"/>
      <c r="CA308" s="616"/>
      <c r="CB308" s="616"/>
      <c r="CC308" s="616"/>
      <c r="CD308" s="616"/>
      <c r="CE308" s="616"/>
      <c r="CF308" s="616"/>
      <c r="CG308" s="616"/>
    </row>
    <row r="309" spans="1:85">
      <c r="A309" s="618"/>
      <c r="B309" s="618"/>
      <c r="C309" s="618"/>
      <c r="D309" s="618"/>
      <c r="E309" s="618"/>
      <c r="F309" s="618"/>
      <c r="G309" s="618"/>
      <c r="H309" s="618"/>
      <c r="I309" s="618"/>
      <c r="J309" s="618"/>
      <c r="K309" s="618"/>
      <c r="L309" s="618"/>
      <c r="M309" s="618"/>
      <c r="N309" s="618"/>
      <c r="O309" s="618"/>
      <c r="P309" s="618"/>
      <c r="Q309" s="618"/>
      <c r="R309" s="618"/>
      <c r="S309" s="618"/>
      <c r="T309" s="618"/>
      <c r="U309" s="618"/>
      <c r="V309" s="618"/>
      <c r="W309" s="618"/>
      <c r="X309" s="617"/>
      <c r="Y309" s="618"/>
      <c r="Z309" s="618"/>
      <c r="AA309" s="618"/>
      <c r="AB309" s="618"/>
      <c r="AC309" s="618"/>
      <c r="AD309" s="618"/>
      <c r="AE309" s="618"/>
      <c r="AF309" s="618"/>
      <c r="AG309" s="618"/>
      <c r="AH309" s="618"/>
      <c r="AI309" s="618"/>
      <c r="AJ309" s="618"/>
      <c r="AK309" s="618"/>
      <c r="AL309" s="616"/>
      <c r="AM309" s="616"/>
      <c r="AN309" s="616"/>
      <c r="AO309" s="616"/>
      <c r="AP309" s="616"/>
      <c r="AQ309" s="616"/>
      <c r="AR309" s="616"/>
      <c r="AS309" s="616"/>
      <c r="AT309" s="616"/>
      <c r="AU309" s="616"/>
      <c r="AV309" s="616"/>
      <c r="AW309" s="616"/>
      <c r="AX309" s="616"/>
      <c r="AY309" s="616"/>
      <c r="AZ309" s="616"/>
      <c r="BA309" s="616"/>
      <c r="BB309" s="616"/>
      <c r="BC309" s="616"/>
      <c r="BD309" s="616"/>
      <c r="BE309" s="616"/>
      <c r="BF309" s="616"/>
      <c r="BG309" s="616"/>
      <c r="BH309" s="616"/>
      <c r="BI309" s="616"/>
      <c r="BJ309" s="616"/>
      <c r="BK309" s="616"/>
      <c r="BL309" s="616"/>
      <c r="BM309" s="616"/>
      <c r="BN309" s="616"/>
      <c r="BO309" s="616"/>
      <c r="BP309" s="616"/>
      <c r="BQ309" s="616"/>
      <c r="BR309" s="616"/>
      <c r="BS309" s="616"/>
      <c r="BT309" s="616"/>
      <c r="BU309" s="616"/>
      <c r="BV309" s="616"/>
      <c r="BW309" s="616"/>
      <c r="BX309" s="616"/>
      <c r="BY309" s="616"/>
      <c r="BZ309" s="616"/>
      <c r="CA309" s="616"/>
      <c r="CB309" s="616"/>
      <c r="CC309" s="616"/>
      <c r="CD309" s="616"/>
      <c r="CE309" s="616"/>
      <c r="CF309" s="616"/>
      <c r="CG309" s="616"/>
    </row>
    <row r="310" spans="1:85">
      <c r="A310" s="618"/>
      <c r="B310" s="618"/>
      <c r="C310" s="618"/>
      <c r="D310" s="618"/>
      <c r="E310" s="618"/>
      <c r="F310" s="618"/>
      <c r="G310" s="618"/>
      <c r="H310" s="618"/>
      <c r="I310" s="618"/>
      <c r="J310" s="618"/>
      <c r="K310" s="618"/>
      <c r="L310" s="618"/>
      <c r="M310" s="618"/>
      <c r="N310" s="618"/>
      <c r="O310" s="618"/>
      <c r="P310" s="618"/>
      <c r="Q310" s="618"/>
      <c r="R310" s="618"/>
      <c r="S310" s="618"/>
      <c r="T310" s="618"/>
      <c r="U310" s="618"/>
      <c r="V310" s="618"/>
      <c r="W310" s="618"/>
      <c r="X310" s="617"/>
      <c r="Y310" s="618"/>
      <c r="Z310" s="618"/>
      <c r="AA310" s="618"/>
      <c r="AB310" s="618"/>
      <c r="AC310" s="618"/>
      <c r="AD310" s="618"/>
      <c r="AE310" s="618"/>
      <c r="AF310" s="618"/>
      <c r="AG310" s="618"/>
      <c r="AH310" s="618"/>
      <c r="AI310" s="618"/>
      <c r="AJ310" s="618"/>
      <c r="AK310" s="618"/>
      <c r="AL310" s="616"/>
      <c r="AM310" s="616"/>
      <c r="AN310" s="616"/>
      <c r="AO310" s="616"/>
      <c r="AP310" s="616"/>
      <c r="AQ310" s="616"/>
      <c r="AR310" s="616"/>
      <c r="AS310" s="616"/>
      <c r="AT310" s="616"/>
      <c r="AU310" s="616"/>
      <c r="AV310" s="616"/>
      <c r="AW310" s="616"/>
      <c r="AX310" s="616"/>
      <c r="AY310" s="616"/>
      <c r="AZ310" s="616"/>
      <c r="BA310" s="616"/>
      <c r="BB310" s="616"/>
      <c r="BC310" s="616"/>
      <c r="BD310" s="616"/>
      <c r="BE310" s="616"/>
      <c r="BF310" s="616"/>
      <c r="BG310" s="616"/>
      <c r="BH310" s="616"/>
      <c r="BI310" s="616"/>
      <c r="BJ310" s="616"/>
      <c r="BK310" s="616"/>
      <c r="BL310" s="616"/>
      <c r="BM310" s="616"/>
      <c r="BN310" s="616"/>
      <c r="BO310" s="616"/>
      <c r="BP310" s="616"/>
      <c r="BQ310" s="616"/>
      <c r="BR310" s="616"/>
      <c r="BS310" s="616"/>
      <c r="BT310" s="616"/>
      <c r="BU310" s="616"/>
      <c r="BV310" s="616"/>
      <c r="BW310" s="616"/>
      <c r="BX310" s="616"/>
      <c r="BY310" s="616"/>
      <c r="BZ310" s="616"/>
      <c r="CA310" s="616"/>
      <c r="CB310" s="616"/>
      <c r="CC310" s="616"/>
      <c r="CD310" s="616"/>
      <c r="CE310" s="616"/>
      <c r="CF310" s="616"/>
      <c r="CG310" s="616"/>
    </row>
    <row r="311" spans="1:85">
      <c r="A311" s="618"/>
      <c r="B311" s="618"/>
      <c r="C311" s="618"/>
      <c r="D311" s="618"/>
      <c r="E311" s="618"/>
      <c r="F311" s="618"/>
      <c r="G311" s="618"/>
      <c r="H311" s="618"/>
      <c r="I311" s="618"/>
      <c r="J311" s="618"/>
      <c r="K311" s="618"/>
      <c r="L311" s="618"/>
      <c r="M311" s="618"/>
      <c r="N311" s="618"/>
      <c r="O311" s="618"/>
      <c r="P311" s="618"/>
      <c r="Q311" s="618"/>
      <c r="R311" s="618"/>
      <c r="S311" s="618"/>
      <c r="T311" s="618"/>
      <c r="U311" s="618"/>
      <c r="V311" s="618"/>
      <c r="W311" s="618"/>
      <c r="X311" s="617"/>
      <c r="Y311" s="618"/>
      <c r="Z311" s="618"/>
      <c r="AA311" s="618"/>
      <c r="AB311" s="618"/>
      <c r="AC311" s="618"/>
      <c r="AD311" s="618"/>
      <c r="AE311" s="618"/>
      <c r="AF311" s="618"/>
      <c r="AG311" s="618"/>
      <c r="AH311" s="618"/>
      <c r="AI311" s="618"/>
      <c r="AJ311" s="618"/>
      <c r="AK311" s="618"/>
      <c r="AL311" s="616"/>
      <c r="AM311" s="616"/>
      <c r="AN311" s="616"/>
      <c r="AO311" s="616"/>
      <c r="AP311" s="616"/>
      <c r="AQ311" s="616"/>
      <c r="AR311" s="616"/>
      <c r="AS311" s="616"/>
      <c r="AT311" s="616"/>
      <c r="AU311" s="616"/>
      <c r="AV311" s="616"/>
      <c r="AW311" s="616"/>
      <c r="AX311" s="616"/>
      <c r="AY311" s="616"/>
      <c r="AZ311" s="616"/>
      <c r="BA311" s="616"/>
      <c r="BB311" s="616"/>
      <c r="BC311" s="616"/>
      <c r="BD311" s="616"/>
      <c r="BE311" s="616"/>
      <c r="BF311" s="616"/>
      <c r="BG311" s="616"/>
      <c r="BH311" s="616"/>
      <c r="BI311" s="616"/>
      <c r="BJ311" s="616"/>
      <c r="BK311" s="616"/>
      <c r="BL311" s="616"/>
      <c r="BM311" s="616"/>
      <c r="BN311" s="616"/>
      <c r="BO311" s="616"/>
      <c r="BP311" s="616"/>
      <c r="BQ311" s="616"/>
      <c r="BR311" s="616"/>
      <c r="BS311" s="616"/>
      <c r="BT311" s="616"/>
      <c r="BU311" s="616"/>
      <c r="BV311" s="616"/>
      <c r="BW311" s="616"/>
      <c r="BX311" s="616"/>
      <c r="BY311" s="616"/>
      <c r="BZ311" s="616"/>
      <c r="CA311" s="616"/>
      <c r="CB311" s="616"/>
      <c r="CC311" s="616"/>
      <c r="CD311" s="616"/>
      <c r="CE311" s="616"/>
      <c r="CF311" s="616"/>
      <c r="CG311" s="616"/>
    </row>
    <row r="312" spans="1:85">
      <c r="A312" s="618"/>
      <c r="B312" s="618"/>
      <c r="C312" s="618"/>
      <c r="D312" s="618"/>
      <c r="E312" s="618"/>
      <c r="F312" s="618"/>
      <c r="G312" s="618"/>
      <c r="H312" s="618"/>
      <c r="I312" s="618"/>
      <c r="J312" s="618"/>
      <c r="K312" s="618"/>
      <c r="L312" s="618"/>
      <c r="M312" s="618"/>
      <c r="N312" s="618"/>
      <c r="O312" s="618"/>
      <c r="P312" s="618"/>
      <c r="Q312" s="618"/>
      <c r="R312" s="618"/>
      <c r="S312" s="618"/>
      <c r="T312" s="618"/>
      <c r="U312" s="618"/>
      <c r="V312" s="618"/>
      <c r="W312" s="618"/>
      <c r="X312" s="617"/>
      <c r="Y312" s="618"/>
      <c r="Z312" s="618"/>
      <c r="AA312" s="618"/>
      <c r="AB312" s="618"/>
      <c r="AC312" s="618"/>
      <c r="AD312" s="618"/>
      <c r="AE312" s="618"/>
      <c r="AF312" s="618"/>
      <c r="AG312" s="618"/>
      <c r="AH312" s="618"/>
      <c r="AI312" s="618"/>
      <c r="AJ312" s="618"/>
      <c r="AK312" s="618"/>
      <c r="AL312" s="616"/>
      <c r="AM312" s="616"/>
      <c r="AN312" s="616"/>
      <c r="AO312" s="616"/>
      <c r="AP312" s="616"/>
      <c r="AQ312" s="616"/>
      <c r="AR312" s="616"/>
      <c r="AS312" s="616"/>
      <c r="AT312" s="616"/>
      <c r="AU312" s="616"/>
      <c r="AV312" s="616"/>
      <c r="AW312" s="616"/>
      <c r="AX312" s="616"/>
      <c r="AY312" s="616"/>
      <c r="AZ312" s="616"/>
      <c r="BA312" s="616"/>
      <c r="BB312" s="616"/>
      <c r="BC312" s="616"/>
      <c r="BD312" s="616"/>
      <c r="BE312" s="616"/>
      <c r="BF312" s="616"/>
      <c r="BG312" s="616"/>
      <c r="BH312" s="616"/>
      <c r="BI312" s="616"/>
      <c r="BJ312" s="616"/>
      <c r="BK312" s="616"/>
      <c r="BL312" s="616"/>
      <c r="BM312" s="616"/>
      <c r="BN312" s="616"/>
      <c r="BO312" s="616"/>
      <c r="BP312" s="616"/>
      <c r="BQ312" s="616"/>
      <c r="BR312" s="616"/>
      <c r="BS312" s="616"/>
      <c r="BT312" s="616"/>
      <c r="BU312" s="616"/>
      <c r="BV312" s="616"/>
      <c r="BW312" s="616"/>
      <c r="BX312" s="616"/>
      <c r="BY312" s="616"/>
      <c r="BZ312" s="616"/>
      <c r="CA312" s="616"/>
      <c r="CB312" s="616"/>
      <c r="CC312" s="616"/>
      <c r="CD312" s="616"/>
      <c r="CE312" s="616"/>
      <c r="CF312" s="616"/>
      <c r="CG312" s="616"/>
    </row>
    <row r="313" spans="1:85">
      <c r="A313" s="618"/>
      <c r="B313" s="618"/>
      <c r="C313" s="618"/>
      <c r="D313" s="618"/>
      <c r="E313" s="618"/>
      <c r="F313" s="618"/>
      <c r="G313" s="618"/>
      <c r="H313" s="618"/>
      <c r="I313" s="618"/>
      <c r="J313" s="618"/>
      <c r="K313" s="618"/>
      <c r="L313" s="618"/>
      <c r="M313" s="618"/>
      <c r="N313" s="618"/>
      <c r="O313" s="618"/>
      <c r="P313" s="618"/>
      <c r="Q313" s="618"/>
      <c r="R313" s="618"/>
      <c r="S313" s="618"/>
      <c r="T313" s="618"/>
      <c r="U313" s="618"/>
      <c r="V313" s="618"/>
      <c r="W313" s="618"/>
      <c r="X313" s="617"/>
      <c r="Y313" s="618"/>
      <c r="Z313" s="618"/>
      <c r="AA313" s="618"/>
      <c r="AB313" s="618"/>
      <c r="AC313" s="618"/>
      <c r="AD313" s="618"/>
      <c r="AE313" s="618"/>
      <c r="AF313" s="618"/>
      <c r="AG313" s="618"/>
      <c r="AH313" s="618"/>
      <c r="AI313" s="618"/>
      <c r="AJ313" s="618"/>
      <c r="AK313" s="618"/>
      <c r="AL313" s="616"/>
      <c r="AM313" s="616"/>
      <c r="AN313" s="616"/>
      <c r="AO313" s="616"/>
      <c r="AP313" s="616"/>
      <c r="AQ313" s="616"/>
      <c r="AR313" s="616"/>
      <c r="AS313" s="616"/>
      <c r="AT313" s="616"/>
      <c r="AU313" s="616"/>
      <c r="AV313" s="616"/>
      <c r="AW313" s="616"/>
      <c r="AX313" s="616"/>
      <c r="AY313" s="616"/>
      <c r="AZ313" s="616"/>
      <c r="BA313" s="616"/>
      <c r="BB313" s="616"/>
      <c r="BC313" s="616"/>
      <c r="BD313" s="616"/>
      <c r="BE313" s="616"/>
      <c r="BF313" s="616"/>
      <c r="BG313" s="616"/>
      <c r="BH313" s="616"/>
      <c r="BI313" s="616"/>
      <c r="BJ313" s="616"/>
      <c r="BK313" s="616"/>
      <c r="BL313" s="616"/>
      <c r="BM313" s="616"/>
      <c r="BN313" s="616"/>
      <c r="BO313" s="616"/>
      <c r="BP313" s="616"/>
      <c r="BQ313" s="616"/>
      <c r="BR313" s="616"/>
      <c r="BS313" s="616"/>
      <c r="BT313" s="616"/>
      <c r="BU313" s="616"/>
      <c r="BV313" s="616"/>
      <c r="BW313" s="616"/>
      <c r="BX313" s="616"/>
      <c r="BY313" s="616"/>
      <c r="BZ313" s="616"/>
      <c r="CA313" s="616"/>
      <c r="CB313" s="616"/>
      <c r="CC313" s="616"/>
      <c r="CD313" s="616"/>
      <c r="CE313" s="616"/>
      <c r="CF313" s="616"/>
      <c r="CG313" s="616"/>
    </row>
    <row r="314" spans="1:85">
      <c r="A314" s="618"/>
      <c r="B314" s="618"/>
      <c r="C314" s="618"/>
      <c r="D314" s="618"/>
      <c r="E314" s="618"/>
      <c r="F314" s="618"/>
      <c r="G314" s="618"/>
      <c r="H314" s="618"/>
      <c r="I314" s="618"/>
      <c r="J314" s="618"/>
      <c r="K314" s="618"/>
      <c r="L314" s="618"/>
      <c r="M314" s="618"/>
      <c r="N314" s="618"/>
      <c r="O314" s="618"/>
      <c r="P314" s="618"/>
      <c r="Q314" s="618"/>
      <c r="R314" s="618"/>
      <c r="S314" s="618"/>
      <c r="T314" s="618"/>
      <c r="U314" s="618"/>
      <c r="V314" s="618"/>
      <c r="W314" s="618"/>
      <c r="X314" s="617"/>
      <c r="Y314" s="618"/>
      <c r="Z314" s="618"/>
      <c r="AA314" s="618"/>
      <c r="AB314" s="618"/>
      <c r="AC314" s="618"/>
      <c r="AD314" s="618"/>
      <c r="AE314" s="618"/>
      <c r="AF314" s="618"/>
      <c r="AG314" s="618"/>
      <c r="AH314" s="618"/>
      <c r="AI314" s="618"/>
      <c r="AJ314" s="618"/>
      <c r="AK314" s="618"/>
      <c r="AL314" s="616"/>
      <c r="AM314" s="616"/>
      <c r="AN314" s="616"/>
      <c r="AO314" s="616"/>
      <c r="AP314" s="616"/>
      <c r="AQ314" s="616"/>
      <c r="AR314" s="616"/>
      <c r="AS314" s="616"/>
      <c r="AT314" s="616"/>
      <c r="AU314" s="616"/>
      <c r="AV314" s="616"/>
      <c r="AW314" s="616"/>
      <c r="AX314" s="616"/>
      <c r="AY314" s="616"/>
      <c r="AZ314" s="616"/>
      <c r="BA314" s="616"/>
      <c r="BB314" s="616"/>
      <c r="BC314" s="616"/>
      <c r="BD314" s="616"/>
      <c r="BE314" s="616"/>
      <c r="BF314" s="616"/>
      <c r="BG314" s="616"/>
      <c r="BH314" s="616"/>
      <c r="BI314" s="616"/>
      <c r="BJ314" s="616"/>
      <c r="BK314" s="616"/>
      <c r="BL314" s="616"/>
      <c r="BM314" s="616"/>
      <c r="BN314" s="616"/>
      <c r="BO314" s="616"/>
      <c r="BP314" s="616"/>
      <c r="BQ314" s="616"/>
      <c r="BR314" s="616"/>
      <c r="BS314" s="616"/>
      <c r="BT314" s="616"/>
      <c r="BU314" s="616"/>
      <c r="BV314" s="616"/>
      <c r="BW314" s="616"/>
      <c r="BX314" s="616"/>
      <c r="BY314" s="616"/>
      <c r="BZ314" s="616"/>
      <c r="CA314" s="616"/>
      <c r="CB314" s="616"/>
      <c r="CC314" s="616"/>
      <c r="CD314" s="616"/>
      <c r="CE314" s="616"/>
      <c r="CF314" s="616"/>
      <c r="CG314" s="616"/>
    </row>
    <row r="315" spans="1:85">
      <c r="A315" s="618"/>
      <c r="B315" s="618"/>
      <c r="C315" s="618"/>
      <c r="D315" s="618"/>
      <c r="E315" s="618"/>
      <c r="F315" s="618"/>
      <c r="G315" s="618"/>
      <c r="H315" s="618"/>
      <c r="I315" s="618"/>
      <c r="J315" s="618"/>
      <c r="K315" s="618"/>
      <c r="L315" s="618"/>
      <c r="M315" s="618"/>
      <c r="N315" s="618"/>
      <c r="O315" s="618"/>
      <c r="P315" s="618"/>
      <c r="Q315" s="618"/>
      <c r="R315" s="618"/>
      <c r="S315" s="618"/>
      <c r="T315" s="618"/>
      <c r="U315" s="618"/>
      <c r="V315" s="618"/>
      <c r="W315" s="618"/>
      <c r="X315" s="617"/>
      <c r="Y315" s="618"/>
      <c r="Z315" s="618"/>
      <c r="AA315" s="618"/>
      <c r="AB315" s="618"/>
      <c r="AC315" s="618"/>
      <c r="AD315" s="618"/>
      <c r="AE315" s="618"/>
      <c r="AF315" s="618"/>
      <c r="AG315" s="618"/>
      <c r="AH315" s="618"/>
      <c r="AI315" s="618"/>
      <c r="AJ315" s="618"/>
      <c r="AK315" s="618"/>
      <c r="AL315" s="616"/>
      <c r="AM315" s="616"/>
      <c r="AN315" s="616"/>
      <c r="AO315" s="616"/>
      <c r="AP315" s="616"/>
      <c r="AQ315" s="616"/>
      <c r="AR315" s="616"/>
      <c r="AS315" s="616"/>
      <c r="AT315" s="616"/>
      <c r="AU315" s="616"/>
      <c r="AV315" s="616"/>
      <c r="AW315" s="616"/>
      <c r="AX315" s="616"/>
      <c r="AY315" s="616"/>
      <c r="AZ315" s="616"/>
      <c r="BA315" s="616"/>
      <c r="BB315" s="616"/>
      <c r="BC315" s="616"/>
      <c r="BD315" s="616"/>
      <c r="BE315" s="616"/>
      <c r="BF315" s="616"/>
      <c r="BG315" s="616"/>
      <c r="BH315" s="616"/>
      <c r="BI315" s="616"/>
      <c r="BJ315" s="616"/>
      <c r="BK315" s="616"/>
      <c r="BL315" s="616"/>
      <c r="BM315" s="616"/>
      <c r="BN315" s="616"/>
      <c r="BO315" s="616"/>
      <c r="BP315" s="616"/>
      <c r="BQ315" s="616"/>
      <c r="BR315" s="616"/>
      <c r="BS315" s="616"/>
      <c r="BT315" s="616"/>
      <c r="BU315" s="616"/>
      <c r="BV315" s="616"/>
      <c r="BW315" s="616"/>
      <c r="BX315" s="616"/>
      <c r="BY315" s="616"/>
      <c r="BZ315" s="616"/>
      <c r="CA315" s="616"/>
      <c r="CB315" s="616"/>
      <c r="CC315" s="616"/>
      <c r="CD315" s="616"/>
      <c r="CE315" s="616"/>
      <c r="CF315" s="616"/>
      <c r="CG315" s="616"/>
    </row>
    <row r="316" spans="1:85">
      <c r="A316" s="618"/>
      <c r="B316" s="618"/>
      <c r="C316" s="618"/>
      <c r="D316" s="618"/>
      <c r="E316" s="618"/>
      <c r="F316" s="618"/>
      <c r="G316" s="618"/>
      <c r="H316" s="618"/>
      <c r="I316" s="618"/>
      <c r="J316" s="618"/>
      <c r="K316" s="618"/>
      <c r="L316" s="618"/>
      <c r="M316" s="618"/>
      <c r="N316" s="618"/>
      <c r="O316" s="618"/>
      <c r="P316" s="618"/>
      <c r="Q316" s="618"/>
      <c r="R316" s="618"/>
      <c r="S316" s="618"/>
      <c r="T316" s="618"/>
      <c r="U316" s="618"/>
      <c r="V316" s="618"/>
      <c r="W316" s="618"/>
      <c r="X316" s="617"/>
      <c r="Y316" s="618"/>
      <c r="Z316" s="618"/>
      <c r="AA316" s="618"/>
      <c r="AB316" s="618"/>
      <c r="AC316" s="618"/>
      <c r="AD316" s="618"/>
      <c r="AE316" s="618"/>
      <c r="AF316" s="618"/>
      <c r="AG316" s="618"/>
      <c r="AH316" s="618"/>
      <c r="AI316" s="618"/>
      <c r="AJ316" s="618"/>
      <c r="AK316" s="618"/>
      <c r="AL316" s="616"/>
      <c r="AM316" s="616"/>
      <c r="AN316" s="616"/>
      <c r="AO316" s="616"/>
      <c r="AP316" s="616"/>
      <c r="AQ316" s="616"/>
      <c r="AR316" s="616"/>
      <c r="AS316" s="616"/>
      <c r="AT316" s="616"/>
      <c r="AU316" s="616"/>
      <c r="AV316" s="616"/>
      <c r="AW316" s="616"/>
      <c r="AX316" s="616"/>
      <c r="AY316" s="616"/>
      <c r="AZ316" s="616"/>
      <c r="BA316" s="616"/>
      <c r="BB316" s="616"/>
      <c r="BC316" s="616"/>
      <c r="BD316" s="616"/>
      <c r="BE316" s="616"/>
      <c r="BF316" s="616"/>
      <c r="BG316" s="616"/>
      <c r="BH316" s="616"/>
      <c r="BI316" s="616"/>
      <c r="BJ316" s="616"/>
      <c r="BK316" s="616"/>
      <c r="BL316" s="616"/>
      <c r="BM316" s="616"/>
      <c r="BN316" s="616"/>
      <c r="BO316" s="616"/>
      <c r="BP316" s="616"/>
      <c r="BQ316" s="616"/>
      <c r="BR316" s="616"/>
      <c r="BS316" s="616"/>
      <c r="BT316" s="616"/>
      <c r="BU316" s="616"/>
      <c r="BV316" s="616"/>
      <c r="BW316" s="616"/>
      <c r="BX316" s="616"/>
      <c r="BY316" s="616"/>
      <c r="BZ316" s="616"/>
      <c r="CA316" s="616"/>
      <c r="CB316" s="616"/>
      <c r="CC316" s="616"/>
      <c r="CD316" s="616"/>
      <c r="CE316" s="616"/>
      <c r="CF316" s="616"/>
      <c r="CG316" s="616"/>
    </row>
    <row r="317" spans="1:85">
      <c r="A317" s="618"/>
      <c r="B317" s="618"/>
      <c r="C317" s="618"/>
      <c r="D317" s="618"/>
      <c r="E317" s="618"/>
      <c r="F317" s="618"/>
      <c r="G317" s="618"/>
      <c r="H317" s="618"/>
      <c r="I317" s="618"/>
      <c r="J317" s="618"/>
      <c r="K317" s="618"/>
      <c r="L317" s="618"/>
      <c r="M317" s="618"/>
      <c r="N317" s="618"/>
      <c r="O317" s="618"/>
      <c r="P317" s="618"/>
      <c r="Q317" s="618"/>
      <c r="R317" s="618"/>
      <c r="S317" s="618"/>
      <c r="T317" s="618"/>
      <c r="U317" s="618"/>
      <c r="V317" s="618"/>
      <c r="W317" s="618"/>
      <c r="X317" s="617"/>
      <c r="Y317" s="618"/>
      <c r="Z317" s="618"/>
      <c r="AA317" s="618"/>
      <c r="AB317" s="618"/>
      <c r="AC317" s="618"/>
      <c r="AD317" s="618"/>
      <c r="AE317" s="618"/>
      <c r="AF317" s="618"/>
      <c r="AG317" s="618"/>
      <c r="AH317" s="618"/>
      <c r="AI317" s="618"/>
      <c r="AJ317" s="618"/>
      <c r="AK317" s="618"/>
      <c r="AL317" s="616"/>
      <c r="AM317" s="616"/>
      <c r="AN317" s="616"/>
      <c r="AO317" s="616"/>
      <c r="AP317" s="616"/>
      <c r="AQ317" s="616"/>
      <c r="AR317" s="616"/>
      <c r="AS317" s="616"/>
      <c r="AT317" s="616"/>
      <c r="AU317" s="616"/>
      <c r="AV317" s="616"/>
      <c r="AW317" s="616"/>
      <c r="AX317" s="616"/>
      <c r="AY317" s="616"/>
      <c r="AZ317" s="616"/>
      <c r="BA317" s="616"/>
      <c r="BB317" s="616"/>
      <c r="BC317" s="616"/>
      <c r="BD317" s="616"/>
      <c r="BE317" s="616"/>
      <c r="BF317" s="616"/>
      <c r="BG317" s="616"/>
      <c r="BH317" s="616"/>
      <c r="BI317" s="616"/>
      <c r="BJ317" s="616"/>
      <c r="BK317" s="616"/>
      <c r="BL317" s="616"/>
      <c r="BM317" s="616"/>
      <c r="BN317" s="616"/>
      <c r="BO317" s="616"/>
      <c r="BP317" s="616"/>
      <c r="BQ317" s="616"/>
      <c r="BR317" s="616"/>
      <c r="BS317" s="616"/>
      <c r="BT317" s="616"/>
      <c r="BU317" s="616"/>
      <c r="BV317" s="616"/>
      <c r="BW317" s="616"/>
      <c r="BX317" s="616"/>
      <c r="BY317" s="616"/>
      <c r="BZ317" s="616"/>
      <c r="CA317" s="616"/>
      <c r="CB317" s="616"/>
      <c r="CC317" s="616"/>
      <c r="CD317" s="616"/>
      <c r="CE317" s="616"/>
      <c r="CF317" s="616"/>
      <c r="CG317" s="616"/>
    </row>
    <row r="318" spans="1:85">
      <c r="A318" s="618"/>
      <c r="B318" s="618"/>
      <c r="C318" s="618"/>
      <c r="D318" s="618"/>
      <c r="E318" s="618"/>
      <c r="F318" s="618"/>
      <c r="G318" s="618"/>
      <c r="H318" s="618"/>
      <c r="I318" s="618"/>
      <c r="J318" s="618"/>
      <c r="K318" s="618"/>
      <c r="L318" s="618"/>
      <c r="M318" s="618"/>
      <c r="N318" s="618"/>
      <c r="O318" s="618"/>
      <c r="P318" s="618"/>
      <c r="Q318" s="618"/>
      <c r="R318" s="618"/>
      <c r="S318" s="618"/>
      <c r="T318" s="618"/>
      <c r="U318" s="618"/>
      <c r="V318" s="618"/>
      <c r="W318" s="618"/>
      <c r="X318" s="617"/>
      <c r="Y318" s="618"/>
      <c r="Z318" s="618"/>
      <c r="AA318" s="618"/>
      <c r="AB318" s="618"/>
      <c r="AC318" s="618"/>
      <c r="AD318" s="618"/>
      <c r="AE318" s="618"/>
      <c r="AF318" s="618"/>
      <c r="AG318" s="618"/>
      <c r="AH318" s="618"/>
      <c r="AI318" s="618"/>
      <c r="AJ318" s="618"/>
      <c r="AK318" s="618"/>
      <c r="AL318" s="616"/>
      <c r="AM318" s="616"/>
      <c r="AN318" s="616"/>
      <c r="AO318" s="616"/>
      <c r="AP318" s="616"/>
      <c r="AQ318" s="616"/>
      <c r="AR318" s="616"/>
      <c r="AS318" s="616"/>
      <c r="AT318" s="616"/>
      <c r="AU318" s="616"/>
      <c r="AV318" s="616"/>
      <c r="AW318" s="616"/>
      <c r="AX318" s="616"/>
      <c r="AY318" s="616"/>
      <c r="AZ318" s="616"/>
      <c r="BA318" s="616"/>
      <c r="BB318" s="616"/>
      <c r="BC318" s="616"/>
      <c r="BD318" s="616"/>
      <c r="BE318" s="616"/>
      <c r="BF318" s="616"/>
      <c r="BG318" s="616"/>
      <c r="BH318" s="616"/>
      <c r="BI318" s="616"/>
      <c r="BJ318" s="616"/>
      <c r="BK318" s="616"/>
      <c r="BL318" s="616"/>
      <c r="BM318" s="616"/>
      <c r="BN318" s="616"/>
      <c r="BO318" s="616"/>
      <c r="BP318" s="616"/>
      <c r="BQ318" s="616"/>
      <c r="BR318" s="616"/>
      <c r="BS318" s="616"/>
      <c r="BT318" s="616"/>
      <c r="BU318" s="616"/>
      <c r="BV318" s="616"/>
      <c r="BW318" s="616"/>
      <c r="BX318" s="616"/>
      <c r="BY318" s="616"/>
      <c r="BZ318" s="616"/>
      <c r="CA318" s="616"/>
      <c r="CB318" s="616"/>
      <c r="CC318" s="616"/>
      <c r="CD318" s="616"/>
      <c r="CE318" s="616"/>
      <c r="CF318" s="616"/>
      <c r="CG318" s="616"/>
    </row>
    <row r="319" spans="1:85">
      <c r="A319" s="618"/>
      <c r="B319" s="618"/>
      <c r="C319" s="618"/>
      <c r="D319" s="618"/>
      <c r="E319" s="618"/>
      <c r="F319" s="618"/>
      <c r="G319" s="618"/>
      <c r="H319" s="618"/>
      <c r="I319" s="618"/>
      <c r="J319" s="618"/>
      <c r="K319" s="618"/>
      <c r="L319" s="618"/>
      <c r="M319" s="618"/>
      <c r="N319" s="618"/>
      <c r="O319" s="618"/>
      <c r="P319" s="618"/>
      <c r="Q319" s="618"/>
      <c r="R319" s="618"/>
      <c r="S319" s="618"/>
      <c r="T319" s="618"/>
      <c r="U319" s="618"/>
      <c r="V319" s="618"/>
      <c r="W319" s="618"/>
      <c r="X319" s="617"/>
      <c r="Y319" s="618"/>
      <c r="Z319" s="618"/>
      <c r="AA319" s="618"/>
      <c r="AB319" s="618"/>
      <c r="AC319" s="618"/>
      <c r="AD319" s="618"/>
      <c r="AE319" s="618"/>
      <c r="AF319" s="618"/>
      <c r="AG319" s="618"/>
      <c r="AH319" s="618"/>
      <c r="AI319" s="618"/>
      <c r="AJ319" s="618"/>
      <c r="AK319" s="618"/>
      <c r="AL319" s="616"/>
      <c r="AM319" s="616"/>
      <c r="AN319" s="616"/>
      <c r="AO319" s="616"/>
      <c r="AP319" s="616"/>
      <c r="AQ319" s="616"/>
      <c r="AR319" s="616"/>
      <c r="AS319" s="616"/>
      <c r="AT319" s="616"/>
      <c r="AU319" s="616"/>
      <c r="AV319" s="616"/>
      <c r="AW319" s="616"/>
      <c r="AX319" s="616"/>
      <c r="AY319" s="616"/>
      <c r="AZ319" s="616"/>
      <c r="BA319" s="616"/>
      <c r="BB319" s="616"/>
      <c r="BC319" s="616"/>
      <c r="BD319" s="616"/>
      <c r="BE319" s="616"/>
      <c r="BF319" s="616"/>
      <c r="BG319" s="616"/>
      <c r="BH319" s="616"/>
      <c r="BI319" s="616"/>
      <c r="BJ319" s="616"/>
      <c r="BK319" s="616"/>
      <c r="BL319" s="616"/>
      <c r="BM319" s="616"/>
      <c r="BN319" s="616"/>
      <c r="BO319" s="616"/>
      <c r="BP319" s="616"/>
      <c r="BQ319" s="616"/>
      <c r="BR319" s="616"/>
      <c r="BS319" s="616"/>
      <c r="BT319" s="616"/>
      <c r="BU319" s="616"/>
      <c r="BV319" s="616"/>
      <c r="BW319" s="616"/>
      <c r="BX319" s="616"/>
      <c r="BY319" s="616"/>
      <c r="BZ319" s="616"/>
      <c r="CA319" s="616"/>
      <c r="CB319" s="616"/>
      <c r="CC319" s="616"/>
      <c r="CD319" s="616"/>
      <c r="CE319" s="616"/>
      <c r="CF319" s="616"/>
      <c r="CG319" s="616"/>
    </row>
    <row r="320" spans="1:85">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7"/>
      <c r="Y320" s="618"/>
      <c r="Z320" s="618"/>
      <c r="AA320" s="618"/>
      <c r="AB320" s="618"/>
      <c r="AC320" s="618"/>
      <c r="AD320" s="618"/>
      <c r="AE320" s="618"/>
      <c r="AF320" s="618"/>
      <c r="AG320" s="618"/>
      <c r="AH320" s="618"/>
      <c r="AI320" s="618"/>
      <c r="AJ320" s="618"/>
      <c r="AK320" s="618"/>
      <c r="AL320" s="616"/>
      <c r="AM320" s="616"/>
      <c r="AN320" s="616"/>
      <c r="AO320" s="616"/>
      <c r="AP320" s="616"/>
      <c r="AQ320" s="616"/>
      <c r="AR320" s="616"/>
      <c r="AS320" s="616"/>
      <c r="AT320" s="616"/>
      <c r="AU320" s="616"/>
      <c r="AV320" s="616"/>
      <c r="AW320" s="616"/>
      <c r="AX320" s="616"/>
      <c r="AY320" s="616"/>
      <c r="AZ320" s="616"/>
      <c r="BA320" s="616"/>
      <c r="BB320" s="616"/>
      <c r="BC320" s="616"/>
      <c r="BD320" s="616"/>
      <c r="BE320" s="616"/>
      <c r="BF320" s="616"/>
      <c r="BG320" s="616"/>
      <c r="BH320" s="616"/>
      <c r="BI320" s="616"/>
      <c r="BJ320" s="616"/>
      <c r="BK320" s="616"/>
      <c r="BL320" s="616"/>
      <c r="BM320" s="616"/>
      <c r="BN320" s="616"/>
      <c r="BO320" s="616"/>
      <c r="BP320" s="616"/>
      <c r="BQ320" s="616"/>
      <c r="BR320" s="616"/>
      <c r="BS320" s="616"/>
      <c r="BT320" s="616"/>
      <c r="BU320" s="616"/>
      <c r="BV320" s="616"/>
      <c r="BW320" s="616"/>
      <c r="BX320" s="616"/>
      <c r="BY320" s="616"/>
      <c r="BZ320" s="616"/>
      <c r="CA320" s="616"/>
      <c r="CB320" s="616"/>
      <c r="CC320" s="616"/>
      <c r="CD320" s="616"/>
      <c r="CE320" s="616"/>
      <c r="CF320" s="616"/>
      <c r="CG320" s="616"/>
    </row>
    <row r="321" spans="1:85">
      <c r="A321" s="618"/>
      <c r="B321" s="618"/>
      <c r="C321" s="618"/>
      <c r="D321" s="618"/>
      <c r="E321" s="618"/>
      <c r="F321" s="618"/>
      <c r="G321" s="618"/>
      <c r="H321" s="618"/>
      <c r="I321" s="618"/>
      <c r="J321" s="618"/>
      <c r="K321" s="618"/>
      <c r="L321" s="618"/>
      <c r="M321" s="618"/>
      <c r="N321" s="618"/>
      <c r="O321" s="618"/>
      <c r="P321" s="618"/>
      <c r="Q321" s="618"/>
      <c r="R321" s="618"/>
      <c r="S321" s="618"/>
      <c r="T321" s="618"/>
      <c r="U321" s="618"/>
      <c r="V321" s="618"/>
      <c r="W321" s="618"/>
      <c r="X321" s="617"/>
      <c r="Y321" s="618"/>
      <c r="Z321" s="618"/>
      <c r="AA321" s="618"/>
      <c r="AB321" s="618"/>
      <c r="AC321" s="618"/>
      <c r="AD321" s="618"/>
      <c r="AE321" s="618"/>
      <c r="AF321" s="618"/>
      <c r="AG321" s="618"/>
      <c r="AH321" s="618"/>
      <c r="AI321" s="618"/>
      <c r="AJ321" s="618"/>
      <c r="AK321" s="618"/>
      <c r="AL321" s="616"/>
      <c r="AM321" s="616"/>
      <c r="AN321" s="616"/>
      <c r="AO321" s="616"/>
      <c r="AP321" s="616"/>
      <c r="AQ321" s="616"/>
      <c r="AR321" s="616"/>
      <c r="AS321" s="616"/>
      <c r="AT321" s="616"/>
      <c r="AU321" s="616"/>
      <c r="AV321" s="616"/>
      <c r="AW321" s="616"/>
      <c r="AX321" s="616"/>
      <c r="AY321" s="616"/>
      <c r="AZ321" s="616"/>
      <c r="BA321" s="616"/>
      <c r="BB321" s="616"/>
      <c r="BC321" s="616"/>
      <c r="BD321" s="616"/>
      <c r="BE321" s="616"/>
      <c r="BF321" s="616"/>
      <c r="BG321" s="616"/>
      <c r="BH321" s="616"/>
      <c r="BI321" s="616"/>
      <c r="BJ321" s="616"/>
      <c r="BK321" s="616"/>
      <c r="BL321" s="616"/>
      <c r="BM321" s="616"/>
      <c r="BN321" s="616"/>
      <c r="BO321" s="616"/>
      <c r="BP321" s="616"/>
      <c r="BQ321" s="616"/>
      <c r="BR321" s="616"/>
      <c r="BS321" s="616"/>
      <c r="BT321" s="616"/>
      <c r="BU321" s="616"/>
      <c r="BV321" s="616"/>
      <c r="BW321" s="616"/>
      <c r="BX321" s="616"/>
      <c r="BY321" s="616"/>
      <c r="BZ321" s="616"/>
      <c r="CA321" s="616"/>
      <c r="CB321" s="616"/>
      <c r="CC321" s="616"/>
      <c r="CD321" s="616"/>
      <c r="CE321" s="616"/>
      <c r="CF321" s="616"/>
      <c r="CG321" s="616"/>
    </row>
    <row r="322" spans="1:85">
      <c r="A322" s="618"/>
      <c r="B322" s="618"/>
      <c r="C322" s="618"/>
      <c r="D322" s="618"/>
      <c r="E322" s="618"/>
      <c r="F322" s="618"/>
      <c r="G322" s="618"/>
      <c r="H322" s="618"/>
      <c r="I322" s="618"/>
      <c r="J322" s="618"/>
      <c r="K322" s="618"/>
      <c r="L322" s="618"/>
      <c r="M322" s="618"/>
      <c r="N322" s="618"/>
      <c r="O322" s="618"/>
      <c r="P322" s="618"/>
      <c r="Q322" s="618"/>
      <c r="R322" s="618"/>
      <c r="S322" s="618"/>
      <c r="T322" s="618"/>
      <c r="U322" s="618"/>
      <c r="V322" s="618"/>
      <c r="W322" s="618"/>
      <c r="X322" s="617"/>
      <c r="Y322" s="618"/>
      <c r="Z322" s="618"/>
      <c r="AA322" s="618"/>
      <c r="AB322" s="618"/>
      <c r="AC322" s="618"/>
      <c r="AD322" s="618"/>
      <c r="AE322" s="618"/>
      <c r="AF322" s="618"/>
      <c r="AG322" s="618"/>
      <c r="AH322" s="618"/>
      <c r="AI322" s="618"/>
      <c r="AJ322" s="618"/>
      <c r="AK322" s="618"/>
      <c r="AL322" s="616"/>
      <c r="AM322" s="616"/>
      <c r="AN322" s="616"/>
      <c r="AO322" s="616"/>
      <c r="AP322" s="616"/>
      <c r="AQ322" s="616"/>
      <c r="AR322" s="616"/>
      <c r="AS322" s="616"/>
      <c r="AT322" s="616"/>
      <c r="AU322" s="616"/>
      <c r="AV322" s="616"/>
      <c r="AW322" s="616"/>
      <c r="AX322" s="616"/>
      <c r="AY322" s="616"/>
      <c r="AZ322" s="616"/>
      <c r="BA322" s="616"/>
      <c r="BB322" s="616"/>
      <c r="BC322" s="616"/>
      <c r="BD322" s="616"/>
      <c r="BE322" s="616"/>
      <c r="BF322" s="616"/>
      <c r="BG322" s="616"/>
      <c r="BH322" s="616"/>
      <c r="BI322" s="616"/>
      <c r="BJ322" s="616"/>
      <c r="BK322" s="616"/>
      <c r="BL322" s="616"/>
      <c r="BM322" s="616"/>
      <c r="BN322" s="616"/>
      <c r="BO322" s="616"/>
      <c r="BP322" s="616"/>
      <c r="BQ322" s="616"/>
      <c r="BR322" s="616"/>
      <c r="BS322" s="616"/>
      <c r="BT322" s="616"/>
      <c r="BU322" s="616"/>
      <c r="BV322" s="616"/>
      <c r="BW322" s="616"/>
      <c r="BX322" s="616"/>
      <c r="BY322" s="616"/>
      <c r="BZ322" s="616"/>
      <c r="CA322" s="616"/>
      <c r="CB322" s="616"/>
      <c r="CC322" s="616"/>
      <c r="CD322" s="616"/>
      <c r="CE322" s="616"/>
      <c r="CF322" s="616"/>
      <c r="CG322" s="616"/>
    </row>
    <row r="323" spans="1:85">
      <c r="A323" s="618"/>
      <c r="B323" s="618"/>
      <c r="C323" s="618"/>
      <c r="D323" s="618"/>
      <c r="E323" s="618"/>
      <c r="F323" s="618"/>
      <c r="G323" s="618"/>
      <c r="H323" s="618"/>
      <c r="I323" s="618"/>
      <c r="J323" s="618"/>
      <c r="K323" s="618"/>
      <c r="L323" s="618"/>
      <c r="M323" s="618"/>
      <c r="N323" s="618"/>
      <c r="O323" s="618"/>
      <c r="P323" s="618"/>
      <c r="Q323" s="618"/>
      <c r="R323" s="618"/>
      <c r="S323" s="618"/>
      <c r="T323" s="618"/>
      <c r="U323" s="618"/>
      <c r="V323" s="618"/>
      <c r="W323" s="618"/>
      <c r="X323" s="617"/>
      <c r="Y323" s="618"/>
      <c r="Z323" s="618"/>
      <c r="AA323" s="618"/>
      <c r="AB323" s="618"/>
      <c r="AC323" s="618"/>
      <c r="AD323" s="618"/>
      <c r="AE323" s="618"/>
      <c r="AF323" s="618"/>
      <c r="AG323" s="618"/>
      <c r="AH323" s="618"/>
      <c r="AI323" s="618"/>
      <c r="AJ323" s="618"/>
      <c r="AK323" s="618"/>
      <c r="AL323" s="616"/>
      <c r="AM323" s="616"/>
      <c r="AN323" s="616"/>
      <c r="AO323" s="616"/>
      <c r="AP323" s="616"/>
      <c r="AQ323" s="616"/>
      <c r="AR323" s="616"/>
      <c r="AS323" s="616"/>
      <c r="AT323" s="616"/>
      <c r="AU323" s="616"/>
      <c r="AV323" s="616"/>
      <c r="AW323" s="616"/>
      <c r="AX323" s="616"/>
      <c r="AY323" s="616"/>
      <c r="AZ323" s="616"/>
      <c r="BA323" s="616"/>
      <c r="BB323" s="616"/>
      <c r="BC323" s="616"/>
      <c r="BD323" s="616"/>
      <c r="BE323" s="616"/>
      <c r="BF323" s="616"/>
      <c r="BG323" s="616"/>
      <c r="BH323" s="616"/>
      <c r="BI323" s="616"/>
      <c r="BJ323" s="616"/>
      <c r="BK323" s="616"/>
      <c r="BL323" s="616"/>
      <c r="BM323" s="616"/>
      <c r="BN323" s="616"/>
      <c r="BO323" s="616"/>
      <c r="BP323" s="616"/>
      <c r="BQ323" s="616"/>
      <c r="BR323" s="616"/>
      <c r="BS323" s="616"/>
      <c r="BT323" s="616"/>
      <c r="BU323" s="616"/>
      <c r="BV323" s="616"/>
      <c r="BW323" s="616"/>
      <c r="BX323" s="616"/>
      <c r="BY323" s="616"/>
      <c r="BZ323" s="616"/>
      <c r="CA323" s="616"/>
      <c r="CB323" s="616"/>
      <c r="CC323" s="616"/>
      <c r="CD323" s="616"/>
      <c r="CE323" s="616"/>
      <c r="CF323" s="616"/>
      <c r="CG323" s="616"/>
    </row>
    <row r="324" spans="1:85">
      <c r="A324" s="618"/>
      <c r="B324" s="618"/>
      <c r="C324" s="618"/>
      <c r="D324" s="618"/>
      <c r="E324" s="618"/>
      <c r="F324" s="618"/>
      <c r="G324" s="618"/>
      <c r="H324" s="618"/>
      <c r="I324" s="618"/>
      <c r="J324" s="618"/>
      <c r="K324" s="618"/>
      <c r="L324" s="618"/>
      <c r="M324" s="618"/>
      <c r="N324" s="618"/>
      <c r="O324" s="618"/>
      <c r="P324" s="618"/>
      <c r="Q324" s="618"/>
      <c r="R324" s="618"/>
      <c r="S324" s="618"/>
      <c r="T324" s="618"/>
      <c r="U324" s="618"/>
      <c r="V324" s="618"/>
      <c r="W324" s="618"/>
      <c r="X324" s="617"/>
      <c r="Y324" s="618"/>
      <c r="Z324" s="618"/>
      <c r="AA324" s="618"/>
      <c r="AB324" s="618"/>
      <c r="AC324" s="618"/>
      <c r="AD324" s="618"/>
      <c r="AE324" s="618"/>
      <c r="AF324" s="618"/>
      <c r="AG324" s="618"/>
      <c r="AH324" s="618"/>
      <c r="AI324" s="618"/>
      <c r="AJ324" s="618"/>
      <c r="AK324" s="618"/>
      <c r="AL324" s="616"/>
      <c r="AM324" s="616"/>
      <c r="AN324" s="616"/>
      <c r="AO324" s="616"/>
      <c r="AP324" s="616"/>
      <c r="AQ324" s="616"/>
      <c r="AR324" s="616"/>
      <c r="AS324" s="616"/>
      <c r="AT324" s="616"/>
      <c r="AU324" s="616"/>
      <c r="AV324" s="616"/>
      <c r="AW324" s="616"/>
      <c r="AX324" s="616"/>
      <c r="AY324" s="616"/>
      <c r="AZ324" s="616"/>
      <c r="BA324" s="616"/>
      <c r="BB324" s="616"/>
      <c r="BC324" s="616"/>
      <c r="BD324" s="616"/>
      <c r="BE324" s="616"/>
      <c r="BF324" s="616"/>
      <c r="BG324" s="616"/>
      <c r="BH324" s="616"/>
      <c r="BI324" s="616"/>
      <c r="BJ324" s="616"/>
      <c r="BK324" s="616"/>
      <c r="BL324" s="616"/>
      <c r="BM324" s="616"/>
      <c r="BN324" s="616"/>
      <c r="BO324" s="616"/>
      <c r="BP324" s="616"/>
      <c r="BQ324" s="616"/>
      <c r="BR324" s="616"/>
      <c r="BS324" s="616"/>
      <c r="BT324" s="616"/>
      <c r="BU324" s="616"/>
      <c r="BV324" s="616"/>
      <c r="BW324" s="616"/>
      <c r="BX324" s="616"/>
      <c r="BY324" s="616"/>
      <c r="BZ324" s="616"/>
      <c r="CA324" s="616"/>
      <c r="CB324" s="616"/>
      <c r="CC324" s="616"/>
      <c r="CD324" s="616"/>
      <c r="CE324" s="616"/>
      <c r="CF324" s="616"/>
      <c r="CG324" s="616"/>
    </row>
    <row r="325" spans="1:85">
      <c r="A325" s="618"/>
      <c r="B325" s="618"/>
      <c r="C325" s="618"/>
      <c r="D325" s="618"/>
      <c r="E325" s="618"/>
      <c r="F325" s="618"/>
      <c r="G325" s="618"/>
      <c r="H325" s="618"/>
      <c r="I325" s="618"/>
      <c r="J325" s="618"/>
      <c r="K325" s="618"/>
      <c r="L325" s="618"/>
      <c r="M325" s="618"/>
      <c r="N325" s="618"/>
      <c r="O325" s="618"/>
      <c r="P325" s="618"/>
      <c r="Q325" s="618"/>
      <c r="R325" s="618"/>
      <c r="S325" s="618"/>
      <c r="T325" s="618"/>
      <c r="U325" s="618"/>
      <c r="V325" s="618"/>
      <c r="W325" s="618"/>
      <c r="X325" s="617"/>
      <c r="Y325" s="618"/>
      <c r="Z325" s="618"/>
      <c r="AA325" s="618"/>
      <c r="AB325" s="618"/>
      <c r="AC325" s="618"/>
      <c r="AD325" s="618"/>
      <c r="AE325" s="618"/>
      <c r="AF325" s="618"/>
      <c r="AG325" s="618"/>
      <c r="AH325" s="618"/>
      <c r="AI325" s="618"/>
      <c r="AJ325" s="618"/>
      <c r="AK325" s="618"/>
      <c r="AL325" s="616"/>
      <c r="AM325" s="616"/>
      <c r="AN325" s="616"/>
      <c r="AO325" s="616"/>
      <c r="AP325" s="616"/>
      <c r="AQ325" s="616"/>
      <c r="AR325" s="616"/>
      <c r="AS325" s="616"/>
      <c r="AT325" s="616"/>
      <c r="AU325" s="616"/>
      <c r="AV325" s="616"/>
      <c r="AW325" s="616"/>
      <c r="AX325" s="616"/>
      <c r="AY325" s="616"/>
      <c r="AZ325" s="616"/>
      <c r="BA325" s="616"/>
      <c r="BB325" s="616"/>
      <c r="BC325" s="616"/>
      <c r="BD325" s="616"/>
      <c r="BE325" s="616"/>
      <c r="BF325" s="616"/>
      <c r="BG325" s="616"/>
      <c r="BH325" s="616"/>
      <c r="BI325" s="616"/>
      <c r="BJ325" s="616"/>
      <c r="BK325" s="616"/>
      <c r="BL325" s="616"/>
      <c r="BM325" s="616"/>
      <c r="BN325" s="616"/>
      <c r="BO325" s="616"/>
      <c r="BP325" s="616"/>
      <c r="BQ325" s="616"/>
      <c r="BR325" s="616"/>
      <c r="BS325" s="616"/>
      <c r="BT325" s="616"/>
      <c r="BU325" s="616"/>
      <c r="BV325" s="616"/>
      <c r="BW325" s="616"/>
      <c r="BX325" s="616"/>
      <c r="BY325" s="616"/>
      <c r="BZ325" s="616"/>
      <c r="CA325" s="616"/>
      <c r="CB325" s="616"/>
      <c r="CC325" s="616"/>
      <c r="CD325" s="616"/>
      <c r="CE325" s="616"/>
      <c r="CF325" s="616"/>
      <c r="CG325" s="616"/>
    </row>
    <row r="326" spans="1:85">
      <c r="A326" s="618"/>
      <c r="B326" s="618"/>
      <c r="C326" s="618"/>
      <c r="D326" s="618"/>
      <c r="E326" s="618"/>
      <c r="F326" s="618"/>
      <c r="G326" s="618"/>
      <c r="H326" s="618"/>
      <c r="I326" s="618"/>
      <c r="J326" s="618"/>
      <c r="K326" s="618"/>
      <c r="L326" s="618"/>
      <c r="M326" s="618"/>
      <c r="N326" s="618"/>
      <c r="O326" s="618"/>
      <c r="P326" s="618"/>
      <c r="Q326" s="618"/>
      <c r="R326" s="618"/>
      <c r="S326" s="618"/>
      <c r="T326" s="618"/>
      <c r="U326" s="618"/>
      <c r="V326" s="618"/>
      <c r="W326" s="618"/>
      <c r="X326" s="617"/>
      <c r="Y326" s="618"/>
      <c r="Z326" s="618"/>
      <c r="AA326" s="618"/>
      <c r="AB326" s="618"/>
      <c r="AC326" s="618"/>
      <c r="AD326" s="618"/>
      <c r="AE326" s="618"/>
      <c r="AF326" s="618"/>
      <c r="AG326" s="618"/>
      <c r="AH326" s="618"/>
      <c r="AI326" s="618"/>
      <c r="AJ326" s="618"/>
      <c r="AK326" s="618"/>
      <c r="AL326" s="616"/>
      <c r="AM326" s="616"/>
      <c r="AN326" s="616"/>
      <c r="AO326" s="616"/>
      <c r="AP326" s="616"/>
      <c r="AQ326" s="616"/>
      <c r="AR326" s="616"/>
      <c r="AS326" s="616"/>
      <c r="AT326" s="616"/>
      <c r="AU326" s="616"/>
      <c r="AV326" s="616"/>
      <c r="AW326" s="616"/>
      <c r="AX326" s="616"/>
      <c r="AY326" s="616"/>
      <c r="AZ326" s="616"/>
      <c r="BA326" s="616"/>
      <c r="BB326" s="616"/>
      <c r="BC326" s="616"/>
      <c r="BD326" s="616"/>
      <c r="BE326" s="616"/>
      <c r="BF326" s="616"/>
      <c r="BG326" s="616"/>
      <c r="BH326" s="616"/>
      <c r="BI326" s="616"/>
      <c r="BJ326" s="616"/>
      <c r="BK326" s="616"/>
      <c r="BL326" s="616"/>
      <c r="BM326" s="616"/>
      <c r="BN326" s="616"/>
      <c r="BO326" s="616"/>
      <c r="BP326" s="616"/>
      <c r="BQ326" s="616"/>
      <c r="BR326" s="616"/>
      <c r="BS326" s="616"/>
      <c r="BT326" s="616"/>
      <c r="BU326" s="616"/>
      <c r="BV326" s="616"/>
      <c r="BW326" s="616"/>
      <c r="BX326" s="616"/>
      <c r="BY326" s="616"/>
      <c r="BZ326" s="616"/>
      <c r="CA326" s="616"/>
      <c r="CB326" s="616"/>
      <c r="CC326" s="616"/>
      <c r="CD326" s="616"/>
      <c r="CE326" s="616"/>
      <c r="CF326" s="616"/>
      <c r="CG326" s="616"/>
    </row>
    <row r="327" spans="1:85">
      <c r="A327" s="618"/>
      <c r="B327" s="618"/>
      <c r="C327" s="618"/>
      <c r="D327" s="618"/>
      <c r="E327" s="618"/>
      <c r="F327" s="618"/>
      <c r="G327" s="618"/>
      <c r="H327" s="618"/>
      <c r="I327" s="618"/>
      <c r="J327" s="618"/>
      <c r="K327" s="618"/>
      <c r="L327" s="618"/>
      <c r="M327" s="618"/>
      <c r="N327" s="618"/>
      <c r="O327" s="618"/>
      <c r="P327" s="618"/>
      <c r="Q327" s="618"/>
      <c r="R327" s="618"/>
      <c r="S327" s="618"/>
      <c r="T327" s="618"/>
      <c r="U327" s="618"/>
      <c r="V327" s="618"/>
      <c r="W327" s="618"/>
      <c r="X327" s="617"/>
      <c r="Y327" s="618"/>
      <c r="Z327" s="618"/>
      <c r="AA327" s="618"/>
      <c r="AB327" s="618"/>
      <c r="AC327" s="618"/>
      <c r="AD327" s="618"/>
      <c r="AE327" s="618"/>
      <c r="AF327" s="618"/>
      <c r="AG327" s="618"/>
      <c r="AH327" s="618"/>
      <c r="AI327" s="618"/>
      <c r="AJ327" s="618"/>
      <c r="AK327" s="618"/>
      <c r="AL327" s="616"/>
      <c r="AM327" s="616"/>
      <c r="AN327" s="616"/>
      <c r="AO327" s="616"/>
      <c r="AP327" s="616"/>
      <c r="AQ327" s="616"/>
      <c r="AR327" s="616"/>
      <c r="AS327" s="616"/>
      <c r="AT327" s="616"/>
      <c r="AU327" s="616"/>
      <c r="AV327" s="616"/>
      <c r="AW327" s="616"/>
      <c r="AX327" s="616"/>
      <c r="AY327" s="616"/>
      <c r="AZ327" s="616"/>
      <c r="BA327" s="616"/>
      <c r="BB327" s="616"/>
      <c r="BC327" s="616"/>
      <c r="BD327" s="616"/>
      <c r="BE327" s="616"/>
      <c r="BF327" s="616"/>
      <c r="BG327" s="616"/>
      <c r="BH327" s="616"/>
      <c r="BI327" s="616"/>
      <c r="BJ327" s="616"/>
      <c r="BK327" s="616"/>
      <c r="BL327" s="616"/>
      <c r="BM327" s="616"/>
      <c r="BN327" s="616"/>
      <c r="BO327" s="616"/>
      <c r="BP327" s="616"/>
      <c r="BQ327" s="616"/>
      <c r="BR327" s="616"/>
      <c r="BS327" s="616"/>
      <c r="BT327" s="616"/>
      <c r="BU327" s="616"/>
      <c r="BV327" s="616"/>
      <c r="BW327" s="616"/>
      <c r="BX327" s="616"/>
      <c r="BY327" s="616"/>
      <c r="BZ327" s="616"/>
      <c r="CA327" s="616"/>
      <c r="CB327" s="616"/>
      <c r="CC327" s="616"/>
      <c r="CD327" s="616"/>
      <c r="CE327" s="616"/>
      <c r="CF327" s="616"/>
      <c r="CG327" s="616"/>
    </row>
    <row r="328" spans="1:85">
      <c r="A328" s="618"/>
      <c r="B328" s="618"/>
      <c r="C328" s="618"/>
      <c r="D328" s="618"/>
      <c r="E328" s="618"/>
      <c r="F328" s="618"/>
      <c r="G328" s="618"/>
      <c r="H328" s="618"/>
      <c r="I328" s="618"/>
      <c r="J328" s="618"/>
      <c r="K328" s="618"/>
      <c r="L328" s="618"/>
      <c r="M328" s="618"/>
      <c r="N328" s="618"/>
      <c r="O328" s="618"/>
      <c r="P328" s="618"/>
      <c r="Q328" s="618"/>
      <c r="R328" s="618"/>
      <c r="S328" s="618"/>
      <c r="T328" s="618"/>
      <c r="U328" s="618"/>
      <c r="V328" s="618"/>
      <c r="W328" s="618"/>
      <c r="X328" s="617"/>
      <c r="Y328" s="618"/>
      <c r="Z328" s="618"/>
      <c r="AA328" s="618"/>
      <c r="AB328" s="618"/>
      <c r="AC328" s="618"/>
      <c r="AD328" s="618"/>
      <c r="AE328" s="618"/>
      <c r="AF328" s="618"/>
      <c r="AG328" s="618"/>
      <c r="AH328" s="618"/>
      <c r="AI328" s="618"/>
      <c r="AJ328" s="618"/>
      <c r="AK328" s="618"/>
      <c r="AL328" s="616"/>
      <c r="AM328" s="616"/>
      <c r="AN328" s="616"/>
      <c r="AO328" s="616"/>
      <c r="AP328" s="616"/>
      <c r="AQ328" s="616"/>
      <c r="AR328" s="616"/>
      <c r="AS328" s="616"/>
      <c r="AT328" s="616"/>
      <c r="AU328" s="616"/>
      <c r="AV328" s="616"/>
      <c r="AW328" s="616"/>
      <c r="AX328" s="616"/>
      <c r="AY328" s="616"/>
      <c r="AZ328" s="616"/>
      <c r="BA328" s="616"/>
      <c r="BB328" s="616"/>
      <c r="BC328" s="616"/>
      <c r="BD328" s="616"/>
      <c r="BE328" s="616"/>
      <c r="BF328" s="616"/>
      <c r="BG328" s="616"/>
      <c r="BH328" s="616"/>
      <c r="BI328" s="616"/>
      <c r="BJ328" s="616"/>
      <c r="BK328" s="616"/>
      <c r="BL328" s="616"/>
      <c r="BM328" s="616"/>
      <c r="BN328" s="616"/>
      <c r="BO328" s="616"/>
      <c r="BP328" s="616"/>
      <c r="BQ328" s="616"/>
      <c r="BR328" s="616"/>
      <c r="BS328" s="616"/>
      <c r="BT328" s="616"/>
      <c r="BU328" s="616"/>
      <c r="BV328" s="616"/>
      <c r="BW328" s="616"/>
      <c r="BX328" s="616"/>
      <c r="BY328" s="616"/>
      <c r="BZ328" s="616"/>
      <c r="CA328" s="616"/>
      <c r="CB328" s="616"/>
      <c r="CC328" s="616"/>
      <c r="CD328" s="616"/>
      <c r="CE328" s="616"/>
      <c r="CF328" s="616"/>
      <c r="CG328" s="616"/>
    </row>
    <row r="329" spans="1:85">
      <c r="A329" s="618"/>
      <c r="B329" s="618"/>
      <c r="C329" s="618"/>
      <c r="D329" s="618"/>
      <c r="E329" s="618"/>
      <c r="F329" s="618"/>
      <c r="G329" s="618"/>
      <c r="H329" s="618"/>
      <c r="I329" s="618"/>
      <c r="J329" s="618"/>
      <c r="K329" s="618"/>
      <c r="L329" s="618"/>
      <c r="M329" s="618"/>
      <c r="N329" s="618"/>
      <c r="O329" s="618"/>
      <c r="P329" s="618"/>
      <c r="Q329" s="618"/>
      <c r="R329" s="618"/>
      <c r="S329" s="618"/>
      <c r="T329" s="618"/>
      <c r="U329" s="618"/>
      <c r="V329" s="618"/>
      <c r="W329" s="618"/>
      <c r="X329" s="617"/>
      <c r="Y329" s="618"/>
      <c r="Z329" s="618"/>
      <c r="AA329" s="618"/>
      <c r="AB329" s="618"/>
      <c r="AC329" s="618"/>
      <c r="AD329" s="618"/>
      <c r="AE329" s="618"/>
      <c r="AF329" s="618"/>
      <c r="AG329" s="618"/>
      <c r="AH329" s="618"/>
      <c r="AI329" s="618"/>
      <c r="AJ329" s="618"/>
      <c r="AK329" s="618"/>
      <c r="AL329" s="616"/>
      <c r="AM329" s="616"/>
      <c r="AN329" s="616"/>
      <c r="AO329" s="616"/>
      <c r="AP329" s="616"/>
      <c r="AQ329" s="616"/>
      <c r="AR329" s="616"/>
      <c r="AS329" s="616"/>
      <c r="AT329" s="616"/>
      <c r="AU329" s="616"/>
      <c r="AV329" s="616"/>
      <c r="AW329" s="616"/>
      <c r="AX329" s="616"/>
      <c r="AY329" s="616"/>
      <c r="AZ329" s="616"/>
      <c r="BA329" s="616"/>
      <c r="BB329" s="616"/>
      <c r="BC329" s="616"/>
      <c r="BD329" s="616"/>
      <c r="BE329" s="616"/>
      <c r="BF329" s="616"/>
      <c r="BG329" s="616"/>
      <c r="BH329" s="616"/>
      <c r="BI329" s="616"/>
      <c r="BJ329" s="616"/>
      <c r="BK329" s="616"/>
      <c r="BL329" s="616"/>
      <c r="BM329" s="616"/>
      <c r="BN329" s="616"/>
      <c r="BO329" s="616"/>
      <c r="BP329" s="616"/>
      <c r="BQ329" s="616"/>
      <c r="BR329" s="616"/>
      <c r="BS329" s="616"/>
      <c r="BT329" s="616"/>
      <c r="BU329" s="616"/>
      <c r="BV329" s="616"/>
      <c r="BW329" s="616"/>
      <c r="BX329" s="616"/>
      <c r="BY329" s="616"/>
      <c r="BZ329" s="616"/>
      <c r="CA329" s="616"/>
      <c r="CB329" s="616"/>
      <c r="CC329" s="616"/>
      <c r="CD329" s="616"/>
      <c r="CE329" s="616"/>
      <c r="CF329" s="616"/>
      <c r="CG329" s="616"/>
    </row>
    <row r="330" spans="1:85">
      <c r="A330" s="618"/>
      <c r="B330" s="618"/>
      <c r="C330" s="618"/>
      <c r="D330" s="618"/>
      <c r="E330" s="618"/>
      <c r="F330" s="618"/>
      <c r="G330" s="618"/>
      <c r="H330" s="618"/>
      <c r="I330" s="618"/>
      <c r="J330" s="618"/>
      <c r="K330" s="618"/>
      <c r="L330" s="618"/>
      <c r="M330" s="618"/>
      <c r="N330" s="618"/>
      <c r="O330" s="618"/>
      <c r="P330" s="618"/>
      <c r="Q330" s="618"/>
      <c r="R330" s="618"/>
      <c r="S330" s="618"/>
      <c r="T330" s="618"/>
      <c r="U330" s="618"/>
      <c r="V330" s="618"/>
      <c r="W330" s="618"/>
      <c r="X330" s="617"/>
      <c r="Y330" s="618"/>
      <c r="Z330" s="618"/>
      <c r="AA330" s="618"/>
      <c r="AB330" s="618"/>
      <c r="AC330" s="618"/>
      <c r="AD330" s="618"/>
      <c r="AE330" s="618"/>
      <c r="AF330" s="618"/>
      <c r="AG330" s="618"/>
      <c r="AH330" s="618"/>
      <c r="AI330" s="618"/>
      <c r="AJ330" s="618"/>
      <c r="AK330" s="618"/>
      <c r="AL330" s="616"/>
      <c r="AM330" s="616"/>
      <c r="AN330" s="616"/>
      <c r="AO330" s="616"/>
      <c r="AP330" s="616"/>
      <c r="AQ330" s="616"/>
      <c r="AR330" s="616"/>
      <c r="AS330" s="616"/>
      <c r="AT330" s="616"/>
      <c r="AU330" s="616"/>
      <c r="AV330" s="616"/>
      <c r="AW330" s="616"/>
      <c r="AX330" s="616"/>
      <c r="AY330" s="616"/>
      <c r="AZ330" s="616"/>
      <c r="BA330" s="616"/>
      <c r="BB330" s="616"/>
      <c r="BC330" s="616"/>
      <c r="BD330" s="616"/>
      <c r="BE330" s="616"/>
      <c r="BF330" s="616"/>
      <c r="BG330" s="616"/>
      <c r="BH330" s="616"/>
      <c r="BI330" s="616"/>
      <c r="BJ330" s="616"/>
      <c r="BK330" s="616"/>
      <c r="BL330" s="616"/>
      <c r="BM330" s="616"/>
      <c r="BN330" s="616"/>
      <c r="BO330" s="616"/>
      <c r="BP330" s="616"/>
      <c r="BQ330" s="616"/>
      <c r="BR330" s="616"/>
      <c r="BS330" s="616"/>
      <c r="BT330" s="616"/>
      <c r="BU330" s="616"/>
      <c r="BV330" s="616"/>
      <c r="BW330" s="616"/>
      <c r="BX330" s="616"/>
      <c r="BY330" s="616"/>
      <c r="BZ330" s="616"/>
      <c r="CA330" s="616"/>
      <c r="CB330" s="616"/>
      <c r="CC330" s="616"/>
      <c r="CD330" s="616"/>
      <c r="CE330" s="616"/>
      <c r="CF330" s="616"/>
      <c r="CG330" s="616"/>
    </row>
    <row r="331" spans="1:85">
      <c r="A331" s="618"/>
      <c r="B331" s="618"/>
      <c r="C331" s="618"/>
      <c r="D331" s="618"/>
      <c r="E331" s="618"/>
      <c r="F331" s="618"/>
      <c r="G331" s="618"/>
      <c r="H331" s="618"/>
      <c r="I331" s="618"/>
      <c r="J331" s="618"/>
      <c r="K331" s="618"/>
      <c r="L331" s="618"/>
      <c r="M331" s="618"/>
      <c r="N331" s="618"/>
      <c r="O331" s="618"/>
      <c r="P331" s="618"/>
      <c r="Q331" s="618"/>
      <c r="R331" s="618"/>
      <c r="S331" s="618"/>
      <c r="T331" s="618"/>
      <c r="U331" s="618"/>
      <c r="V331" s="618"/>
      <c r="W331" s="618"/>
      <c r="X331" s="617"/>
      <c r="Y331" s="618"/>
      <c r="Z331" s="618"/>
      <c r="AA331" s="618"/>
      <c r="AB331" s="618"/>
      <c r="AC331" s="618"/>
      <c r="AD331" s="618"/>
      <c r="AE331" s="618"/>
      <c r="AF331" s="618"/>
      <c r="AG331" s="618"/>
      <c r="AH331" s="618"/>
      <c r="AI331" s="618"/>
      <c r="AJ331" s="618"/>
      <c r="AK331" s="618"/>
      <c r="AL331" s="616"/>
      <c r="AM331" s="616"/>
      <c r="AN331" s="616"/>
      <c r="AO331" s="616"/>
      <c r="AP331" s="616"/>
      <c r="AQ331" s="616"/>
      <c r="AR331" s="616"/>
      <c r="AS331" s="616"/>
      <c r="AT331" s="616"/>
      <c r="AU331" s="616"/>
      <c r="AV331" s="616"/>
      <c r="AW331" s="616"/>
      <c r="AX331" s="616"/>
      <c r="AY331" s="616"/>
      <c r="AZ331" s="616"/>
      <c r="BA331" s="616"/>
      <c r="BB331" s="616"/>
      <c r="BC331" s="616"/>
      <c r="BD331" s="616"/>
      <c r="BE331" s="616"/>
      <c r="BF331" s="616"/>
      <c r="BG331" s="616"/>
      <c r="BH331" s="616"/>
      <c r="BI331" s="616"/>
      <c r="BJ331" s="616"/>
      <c r="BK331" s="616"/>
      <c r="BL331" s="616"/>
      <c r="BM331" s="616"/>
      <c r="BN331" s="616"/>
      <c r="BO331" s="616"/>
      <c r="BP331" s="616"/>
      <c r="BQ331" s="616"/>
      <c r="BR331" s="616"/>
      <c r="BS331" s="616"/>
      <c r="BT331" s="616"/>
      <c r="BU331" s="616"/>
      <c r="BV331" s="616"/>
      <c r="BW331" s="616"/>
      <c r="BX331" s="616"/>
      <c r="BY331" s="616"/>
      <c r="BZ331" s="616"/>
      <c r="CA331" s="616"/>
      <c r="CB331" s="616"/>
      <c r="CC331" s="616"/>
      <c r="CD331" s="616"/>
      <c r="CE331" s="616"/>
      <c r="CF331" s="616"/>
      <c r="CG331" s="616"/>
    </row>
    <row r="332" spans="1:85">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7"/>
      <c r="Y332" s="618"/>
      <c r="Z332" s="618"/>
      <c r="AA332" s="618"/>
      <c r="AB332" s="618"/>
      <c r="AC332" s="618"/>
      <c r="AD332" s="618"/>
      <c r="AE332" s="618"/>
      <c r="AF332" s="618"/>
      <c r="AG332" s="618"/>
      <c r="AH332" s="618"/>
      <c r="AI332" s="618"/>
      <c r="AJ332" s="618"/>
      <c r="AK332" s="618"/>
      <c r="AL332" s="616"/>
      <c r="AM332" s="616"/>
      <c r="AN332" s="616"/>
      <c r="AO332" s="616"/>
      <c r="AP332" s="616"/>
      <c r="AQ332" s="616"/>
      <c r="AR332" s="616"/>
      <c r="AS332" s="616"/>
      <c r="AT332" s="616"/>
      <c r="AU332" s="616"/>
      <c r="AV332" s="616"/>
      <c r="AW332" s="616"/>
      <c r="AX332" s="616"/>
      <c r="AY332" s="616"/>
      <c r="AZ332" s="616"/>
      <c r="BA332" s="616"/>
      <c r="BB332" s="616"/>
      <c r="BC332" s="616"/>
      <c r="BD332" s="616"/>
      <c r="BE332" s="616"/>
      <c r="BF332" s="616"/>
      <c r="BG332" s="616"/>
      <c r="BH332" s="616"/>
      <c r="BI332" s="616"/>
      <c r="BJ332" s="616"/>
      <c r="BK332" s="616"/>
      <c r="BL332" s="616"/>
      <c r="BM332" s="616"/>
      <c r="BN332" s="616"/>
      <c r="BO332" s="616"/>
      <c r="BP332" s="616"/>
      <c r="BQ332" s="616"/>
      <c r="BR332" s="616"/>
      <c r="BS332" s="616"/>
      <c r="BT332" s="616"/>
      <c r="BU332" s="616"/>
      <c r="BV332" s="616"/>
      <c r="BW332" s="616"/>
      <c r="BX332" s="616"/>
      <c r="BY332" s="616"/>
      <c r="BZ332" s="616"/>
      <c r="CA332" s="616"/>
      <c r="CB332" s="616"/>
      <c r="CC332" s="616"/>
      <c r="CD332" s="616"/>
      <c r="CE332" s="616"/>
      <c r="CF332" s="616"/>
      <c r="CG332" s="616"/>
    </row>
    <row r="333" spans="1:85">
      <c r="A333" s="618"/>
      <c r="B333" s="618"/>
      <c r="C333" s="618"/>
      <c r="D333" s="618"/>
      <c r="E333" s="618"/>
      <c r="F333" s="618"/>
      <c r="G333" s="618"/>
      <c r="H333" s="618"/>
      <c r="I333" s="618"/>
      <c r="J333" s="618"/>
      <c r="K333" s="618"/>
      <c r="L333" s="618"/>
      <c r="M333" s="618"/>
      <c r="N333" s="618"/>
      <c r="O333" s="618"/>
      <c r="P333" s="618"/>
      <c r="Q333" s="618"/>
      <c r="R333" s="618"/>
      <c r="S333" s="618"/>
      <c r="T333" s="618"/>
      <c r="U333" s="618"/>
      <c r="V333" s="618"/>
      <c r="W333" s="618"/>
      <c r="X333" s="617"/>
      <c r="Y333" s="618"/>
      <c r="Z333" s="618"/>
      <c r="AA333" s="618"/>
      <c r="AB333" s="618"/>
      <c r="AC333" s="618"/>
      <c r="AD333" s="618"/>
      <c r="AE333" s="618"/>
      <c r="AF333" s="618"/>
      <c r="AG333" s="618"/>
      <c r="AH333" s="618"/>
      <c r="AI333" s="618"/>
      <c r="AJ333" s="618"/>
      <c r="AK333" s="618"/>
      <c r="AL333" s="616"/>
      <c r="AM333" s="616"/>
      <c r="AN333" s="616"/>
      <c r="AO333" s="616"/>
      <c r="AP333" s="616"/>
      <c r="AQ333" s="616"/>
      <c r="AR333" s="616"/>
      <c r="AS333" s="616"/>
      <c r="AT333" s="616"/>
      <c r="AU333" s="616"/>
      <c r="AV333" s="616"/>
      <c r="AW333" s="616"/>
      <c r="AX333" s="616"/>
      <c r="AY333" s="616"/>
      <c r="AZ333" s="616"/>
      <c r="BA333" s="616"/>
      <c r="BB333" s="616"/>
      <c r="BC333" s="616"/>
      <c r="BD333" s="616"/>
      <c r="BE333" s="616"/>
      <c r="BF333" s="616"/>
      <c r="BG333" s="616"/>
      <c r="BH333" s="616"/>
      <c r="BI333" s="616"/>
      <c r="BJ333" s="616"/>
      <c r="BK333" s="616"/>
      <c r="BL333" s="616"/>
      <c r="BM333" s="616"/>
      <c r="BN333" s="616"/>
      <c r="BO333" s="616"/>
      <c r="BP333" s="616"/>
      <c r="BQ333" s="616"/>
      <c r="BR333" s="616"/>
      <c r="BS333" s="616"/>
      <c r="BT333" s="616"/>
      <c r="BU333" s="616"/>
      <c r="BV333" s="616"/>
      <c r="BW333" s="616"/>
      <c r="BX333" s="616"/>
      <c r="BY333" s="616"/>
      <c r="BZ333" s="616"/>
      <c r="CA333" s="616"/>
      <c r="CB333" s="616"/>
      <c r="CC333" s="616"/>
      <c r="CD333" s="616"/>
      <c r="CE333" s="616"/>
      <c r="CF333" s="616"/>
      <c r="CG333" s="616"/>
    </row>
    <row r="334" spans="1:85">
      <c r="A334" s="618"/>
      <c r="B334" s="618"/>
      <c r="C334" s="618"/>
      <c r="D334" s="618"/>
      <c r="E334" s="618"/>
      <c r="F334" s="618"/>
      <c r="G334" s="618"/>
      <c r="H334" s="618"/>
      <c r="I334" s="618"/>
      <c r="J334" s="618"/>
      <c r="K334" s="618"/>
      <c r="L334" s="618"/>
      <c r="M334" s="618"/>
      <c r="N334" s="618"/>
      <c r="O334" s="618"/>
      <c r="P334" s="618"/>
      <c r="Q334" s="618"/>
      <c r="R334" s="618"/>
      <c r="S334" s="618"/>
      <c r="T334" s="618"/>
      <c r="U334" s="618"/>
      <c r="V334" s="618"/>
      <c r="W334" s="618"/>
      <c r="X334" s="617"/>
      <c r="Y334" s="618"/>
      <c r="Z334" s="618"/>
      <c r="AA334" s="618"/>
      <c r="AB334" s="618"/>
      <c r="AC334" s="618"/>
      <c r="AD334" s="618"/>
      <c r="AE334" s="618"/>
      <c r="AF334" s="618"/>
      <c r="AG334" s="618"/>
      <c r="AH334" s="618"/>
      <c r="AI334" s="618"/>
      <c r="AJ334" s="618"/>
      <c r="AK334" s="618"/>
      <c r="AL334" s="616"/>
      <c r="AM334" s="616"/>
      <c r="AN334" s="616"/>
      <c r="AO334" s="616"/>
      <c r="AP334" s="616"/>
      <c r="AQ334" s="616"/>
      <c r="AR334" s="616"/>
      <c r="AS334" s="616"/>
      <c r="AT334" s="616"/>
      <c r="AU334" s="616"/>
      <c r="AV334" s="616"/>
      <c r="AW334" s="616"/>
      <c r="AX334" s="616"/>
      <c r="AY334" s="616"/>
      <c r="AZ334" s="616"/>
      <c r="BA334" s="616"/>
      <c r="BB334" s="616"/>
      <c r="BC334" s="616"/>
      <c r="BD334" s="616"/>
      <c r="BE334" s="616"/>
      <c r="BF334" s="616"/>
      <c r="BG334" s="616"/>
      <c r="BH334" s="616"/>
      <c r="BI334" s="616"/>
      <c r="BJ334" s="616"/>
      <c r="BK334" s="616"/>
      <c r="BL334" s="616"/>
      <c r="BM334" s="616"/>
      <c r="BN334" s="616"/>
      <c r="BO334" s="616"/>
      <c r="BP334" s="616"/>
      <c r="BQ334" s="616"/>
      <c r="BR334" s="616"/>
      <c r="BS334" s="616"/>
      <c r="BT334" s="616"/>
      <c r="BU334" s="616"/>
      <c r="BV334" s="616"/>
      <c r="BW334" s="616"/>
      <c r="BX334" s="616"/>
      <c r="BY334" s="616"/>
      <c r="BZ334" s="616"/>
      <c r="CA334" s="616"/>
      <c r="CB334" s="616"/>
      <c r="CC334" s="616"/>
      <c r="CD334" s="616"/>
      <c r="CE334" s="616"/>
      <c r="CF334" s="616"/>
      <c r="CG334" s="616"/>
    </row>
    <row r="335" spans="1:85">
      <c r="A335" s="618"/>
      <c r="B335" s="618"/>
      <c r="C335" s="618"/>
      <c r="D335" s="618"/>
      <c r="E335" s="618"/>
      <c r="F335" s="618"/>
      <c r="G335" s="618"/>
      <c r="H335" s="618"/>
      <c r="I335" s="618"/>
      <c r="J335" s="618"/>
      <c r="K335" s="618"/>
      <c r="L335" s="618"/>
      <c r="M335" s="618"/>
      <c r="N335" s="618"/>
      <c r="O335" s="618"/>
      <c r="P335" s="618"/>
      <c r="Q335" s="618"/>
      <c r="R335" s="618"/>
      <c r="S335" s="618"/>
      <c r="T335" s="618"/>
      <c r="U335" s="618"/>
      <c r="V335" s="618"/>
      <c r="W335" s="618"/>
      <c r="X335" s="617"/>
      <c r="Y335" s="618"/>
      <c r="Z335" s="618"/>
      <c r="AA335" s="618"/>
      <c r="AB335" s="618"/>
      <c r="AC335" s="618"/>
      <c r="AD335" s="618"/>
      <c r="AE335" s="618"/>
      <c r="AF335" s="618"/>
      <c r="AG335" s="618"/>
      <c r="AH335" s="618"/>
      <c r="AI335" s="618"/>
      <c r="AJ335" s="618"/>
      <c r="AK335" s="618"/>
      <c r="AL335" s="616"/>
      <c r="AM335" s="616"/>
      <c r="AN335" s="616"/>
      <c r="AO335" s="616"/>
      <c r="AP335" s="616"/>
      <c r="AQ335" s="616"/>
      <c r="AR335" s="616"/>
      <c r="AS335" s="616"/>
      <c r="AT335" s="616"/>
      <c r="AU335" s="616"/>
      <c r="AV335" s="616"/>
      <c r="AW335" s="616"/>
      <c r="AX335" s="616"/>
      <c r="AY335" s="616"/>
      <c r="AZ335" s="616"/>
      <c r="BA335" s="616"/>
      <c r="BB335" s="616"/>
      <c r="BC335" s="616"/>
      <c r="BD335" s="616"/>
      <c r="BE335" s="616"/>
      <c r="BF335" s="616"/>
      <c r="BG335" s="616"/>
      <c r="BH335" s="616"/>
      <c r="BI335" s="616"/>
      <c r="BJ335" s="616"/>
      <c r="BK335" s="616"/>
      <c r="BL335" s="616"/>
      <c r="BM335" s="616"/>
      <c r="BN335" s="616"/>
      <c r="BO335" s="616"/>
      <c r="BP335" s="616"/>
      <c r="BQ335" s="616"/>
      <c r="BR335" s="616"/>
      <c r="BS335" s="616"/>
      <c r="BT335" s="616"/>
      <c r="BU335" s="616"/>
      <c r="BV335" s="616"/>
      <c r="BW335" s="616"/>
      <c r="BX335" s="616"/>
      <c r="BY335" s="616"/>
      <c r="BZ335" s="616"/>
      <c r="CA335" s="616"/>
      <c r="CB335" s="616"/>
      <c r="CC335" s="616"/>
      <c r="CD335" s="616"/>
      <c r="CE335" s="616"/>
      <c r="CF335" s="616"/>
      <c r="CG335" s="616"/>
    </row>
    <row r="336" spans="1:85">
      <c r="A336" s="618"/>
      <c r="B336" s="618"/>
      <c r="C336" s="618"/>
      <c r="D336" s="618"/>
      <c r="E336" s="618"/>
      <c r="F336" s="618"/>
      <c r="G336" s="618"/>
      <c r="H336" s="618"/>
      <c r="I336" s="618"/>
      <c r="J336" s="618"/>
      <c r="K336" s="618"/>
      <c r="L336" s="618"/>
      <c r="M336" s="618"/>
      <c r="N336" s="618"/>
      <c r="O336" s="618"/>
      <c r="P336" s="618"/>
      <c r="Q336" s="618"/>
      <c r="R336" s="618"/>
      <c r="S336" s="618"/>
      <c r="T336" s="618"/>
      <c r="U336" s="618"/>
      <c r="V336" s="618"/>
      <c r="W336" s="618"/>
      <c r="X336" s="617"/>
      <c r="Y336" s="618"/>
      <c r="Z336" s="618"/>
      <c r="AA336" s="618"/>
      <c r="AB336" s="618"/>
      <c r="AC336" s="618"/>
      <c r="AD336" s="618"/>
      <c r="AE336" s="618"/>
      <c r="AF336" s="618"/>
      <c r="AG336" s="618"/>
      <c r="AH336" s="618"/>
      <c r="AI336" s="618"/>
      <c r="AJ336" s="618"/>
      <c r="AK336" s="618"/>
      <c r="AL336" s="616"/>
      <c r="AM336" s="616"/>
      <c r="AN336" s="616"/>
      <c r="AO336" s="616"/>
      <c r="AP336" s="616"/>
      <c r="AQ336" s="616"/>
      <c r="AR336" s="616"/>
      <c r="AS336" s="616"/>
      <c r="AT336" s="616"/>
      <c r="AU336" s="616"/>
      <c r="AV336" s="616"/>
      <c r="AW336" s="616"/>
      <c r="AX336" s="616"/>
      <c r="AY336" s="616"/>
      <c r="AZ336" s="616"/>
      <c r="BA336" s="616"/>
      <c r="BB336" s="616"/>
      <c r="BC336" s="616"/>
      <c r="BD336" s="616"/>
      <c r="BE336" s="616"/>
      <c r="BF336" s="616"/>
      <c r="BG336" s="616"/>
      <c r="BH336" s="616"/>
      <c r="BI336" s="616"/>
      <c r="BJ336" s="616"/>
      <c r="BK336" s="616"/>
      <c r="BL336" s="616"/>
      <c r="BM336" s="616"/>
      <c r="BN336" s="616"/>
      <c r="BO336" s="616"/>
      <c r="BP336" s="616"/>
      <c r="BQ336" s="616"/>
      <c r="BR336" s="616"/>
      <c r="BS336" s="616"/>
      <c r="BT336" s="616"/>
      <c r="BU336" s="616"/>
      <c r="BV336" s="616"/>
      <c r="BW336" s="616"/>
      <c r="BX336" s="616"/>
      <c r="BY336" s="616"/>
      <c r="BZ336" s="616"/>
      <c r="CA336" s="616"/>
      <c r="CB336" s="616"/>
      <c r="CC336" s="616"/>
      <c r="CD336" s="616"/>
      <c r="CE336" s="616"/>
      <c r="CF336" s="616"/>
      <c r="CG336" s="616"/>
    </row>
    <row r="337" spans="1:85">
      <c r="A337" s="618"/>
      <c r="B337" s="618"/>
      <c r="C337" s="618"/>
      <c r="D337" s="618"/>
      <c r="E337" s="618"/>
      <c r="F337" s="618"/>
      <c r="G337" s="618"/>
      <c r="H337" s="618"/>
      <c r="I337" s="618"/>
      <c r="J337" s="618"/>
      <c r="K337" s="618"/>
      <c r="L337" s="618"/>
      <c r="M337" s="618"/>
      <c r="N337" s="618"/>
      <c r="O337" s="618"/>
      <c r="P337" s="618"/>
      <c r="Q337" s="618"/>
      <c r="R337" s="618"/>
      <c r="S337" s="618"/>
      <c r="T337" s="618"/>
      <c r="U337" s="618"/>
      <c r="V337" s="618"/>
      <c r="W337" s="618"/>
      <c r="X337" s="617"/>
      <c r="Y337" s="618"/>
      <c r="Z337" s="618"/>
      <c r="AA337" s="618"/>
      <c r="AB337" s="618"/>
      <c r="AC337" s="618"/>
      <c r="AD337" s="618"/>
      <c r="AE337" s="618"/>
      <c r="AF337" s="618"/>
      <c r="AG337" s="618"/>
      <c r="AH337" s="618"/>
      <c r="AI337" s="618"/>
      <c r="AJ337" s="618"/>
      <c r="AK337" s="618"/>
      <c r="AL337" s="616"/>
      <c r="AM337" s="616"/>
      <c r="AN337" s="616"/>
      <c r="AO337" s="616"/>
      <c r="AP337" s="616"/>
      <c r="AQ337" s="616"/>
      <c r="AR337" s="616"/>
      <c r="AS337" s="616"/>
      <c r="AT337" s="616"/>
      <c r="AU337" s="616"/>
      <c r="AV337" s="616"/>
      <c r="AW337" s="616"/>
      <c r="AX337" s="616"/>
      <c r="AY337" s="616"/>
      <c r="AZ337" s="616"/>
      <c r="BA337" s="616"/>
      <c r="BB337" s="616"/>
      <c r="BC337" s="616"/>
      <c r="BD337" s="616"/>
      <c r="BE337" s="616"/>
      <c r="BF337" s="616"/>
      <c r="BG337" s="616"/>
      <c r="BH337" s="616"/>
      <c r="BI337" s="616"/>
      <c r="BJ337" s="616"/>
      <c r="BK337" s="616"/>
      <c r="BL337" s="616"/>
      <c r="BM337" s="616"/>
      <c r="BN337" s="616"/>
      <c r="BO337" s="616"/>
      <c r="BP337" s="616"/>
      <c r="BQ337" s="616"/>
      <c r="BR337" s="616"/>
      <c r="BS337" s="616"/>
      <c r="BT337" s="616"/>
      <c r="BU337" s="616"/>
      <c r="BV337" s="616"/>
      <c r="BW337" s="616"/>
      <c r="BX337" s="616"/>
      <c r="BY337" s="616"/>
      <c r="BZ337" s="616"/>
      <c r="CA337" s="616"/>
      <c r="CB337" s="616"/>
      <c r="CC337" s="616"/>
      <c r="CD337" s="616"/>
      <c r="CE337" s="616"/>
      <c r="CF337" s="616"/>
      <c r="CG337" s="616"/>
    </row>
    <row r="338" spans="1:85">
      <c r="A338" s="618"/>
      <c r="B338" s="618"/>
      <c r="C338" s="618"/>
      <c r="D338" s="618"/>
      <c r="E338" s="618"/>
      <c r="F338" s="618"/>
      <c r="G338" s="618"/>
      <c r="H338" s="618"/>
      <c r="I338" s="618"/>
      <c r="J338" s="618"/>
      <c r="K338" s="618"/>
      <c r="L338" s="618"/>
      <c r="M338" s="618"/>
      <c r="N338" s="618"/>
      <c r="O338" s="618"/>
      <c r="P338" s="618"/>
      <c r="Q338" s="618"/>
      <c r="R338" s="618"/>
      <c r="S338" s="618"/>
      <c r="T338" s="618"/>
      <c r="U338" s="618"/>
      <c r="V338" s="618"/>
      <c r="W338" s="618"/>
      <c r="X338" s="617"/>
      <c r="Y338" s="618"/>
      <c r="Z338" s="618"/>
      <c r="AA338" s="618"/>
      <c r="AB338" s="618"/>
      <c r="AC338" s="618"/>
      <c r="AD338" s="618"/>
      <c r="AE338" s="618"/>
      <c r="AF338" s="618"/>
      <c r="AG338" s="618"/>
      <c r="AH338" s="618"/>
      <c r="AI338" s="618"/>
      <c r="AJ338" s="618"/>
      <c r="AK338" s="618"/>
      <c r="AL338" s="616"/>
      <c r="AM338" s="616"/>
      <c r="AN338" s="616"/>
      <c r="AO338" s="616"/>
      <c r="AP338" s="616"/>
      <c r="AQ338" s="616"/>
      <c r="AR338" s="616"/>
      <c r="AS338" s="616"/>
      <c r="AT338" s="616"/>
      <c r="AU338" s="616"/>
      <c r="AV338" s="616"/>
      <c r="AW338" s="616"/>
      <c r="AX338" s="616"/>
      <c r="AY338" s="616"/>
      <c r="AZ338" s="616"/>
      <c r="BA338" s="616"/>
      <c r="BB338" s="616"/>
      <c r="BC338" s="616"/>
      <c r="BD338" s="616"/>
      <c r="BE338" s="616"/>
      <c r="BF338" s="616"/>
      <c r="BG338" s="616"/>
      <c r="BH338" s="616"/>
      <c r="BI338" s="616"/>
      <c r="BJ338" s="616"/>
      <c r="BK338" s="616"/>
      <c r="BL338" s="616"/>
      <c r="BM338" s="616"/>
      <c r="BN338" s="616"/>
      <c r="BO338" s="616"/>
      <c r="BP338" s="616"/>
      <c r="BQ338" s="616"/>
      <c r="BR338" s="616"/>
      <c r="BS338" s="616"/>
      <c r="BT338" s="616"/>
      <c r="BU338" s="616"/>
      <c r="BV338" s="616"/>
      <c r="BW338" s="616"/>
      <c r="BX338" s="616"/>
      <c r="BY338" s="616"/>
      <c r="BZ338" s="616"/>
      <c r="CA338" s="616"/>
      <c r="CB338" s="616"/>
      <c r="CC338" s="616"/>
      <c r="CD338" s="616"/>
      <c r="CE338" s="616"/>
      <c r="CF338" s="616"/>
      <c r="CG338" s="616"/>
    </row>
    <row r="339" spans="1:85">
      <c r="A339" s="618"/>
      <c r="B339" s="618"/>
      <c r="C339" s="618"/>
      <c r="D339" s="618"/>
      <c r="E339" s="618"/>
      <c r="F339" s="618"/>
      <c r="G339" s="618"/>
      <c r="H339" s="618"/>
      <c r="I339" s="618"/>
      <c r="J339" s="618"/>
      <c r="K339" s="618"/>
      <c r="L339" s="618"/>
      <c r="M339" s="618"/>
      <c r="N339" s="618"/>
      <c r="O339" s="618"/>
      <c r="P339" s="618"/>
      <c r="Q339" s="618"/>
      <c r="R339" s="618"/>
      <c r="S339" s="618"/>
      <c r="T339" s="618"/>
      <c r="U339" s="618"/>
      <c r="V339" s="618"/>
      <c r="W339" s="618"/>
      <c r="X339" s="617"/>
      <c r="Y339" s="618"/>
      <c r="Z339" s="618"/>
      <c r="AA339" s="618"/>
      <c r="AB339" s="618"/>
      <c r="AC339" s="618"/>
      <c r="AD339" s="618"/>
      <c r="AE339" s="618"/>
      <c r="AF339" s="618"/>
      <c r="AG339" s="618"/>
      <c r="AH339" s="618"/>
      <c r="AI339" s="618"/>
      <c r="AJ339" s="618"/>
      <c r="AK339" s="618"/>
      <c r="AL339" s="616"/>
      <c r="AM339" s="616"/>
      <c r="AN339" s="616"/>
      <c r="AO339" s="616"/>
      <c r="AP339" s="616"/>
      <c r="AQ339" s="616"/>
      <c r="AR339" s="616"/>
      <c r="AS339" s="616"/>
      <c r="AT339" s="616"/>
      <c r="AU339" s="616"/>
      <c r="AV339" s="616"/>
      <c r="AW339" s="616"/>
      <c r="AX339" s="616"/>
      <c r="AY339" s="616"/>
      <c r="AZ339" s="616"/>
      <c r="BA339" s="616"/>
      <c r="BB339" s="616"/>
      <c r="BC339" s="616"/>
      <c r="BD339" s="616"/>
      <c r="BE339" s="616"/>
      <c r="BF339" s="616"/>
      <c r="BG339" s="616"/>
      <c r="BH339" s="616"/>
      <c r="BI339" s="616"/>
      <c r="BJ339" s="616"/>
      <c r="BK339" s="616"/>
      <c r="BL339" s="616"/>
      <c r="BM339" s="616"/>
      <c r="BN339" s="616"/>
      <c r="BO339" s="616"/>
      <c r="BP339" s="616"/>
      <c r="BQ339" s="616"/>
      <c r="BR339" s="616"/>
      <c r="BS339" s="616"/>
      <c r="BT339" s="616"/>
      <c r="BU339" s="616"/>
      <c r="BV339" s="616"/>
      <c r="BW339" s="616"/>
      <c r="BX339" s="616"/>
      <c r="BY339" s="616"/>
      <c r="BZ339" s="616"/>
      <c r="CA339" s="616"/>
      <c r="CB339" s="616"/>
      <c r="CC339" s="616"/>
      <c r="CD339" s="616"/>
      <c r="CE339" s="616"/>
      <c r="CF339" s="616"/>
      <c r="CG339" s="616"/>
    </row>
    <row r="340" spans="1:85">
      <c r="A340" s="618"/>
      <c r="B340" s="618"/>
      <c r="C340" s="618"/>
      <c r="D340" s="618"/>
      <c r="E340" s="618"/>
      <c r="F340" s="618"/>
      <c r="G340" s="618"/>
      <c r="H340" s="618"/>
      <c r="I340" s="618"/>
      <c r="J340" s="618"/>
      <c r="K340" s="618"/>
      <c r="L340" s="618"/>
      <c r="M340" s="618"/>
      <c r="N340" s="618"/>
      <c r="O340" s="618"/>
      <c r="P340" s="618"/>
      <c r="Q340" s="618"/>
      <c r="R340" s="618"/>
      <c r="S340" s="618"/>
      <c r="T340" s="618"/>
      <c r="U340" s="618"/>
      <c r="V340" s="618"/>
      <c r="W340" s="618"/>
      <c r="X340" s="617"/>
      <c r="Y340" s="618"/>
      <c r="Z340" s="618"/>
      <c r="AA340" s="618"/>
      <c r="AB340" s="618"/>
      <c r="AC340" s="618"/>
      <c r="AD340" s="618"/>
      <c r="AE340" s="618"/>
      <c r="AF340" s="618"/>
      <c r="AG340" s="618"/>
      <c r="AH340" s="618"/>
      <c r="AI340" s="618"/>
      <c r="AJ340" s="618"/>
      <c r="AK340" s="618"/>
      <c r="AL340" s="616"/>
      <c r="AM340" s="616"/>
      <c r="AN340" s="616"/>
      <c r="AO340" s="616"/>
      <c r="AP340" s="616"/>
      <c r="AQ340" s="616"/>
      <c r="AR340" s="616"/>
      <c r="AS340" s="616"/>
      <c r="AT340" s="616"/>
      <c r="AU340" s="616"/>
      <c r="AV340" s="616"/>
      <c r="AW340" s="616"/>
      <c r="AX340" s="616"/>
      <c r="AY340" s="616"/>
      <c r="AZ340" s="616"/>
      <c r="BA340" s="616"/>
      <c r="BB340" s="616"/>
      <c r="BC340" s="616"/>
      <c r="BD340" s="616"/>
      <c r="BE340" s="616"/>
      <c r="BF340" s="616"/>
      <c r="BG340" s="616"/>
      <c r="BH340" s="616"/>
      <c r="BI340" s="616"/>
      <c r="BJ340" s="616"/>
      <c r="BK340" s="616"/>
      <c r="BL340" s="616"/>
      <c r="BM340" s="616"/>
      <c r="BN340" s="616"/>
      <c r="BO340" s="616"/>
      <c r="BP340" s="616"/>
      <c r="BQ340" s="616"/>
      <c r="BR340" s="616"/>
      <c r="BS340" s="616"/>
      <c r="BT340" s="616"/>
      <c r="BU340" s="616"/>
      <c r="BV340" s="616"/>
      <c r="BW340" s="616"/>
      <c r="BX340" s="616"/>
      <c r="BY340" s="616"/>
      <c r="BZ340" s="616"/>
      <c r="CA340" s="616"/>
      <c r="CB340" s="616"/>
      <c r="CC340" s="616"/>
      <c r="CD340" s="616"/>
      <c r="CE340" s="616"/>
      <c r="CF340" s="616"/>
      <c r="CG340" s="616"/>
    </row>
    <row r="341" spans="1:85">
      <c r="A341" s="618"/>
      <c r="B341" s="618"/>
      <c r="C341" s="618"/>
      <c r="D341" s="618"/>
      <c r="E341" s="618"/>
      <c r="F341" s="618"/>
      <c r="G341" s="618"/>
      <c r="H341" s="618"/>
      <c r="I341" s="618"/>
      <c r="J341" s="618"/>
      <c r="K341" s="618"/>
      <c r="L341" s="618"/>
      <c r="M341" s="618"/>
      <c r="N341" s="618"/>
      <c r="O341" s="618"/>
      <c r="P341" s="618"/>
      <c r="Q341" s="618"/>
      <c r="R341" s="618"/>
      <c r="S341" s="618"/>
      <c r="T341" s="618"/>
      <c r="U341" s="618"/>
      <c r="V341" s="618"/>
      <c r="W341" s="618"/>
      <c r="X341" s="617"/>
      <c r="Y341" s="618"/>
      <c r="Z341" s="618"/>
      <c r="AA341" s="618"/>
      <c r="AB341" s="618"/>
      <c r="AC341" s="618"/>
      <c r="AD341" s="618"/>
      <c r="AE341" s="618"/>
      <c r="AF341" s="618"/>
      <c r="AG341" s="618"/>
      <c r="AH341" s="618"/>
      <c r="AI341" s="618"/>
      <c r="AJ341" s="618"/>
      <c r="AK341" s="618"/>
      <c r="AL341" s="616"/>
      <c r="AM341" s="616"/>
      <c r="AN341" s="616"/>
      <c r="AO341" s="616"/>
      <c r="AP341" s="616"/>
      <c r="AQ341" s="616"/>
      <c r="AR341" s="616"/>
      <c r="AS341" s="616"/>
      <c r="AT341" s="616"/>
      <c r="AU341" s="616"/>
      <c r="AV341" s="616"/>
      <c r="AW341" s="616"/>
      <c r="AX341" s="616"/>
      <c r="AY341" s="616"/>
      <c r="AZ341" s="616"/>
      <c r="BA341" s="616"/>
      <c r="BB341" s="616"/>
      <c r="BC341" s="616"/>
      <c r="BD341" s="616"/>
      <c r="BE341" s="616"/>
      <c r="BF341" s="616"/>
      <c r="BG341" s="616"/>
      <c r="BH341" s="616"/>
      <c r="BI341" s="616"/>
      <c r="BJ341" s="616"/>
      <c r="BK341" s="616"/>
      <c r="BL341" s="616"/>
      <c r="BM341" s="616"/>
      <c r="BN341" s="616"/>
      <c r="BO341" s="616"/>
      <c r="BP341" s="616"/>
      <c r="BQ341" s="616"/>
      <c r="BR341" s="616"/>
      <c r="BS341" s="616"/>
      <c r="BT341" s="616"/>
      <c r="BU341" s="616"/>
      <c r="BV341" s="616"/>
      <c r="BW341" s="616"/>
      <c r="BX341" s="616"/>
      <c r="BY341" s="616"/>
      <c r="BZ341" s="616"/>
      <c r="CA341" s="616"/>
      <c r="CB341" s="616"/>
      <c r="CC341" s="616"/>
      <c r="CD341" s="616"/>
      <c r="CE341" s="616"/>
      <c r="CF341" s="616"/>
      <c r="CG341" s="616"/>
    </row>
    <row r="342" spans="1:85">
      <c r="A342" s="618"/>
      <c r="B342" s="618"/>
      <c r="C342" s="618"/>
      <c r="D342" s="618"/>
      <c r="E342" s="618"/>
      <c r="F342" s="618"/>
      <c r="G342" s="618"/>
      <c r="H342" s="618"/>
      <c r="I342" s="618"/>
      <c r="J342" s="618"/>
      <c r="K342" s="618"/>
      <c r="L342" s="618"/>
      <c r="M342" s="618"/>
      <c r="N342" s="618"/>
      <c r="O342" s="618"/>
      <c r="P342" s="618"/>
      <c r="Q342" s="618"/>
      <c r="R342" s="618"/>
      <c r="S342" s="618"/>
      <c r="T342" s="618"/>
      <c r="U342" s="618"/>
      <c r="V342" s="618"/>
      <c r="W342" s="618"/>
      <c r="X342" s="617"/>
      <c r="Y342" s="618"/>
      <c r="Z342" s="618"/>
      <c r="AA342" s="618"/>
      <c r="AB342" s="618"/>
      <c r="AC342" s="618"/>
      <c r="AD342" s="618"/>
      <c r="AE342" s="618"/>
      <c r="AF342" s="618"/>
      <c r="AG342" s="618"/>
      <c r="AH342" s="618"/>
      <c r="AI342" s="618"/>
      <c r="AJ342" s="618"/>
      <c r="AK342" s="618"/>
      <c r="AL342" s="616"/>
      <c r="AM342" s="616"/>
      <c r="AN342" s="616"/>
      <c r="AO342" s="616"/>
      <c r="AP342" s="616"/>
      <c r="AQ342" s="616"/>
      <c r="AR342" s="616"/>
      <c r="AS342" s="616"/>
      <c r="AT342" s="616"/>
      <c r="AU342" s="616"/>
      <c r="AV342" s="616"/>
      <c r="AW342" s="616"/>
      <c r="AX342" s="616"/>
      <c r="AY342" s="616"/>
      <c r="AZ342" s="616"/>
      <c r="BA342" s="616"/>
      <c r="BB342" s="616"/>
      <c r="BC342" s="616"/>
      <c r="BD342" s="616"/>
      <c r="BE342" s="616"/>
      <c r="BF342" s="616"/>
      <c r="BG342" s="616"/>
      <c r="BH342" s="616"/>
      <c r="BI342" s="616"/>
      <c r="BJ342" s="616"/>
      <c r="BK342" s="616"/>
      <c r="BL342" s="616"/>
      <c r="BM342" s="616"/>
      <c r="BN342" s="616"/>
      <c r="BO342" s="616"/>
      <c r="BP342" s="616"/>
      <c r="BQ342" s="616"/>
      <c r="BR342" s="616"/>
      <c r="BS342" s="616"/>
      <c r="BT342" s="616"/>
      <c r="BU342" s="616"/>
      <c r="BV342" s="616"/>
      <c r="BW342" s="616"/>
      <c r="BX342" s="616"/>
      <c r="BY342" s="616"/>
      <c r="BZ342" s="616"/>
      <c r="CA342" s="616"/>
      <c r="CB342" s="616"/>
      <c r="CC342" s="616"/>
      <c r="CD342" s="616"/>
      <c r="CE342" s="616"/>
      <c r="CF342" s="616"/>
      <c r="CG342" s="616"/>
    </row>
    <row r="343" spans="1:85">
      <c r="A343" s="618"/>
      <c r="B343" s="618"/>
      <c r="C343" s="618"/>
      <c r="D343" s="618"/>
      <c r="E343" s="618"/>
      <c r="F343" s="618"/>
      <c r="G343" s="618"/>
      <c r="H343" s="618"/>
      <c r="I343" s="618"/>
      <c r="J343" s="618"/>
      <c r="K343" s="618"/>
      <c r="L343" s="618"/>
      <c r="M343" s="618"/>
      <c r="N343" s="618"/>
      <c r="O343" s="618"/>
      <c r="P343" s="618"/>
      <c r="Q343" s="618"/>
      <c r="R343" s="618"/>
      <c r="S343" s="618"/>
      <c r="T343" s="618"/>
      <c r="U343" s="618"/>
      <c r="V343" s="618"/>
      <c r="W343" s="618"/>
      <c r="X343" s="617"/>
      <c r="Y343" s="618"/>
      <c r="Z343" s="618"/>
      <c r="AA343" s="618"/>
      <c r="AB343" s="618"/>
      <c r="AC343" s="618"/>
      <c r="AD343" s="618"/>
      <c r="AE343" s="618"/>
      <c r="AF343" s="618"/>
      <c r="AG343" s="618"/>
      <c r="AH343" s="618"/>
      <c r="AI343" s="618"/>
      <c r="AJ343" s="618"/>
      <c r="AK343" s="618"/>
      <c r="AL343" s="616"/>
      <c r="AM343" s="616"/>
      <c r="AN343" s="616"/>
      <c r="AO343" s="616"/>
      <c r="AP343" s="616"/>
      <c r="AQ343" s="616"/>
      <c r="AR343" s="616"/>
      <c r="AS343" s="616"/>
      <c r="AT343" s="616"/>
      <c r="AU343" s="616"/>
      <c r="AV343" s="616"/>
      <c r="AW343" s="616"/>
      <c r="AX343" s="616"/>
      <c r="AY343" s="616"/>
      <c r="AZ343" s="616"/>
      <c r="BA343" s="616"/>
      <c r="BB343" s="616"/>
      <c r="BC343" s="616"/>
      <c r="BD343" s="616"/>
      <c r="BE343" s="616"/>
      <c r="BF343" s="616"/>
      <c r="BG343" s="616"/>
      <c r="BH343" s="616"/>
      <c r="BI343" s="616"/>
      <c r="BJ343" s="616"/>
      <c r="BK343" s="616"/>
      <c r="BL343" s="616"/>
      <c r="BM343" s="616"/>
      <c r="BN343" s="616"/>
      <c r="BO343" s="616"/>
      <c r="BP343" s="616"/>
      <c r="BQ343" s="616"/>
      <c r="BR343" s="616"/>
      <c r="BS343" s="616"/>
      <c r="BT343" s="616"/>
      <c r="BU343" s="616"/>
      <c r="BV343" s="616"/>
      <c r="BW343" s="616"/>
      <c r="BX343" s="616"/>
      <c r="BY343" s="616"/>
      <c r="BZ343" s="616"/>
      <c r="CA343" s="616"/>
      <c r="CB343" s="616"/>
      <c r="CC343" s="616"/>
      <c r="CD343" s="616"/>
      <c r="CE343" s="616"/>
      <c r="CF343" s="616"/>
      <c r="CG343" s="616"/>
    </row>
    <row r="344" spans="1:85">
      <c r="A344" s="618"/>
      <c r="B344" s="618"/>
      <c r="C344" s="618"/>
      <c r="D344" s="618"/>
      <c r="E344" s="618"/>
      <c r="F344" s="618"/>
      <c r="G344" s="618"/>
      <c r="H344" s="618"/>
      <c r="I344" s="618"/>
      <c r="J344" s="618"/>
      <c r="K344" s="618"/>
      <c r="L344" s="618"/>
      <c r="M344" s="618"/>
      <c r="N344" s="618"/>
      <c r="O344" s="618"/>
      <c r="P344" s="618"/>
      <c r="Q344" s="618"/>
      <c r="R344" s="618"/>
      <c r="S344" s="618"/>
      <c r="T344" s="618"/>
      <c r="U344" s="618"/>
      <c r="V344" s="618"/>
      <c r="W344" s="618"/>
      <c r="X344" s="617"/>
      <c r="Y344" s="618"/>
      <c r="Z344" s="618"/>
      <c r="AA344" s="618"/>
      <c r="AB344" s="618"/>
      <c r="AC344" s="618"/>
      <c r="AD344" s="618"/>
      <c r="AE344" s="618"/>
      <c r="AF344" s="618"/>
      <c r="AG344" s="618"/>
      <c r="AH344" s="618"/>
      <c r="AI344" s="618"/>
      <c r="AJ344" s="618"/>
      <c r="AK344" s="618"/>
      <c r="AL344" s="616"/>
      <c r="AM344" s="616"/>
      <c r="AN344" s="616"/>
      <c r="AO344" s="616"/>
      <c r="AP344" s="616"/>
      <c r="AQ344" s="616"/>
      <c r="AR344" s="616"/>
      <c r="AS344" s="616"/>
      <c r="AT344" s="616"/>
      <c r="AU344" s="616"/>
      <c r="AV344" s="616"/>
      <c r="AW344" s="616"/>
      <c r="AX344" s="616"/>
      <c r="AY344" s="616"/>
      <c r="AZ344" s="616"/>
      <c r="BA344" s="616"/>
      <c r="BB344" s="616"/>
      <c r="BC344" s="616"/>
      <c r="BD344" s="616"/>
      <c r="BE344" s="616"/>
      <c r="BF344" s="616"/>
      <c r="BG344" s="616"/>
      <c r="BH344" s="616"/>
      <c r="BI344" s="616"/>
      <c r="BJ344" s="616"/>
      <c r="BK344" s="616"/>
      <c r="BL344" s="616"/>
      <c r="BM344" s="616"/>
      <c r="BN344" s="616"/>
      <c r="BO344" s="616"/>
      <c r="BP344" s="616"/>
      <c r="BQ344" s="616"/>
      <c r="BR344" s="616"/>
      <c r="BS344" s="616"/>
      <c r="BT344" s="616"/>
      <c r="BU344" s="616"/>
      <c r="BV344" s="616"/>
      <c r="BW344" s="616"/>
      <c r="BX344" s="616"/>
      <c r="BY344" s="616"/>
      <c r="BZ344" s="616"/>
      <c r="CA344" s="616"/>
      <c r="CB344" s="616"/>
      <c r="CC344" s="616"/>
      <c r="CD344" s="616"/>
      <c r="CE344" s="616"/>
      <c r="CF344" s="616"/>
      <c r="CG344" s="616"/>
    </row>
    <row r="345" spans="1:85">
      <c r="A345" s="618"/>
      <c r="B345" s="618"/>
      <c r="C345" s="618"/>
      <c r="D345" s="618"/>
      <c r="E345" s="618"/>
      <c r="F345" s="618"/>
      <c r="G345" s="618"/>
      <c r="H345" s="618"/>
      <c r="I345" s="618"/>
      <c r="J345" s="618"/>
      <c r="K345" s="618"/>
      <c r="L345" s="618"/>
      <c r="M345" s="618"/>
      <c r="N345" s="618"/>
      <c r="O345" s="618"/>
      <c r="P345" s="618"/>
      <c r="Q345" s="618"/>
      <c r="R345" s="618"/>
      <c r="S345" s="618"/>
      <c r="T345" s="618"/>
      <c r="U345" s="618"/>
      <c r="V345" s="618"/>
      <c r="W345" s="618"/>
      <c r="X345" s="617"/>
      <c r="Y345" s="618"/>
      <c r="Z345" s="618"/>
      <c r="AA345" s="618"/>
      <c r="AB345" s="618"/>
      <c r="AC345" s="618"/>
      <c r="AD345" s="618"/>
      <c r="AE345" s="618"/>
      <c r="AF345" s="618"/>
      <c r="AG345" s="618"/>
      <c r="AH345" s="618"/>
      <c r="AI345" s="618"/>
      <c r="AJ345" s="618"/>
      <c r="AK345" s="618"/>
      <c r="AL345" s="616"/>
      <c r="AM345" s="616"/>
      <c r="AN345" s="616"/>
      <c r="AO345" s="616"/>
      <c r="AP345" s="616"/>
      <c r="AQ345" s="616"/>
      <c r="AR345" s="616"/>
      <c r="AS345" s="616"/>
      <c r="AT345" s="616"/>
      <c r="AU345" s="616"/>
      <c r="AV345" s="616"/>
      <c r="AW345" s="616"/>
      <c r="AX345" s="616"/>
      <c r="AY345" s="616"/>
      <c r="AZ345" s="616"/>
      <c r="BA345" s="616"/>
      <c r="BB345" s="616"/>
      <c r="BC345" s="616"/>
      <c r="BD345" s="616"/>
      <c r="BE345" s="616"/>
      <c r="BF345" s="616"/>
      <c r="BG345" s="616"/>
      <c r="BH345" s="616"/>
      <c r="BI345" s="616"/>
      <c r="BJ345" s="616"/>
      <c r="BK345" s="616"/>
      <c r="BL345" s="616"/>
      <c r="BM345" s="616"/>
      <c r="BN345" s="616"/>
      <c r="BO345" s="616"/>
      <c r="BP345" s="616"/>
      <c r="BQ345" s="616"/>
      <c r="BR345" s="616"/>
      <c r="BS345" s="616"/>
      <c r="BT345" s="616"/>
      <c r="BU345" s="616"/>
      <c r="BV345" s="616"/>
      <c r="BW345" s="616"/>
      <c r="BX345" s="616"/>
      <c r="BY345" s="616"/>
      <c r="BZ345" s="616"/>
      <c r="CA345" s="616"/>
      <c r="CB345" s="616"/>
      <c r="CC345" s="616"/>
      <c r="CD345" s="616"/>
      <c r="CE345" s="616"/>
      <c r="CF345" s="616"/>
      <c r="CG345" s="616"/>
    </row>
    <row r="346" spans="1:85">
      <c r="A346" s="618"/>
      <c r="B346" s="618"/>
      <c r="C346" s="618"/>
      <c r="D346" s="618"/>
      <c r="E346" s="618"/>
      <c r="F346" s="618"/>
      <c r="G346" s="618"/>
      <c r="H346" s="618"/>
      <c r="I346" s="618"/>
      <c r="J346" s="618"/>
      <c r="K346" s="618"/>
      <c r="L346" s="618"/>
      <c r="M346" s="618"/>
      <c r="N346" s="618"/>
      <c r="O346" s="618"/>
      <c r="P346" s="618"/>
      <c r="Q346" s="618"/>
      <c r="R346" s="618"/>
      <c r="S346" s="618"/>
      <c r="T346" s="618"/>
      <c r="U346" s="618"/>
      <c r="V346" s="618"/>
      <c r="W346" s="618"/>
      <c r="X346" s="617"/>
      <c r="Y346" s="618"/>
      <c r="Z346" s="618"/>
      <c r="AA346" s="618"/>
      <c r="AB346" s="618"/>
      <c r="AC346" s="618"/>
      <c r="AD346" s="618"/>
      <c r="AE346" s="618"/>
      <c r="AF346" s="618"/>
      <c r="AG346" s="618"/>
      <c r="AH346" s="618"/>
      <c r="AI346" s="618"/>
      <c r="AJ346" s="618"/>
      <c r="AK346" s="618"/>
      <c r="AL346" s="616"/>
      <c r="AM346" s="616"/>
      <c r="AN346" s="616"/>
      <c r="AO346" s="616"/>
      <c r="AP346" s="616"/>
      <c r="AQ346" s="616"/>
      <c r="AR346" s="616"/>
      <c r="AS346" s="616"/>
      <c r="AT346" s="616"/>
      <c r="AU346" s="616"/>
      <c r="AV346" s="616"/>
      <c r="AW346" s="616"/>
      <c r="AX346" s="616"/>
      <c r="AY346" s="616"/>
      <c r="AZ346" s="616"/>
      <c r="BA346" s="616"/>
      <c r="BB346" s="616"/>
      <c r="BC346" s="616"/>
      <c r="BD346" s="616"/>
      <c r="BE346" s="616"/>
      <c r="BF346" s="616"/>
      <c r="BG346" s="616"/>
      <c r="BH346" s="616"/>
      <c r="BI346" s="616"/>
      <c r="BJ346" s="616"/>
      <c r="BK346" s="616"/>
      <c r="BL346" s="616"/>
      <c r="BM346" s="616"/>
      <c r="BN346" s="616"/>
      <c r="BO346" s="616"/>
      <c r="BP346" s="616"/>
      <c r="BQ346" s="616"/>
      <c r="BR346" s="616"/>
      <c r="BS346" s="616"/>
      <c r="BT346" s="616"/>
      <c r="BU346" s="616"/>
      <c r="BV346" s="616"/>
      <c r="BW346" s="616"/>
      <c r="BX346" s="616"/>
      <c r="BY346" s="616"/>
      <c r="BZ346" s="616"/>
      <c r="CA346" s="616"/>
      <c r="CB346" s="616"/>
      <c r="CC346" s="616"/>
      <c r="CD346" s="616"/>
      <c r="CE346" s="616"/>
      <c r="CF346" s="616"/>
      <c r="CG346" s="616"/>
    </row>
    <row r="347" spans="1:85">
      <c r="A347" s="618"/>
      <c r="B347" s="618"/>
      <c r="C347" s="618"/>
      <c r="D347" s="618"/>
      <c r="E347" s="618"/>
      <c r="F347" s="618"/>
      <c r="G347" s="618"/>
      <c r="H347" s="618"/>
      <c r="I347" s="618"/>
      <c r="J347" s="618"/>
      <c r="K347" s="618"/>
      <c r="L347" s="618"/>
      <c r="M347" s="618"/>
      <c r="N347" s="618"/>
      <c r="O347" s="618"/>
      <c r="P347" s="618"/>
      <c r="Q347" s="618"/>
      <c r="R347" s="618"/>
      <c r="S347" s="618"/>
      <c r="T347" s="618"/>
      <c r="U347" s="618"/>
      <c r="V347" s="618"/>
      <c r="W347" s="618"/>
      <c r="X347" s="617"/>
      <c r="Y347" s="618"/>
      <c r="Z347" s="618"/>
      <c r="AA347" s="618"/>
      <c r="AB347" s="618"/>
      <c r="AC347" s="618"/>
      <c r="AD347" s="618"/>
      <c r="AE347" s="618"/>
      <c r="AF347" s="618"/>
      <c r="AG347" s="618"/>
      <c r="AH347" s="618"/>
      <c r="AI347" s="618"/>
      <c r="AJ347" s="618"/>
      <c r="AK347" s="618"/>
      <c r="AL347" s="616"/>
      <c r="AM347" s="616"/>
      <c r="AN347" s="616"/>
      <c r="AO347" s="616"/>
      <c r="AP347" s="616"/>
      <c r="AQ347" s="616"/>
      <c r="AR347" s="616"/>
      <c r="AS347" s="616"/>
      <c r="AT347" s="616"/>
      <c r="AU347" s="616"/>
      <c r="AV347" s="616"/>
      <c r="AW347" s="616"/>
      <c r="AX347" s="616"/>
      <c r="AY347" s="616"/>
      <c r="AZ347" s="616"/>
      <c r="BA347" s="616"/>
      <c r="BB347" s="616"/>
      <c r="BC347" s="616"/>
      <c r="BD347" s="616"/>
      <c r="BE347" s="616"/>
      <c r="BF347" s="616"/>
      <c r="BG347" s="616"/>
      <c r="BH347" s="616"/>
      <c r="BI347" s="616"/>
      <c r="BJ347" s="616"/>
      <c r="BK347" s="616"/>
      <c r="BL347" s="616"/>
      <c r="BM347" s="616"/>
      <c r="BN347" s="616"/>
      <c r="BO347" s="616"/>
      <c r="BP347" s="616"/>
      <c r="BQ347" s="616"/>
      <c r="BR347" s="616"/>
      <c r="BS347" s="616"/>
      <c r="BT347" s="616"/>
      <c r="BU347" s="616"/>
      <c r="BV347" s="616"/>
      <c r="BW347" s="616"/>
      <c r="BX347" s="616"/>
      <c r="BY347" s="616"/>
      <c r="BZ347" s="616"/>
      <c r="CA347" s="616"/>
      <c r="CB347" s="616"/>
      <c r="CC347" s="616"/>
      <c r="CD347" s="616"/>
      <c r="CE347" s="616"/>
      <c r="CF347" s="616"/>
      <c r="CG347" s="616"/>
    </row>
    <row r="348" spans="1:85">
      <c r="A348" s="618"/>
      <c r="B348" s="618"/>
      <c r="C348" s="618"/>
      <c r="D348" s="618"/>
      <c r="E348" s="618"/>
      <c r="F348" s="618"/>
      <c r="G348" s="618"/>
      <c r="H348" s="618"/>
      <c r="I348" s="618"/>
      <c r="J348" s="618"/>
      <c r="K348" s="618"/>
      <c r="L348" s="618"/>
      <c r="M348" s="618"/>
      <c r="N348" s="618"/>
      <c r="O348" s="618"/>
      <c r="P348" s="618"/>
      <c r="Q348" s="618"/>
      <c r="R348" s="618"/>
      <c r="S348" s="618"/>
      <c r="T348" s="618"/>
      <c r="U348" s="618"/>
      <c r="V348" s="618"/>
      <c r="W348" s="618"/>
      <c r="X348" s="617"/>
      <c r="Y348" s="618"/>
      <c r="Z348" s="618"/>
      <c r="AA348" s="618"/>
      <c r="AB348" s="618"/>
      <c r="AC348" s="618"/>
      <c r="AD348" s="618"/>
      <c r="AE348" s="618"/>
      <c r="AF348" s="618"/>
      <c r="AG348" s="618"/>
      <c r="AH348" s="618"/>
      <c r="AI348" s="618"/>
      <c r="AJ348" s="618"/>
      <c r="AK348" s="618"/>
      <c r="AL348" s="616"/>
      <c r="AM348" s="616"/>
      <c r="AN348" s="616"/>
      <c r="AO348" s="616"/>
      <c r="AP348" s="616"/>
      <c r="AQ348" s="616"/>
      <c r="AR348" s="616"/>
      <c r="AS348" s="616"/>
      <c r="AT348" s="616"/>
      <c r="AU348" s="616"/>
      <c r="AV348" s="616"/>
      <c r="AW348" s="616"/>
      <c r="AX348" s="616"/>
      <c r="AY348" s="616"/>
      <c r="AZ348" s="616"/>
      <c r="BA348" s="616"/>
      <c r="BB348" s="616"/>
      <c r="BC348" s="616"/>
      <c r="BD348" s="616"/>
      <c r="BE348" s="616"/>
      <c r="BF348" s="616"/>
      <c r="BG348" s="616"/>
      <c r="BH348" s="616"/>
      <c r="BI348" s="616"/>
      <c r="BJ348" s="616"/>
      <c r="BK348" s="616"/>
      <c r="BL348" s="616"/>
      <c r="BM348" s="616"/>
      <c r="BN348" s="616"/>
      <c r="BO348" s="616"/>
      <c r="BP348" s="616"/>
      <c r="BQ348" s="616"/>
      <c r="BR348" s="616"/>
      <c r="BS348" s="616"/>
      <c r="BT348" s="616"/>
      <c r="BU348" s="616"/>
      <c r="BV348" s="616"/>
      <c r="BW348" s="616"/>
      <c r="BX348" s="616"/>
      <c r="BY348" s="616"/>
      <c r="BZ348" s="616"/>
      <c r="CA348" s="616"/>
      <c r="CB348" s="616"/>
      <c r="CC348" s="616"/>
      <c r="CD348" s="616"/>
      <c r="CE348" s="616"/>
      <c r="CF348" s="616"/>
      <c r="CG348" s="616"/>
    </row>
    <row r="349" spans="1:85">
      <c r="A349" s="618"/>
      <c r="B349" s="618"/>
      <c r="C349" s="618"/>
      <c r="D349" s="618"/>
      <c r="E349" s="618"/>
      <c r="F349" s="618"/>
      <c r="G349" s="618"/>
      <c r="H349" s="618"/>
      <c r="I349" s="618"/>
      <c r="J349" s="618"/>
      <c r="K349" s="618"/>
      <c r="L349" s="618"/>
      <c r="M349" s="618"/>
      <c r="N349" s="618"/>
      <c r="O349" s="618"/>
      <c r="P349" s="618"/>
      <c r="Q349" s="618"/>
      <c r="R349" s="618"/>
      <c r="S349" s="618"/>
      <c r="T349" s="618"/>
      <c r="U349" s="618"/>
      <c r="V349" s="618"/>
      <c r="W349" s="618"/>
      <c r="X349" s="617"/>
      <c r="Y349" s="618"/>
      <c r="Z349" s="618"/>
      <c r="AA349" s="618"/>
      <c r="AB349" s="618"/>
      <c r="AC349" s="618"/>
      <c r="AD349" s="618"/>
      <c r="AE349" s="618"/>
      <c r="AF349" s="618"/>
      <c r="AG349" s="618"/>
      <c r="AH349" s="618"/>
      <c r="AI349" s="618"/>
      <c r="AJ349" s="618"/>
      <c r="AK349" s="618"/>
      <c r="AL349" s="616"/>
      <c r="AM349" s="616"/>
      <c r="AN349" s="616"/>
      <c r="AO349" s="616"/>
      <c r="AP349" s="616"/>
      <c r="AQ349" s="616"/>
      <c r="AR349" s="616"/>
      <c r="AS349" s="616"/>
      <c r="AT349" s="616"/>
      <c r="AU349" s="616"/>
      <c r="AV349" s="616"/>
      <c r="AW349" s="616"/>
      <c r="AX349" s="616"/>
      <c r="AY349" s="616"/>
      <c r="AZ349" s="616"/>
      <c r="BA349" s="616"/>
      <c r="BB349" s="616"/>
      <c r="BC349" s="616"/>
      <c r="BD349" s="616"/>
      <c r="BE349" s="616"/>
      <c r="BF349" s="616"/>
      <c r="BG349" s="616"/>
      <c r="BH349" s="616"/>
      <c r="BI349" s="616"/>
      <c r="BJ349" s="616"/>
      <c r="BK349" s="616"/>
      <c r="BL349" s="616"/>
      <c r="BM349" s="616"/>
      <c r="BN349" s="616"/>
      <c r="BO349" s="616"/>
      <c r="BP349" s="616"/>
      <c r="BQ349" s="616"/>
      <c r="BR349" s="616"/>
      <c r="BS349" s="616"/>
      <c r="BT349" s="616"/>
      <c r="BU349" s="616"/>
      <c r="BV349" s="616"/>
      <c r="BW349" s="616"/>
      <c r="BX349" s="616"/>
      <c r="BY349" s="616"/>
      <c r="BZ349" s="616"/>
      <c r="CA349" s="616"/>
      <c r="CB349" s="616"/>
      <c r="CC349" s="616"/>
      <c r="CD349" s="616"/>
      <c r="CE349" s="616"/>
      <c r="CF349" s="616"/>
      <c r="CG349" s="616"/>
    </row>
    <row r="350" spans="1:85">
      <c r="A350" s="618"/>
      <c r="B350" s="618"/>
      <c r="C350" s="618"/>
      <c r="D350" s="618"/>
      <c r="E350" s="618"/>
      <c r="F350" s="618"/>
      <c r="G350" s="618"/>
      <c r="H350" s="618"/>
      <c r="I350" s="618"/>
      <c r="J350" s="618"/>
      <c r="K350" s="618"/>
      <c r="L350" s="618"/>
      <c r="M350" s="618"/>
      <c r="N350" s="618"/>
      <c r="O350" s="618"/>
      <c r="P350" s="618"/>
      <c r="Q350" s="618"/>
      <c r="R350" s="618"/>
      <c r="S350" s="618"/>
      <c r="T350" s="618"/>
      <c r="U350" s="618"/>
      <c r="V350" s="618"/>
      <c r="W350" s="618"/>
      <c r="X350" s="617"/>
      <c r="Y350" s="618"/>
      <c r="Z350" s="618"/>
      <c r="AA350" s="618"/>
      <c r="AB350" s="618"/>
      <c r="AC350" s="618"/>
      <c r="AD350" s="618"/>
      <c r="AE350" s="618"/>
      <c r="AF350" s="618"/>
      <c r="AG350" s="618"/>
      <c r="AH350" s="618"/>
      <c r="AI350" s="618"/>
      <c r="AJ350" s="618"/>
      <c r="AK350" s="618"/>
      <c r="AL350" s="616"/>
      <c r="AM350" s="616"/>
      <c r="AN350" s="616"/>
      <c r="AO350" s="616"/>
      <c r="AP350" s="616"/>
      <c r="AQ350" s="616"/>
      <c r="AR350" s="616"/>
      <c r="AS350" s="616"/>
      <c r="AT350" s="616"/>
      <c r="AU350" s="616"/>
      <c r="AV350" s="616"/>
      <c r="AW350" s="616"/>
      <c r="AX350" s="616"/>
      <c r="AY350" s="616"/>
      <c r="AZ350" s="616"/>
      <c r="BA350" s="616"/>
      <c r="BB350" s="616"/>
      <c r="BC350" s="616"/>
      <c r="BD350" s="616"/>
      <c r="BE350" s="616"/>
      <c r="BF350" s="616"/>
      <c r="BG350" s="616"/>
      <c r="BH350" s="616"/>
      <c r="BI350" s="616"/>
      <c r="BJ350" s="616"/>
      <c r="BK350" s="616"/>
      <c r="BL350" s="616"/>
      <c r="BM350" s="616"/>
      <c r="BN350" s="616"/>
      <c r="BO350" s="616"/>
      <c r="BP350" s="616"/>
      <c r="BQ350" s="616"/>
      <c r="BR350" s="616"/>
      <c r="BS350" s="616"/>
      <c r="BT350" s="616"/>
      <c r="BU350" s="616"/>
      <c r="BV350" s="616"/>
      <c r="BW350" s="616"/>
      <c r="BX350" s="616"/>
      <c r="BY350" s="616"/>
      <c r="BZ350" s="616"/>
      <c r="CA350" s="616"/>
      <c r="CB350" s="616"/>
      <c r="CC350" s="616"/>
      <c r="CD350" s="616"/>
      <c r="CE350" s="616"/>
      <c r="CF350" s="616"/>
      <c r="CG350" s="616"/>
    </row>
    <row r="351" spans="1:85">
      <c r="A351" s="618"/>
      <c r="B351" s="618"/>
      <c r="C351" s="618"/>
      <c r="D351" s="618"/>
      <c r="E351" s="618"/>
      <c r="F351" s="618"/>
      <c r="G351" s="618"/>
      <c r="H351" s="618"/>
      <c r="I351" s="618"/>
      <c r="J351" s="618"/>
      <c r="K351" s="618"/>
      <c r="L351" s="618"/>
      <c r="M351" s="618"/>
      <c r="N351" s="618"/>
      <c r="O351" s="618"/>
      <c r="P351" s="618"/>
      <c r="Q351" s="618"/>
      <c r="R351" s="618"/>
      <c r="S351" s="618"/>
      <c r="T351" s="618"/>
      <c r="U351" s="618"/>
      <c r="V351" s="618"/>
      <c r="W351" s="618"/>
      <c r="X351" s="617"/>
      <c r="Y351" s="618"/>
      <c r="Z351" s="618"/>
      <c r="AA351" s="618"/>
      <c r="AB351" s="618"/>
      <c r="AC351" s="618"/>
      <c r="AD351" s="618"/>
      <c r="AE351" s="618"/>
      <c r="AF351" s="618"/>
      <c r="AG351" s="618"/>
      <c r="AH351" s="618"/>
      <c r="AI351" s="618"/>
      <c r="AJ351" s="618"/>
      <c r="AK351" s="618"/>
      <c r="AL351" s="616"/>
      <c r="AM351" s="616"/>
      <c r="AN351" s="616"/>
      <c r="AO351" s="616"/>
      <c r="AP351" s="616"/>
      <c r="AQ351" s="616"/>
      <c r="AR351" s="616"/>
      <c r="AS351" s="616"/>
      <c r="AT351" s="616"/>
      <c r="AU351" s="616"/>
      <c r="AV351" s="616"/>
      <c r="AW351" s="616"/>
      <c r="AX351" s="616"/>
      <c r="AY351" s="616"/>
      <c r="AZ351" s="616"/>
      <c r="BA351" s="616"/>
      <c r="BB351" s="616"/>
      <c r="BC351" s="616"/>
      <c r="BD351" s="616"/>
      <c r="BE351" s="616"/>
      <c r="BF351" s="616"/>
      <c r="BG351" s="616"/>
      <c r="BH351" s="616"/>
      <c r="BI351" s="616"/>
      <c r="BJ351" s="616"/>
      <c r="BK351" s="616"/>
      <c r="BL351" s="616"/>
      <c r="BM351" s="616"/>
      <c r="BN351" s="616"/>
      <c r="BO351" s="616"/>
      <c r="BP351" s="616"/>
      <c r="BQ351" s="616"/>
      <c r="BR351" s="616"/>
      <c r="BS351" s="616"/>
      <c r="BT351" s="616"/>
      <c r="BU351" s="616"/>
      <c r="BV351" s="616"/>
      <c r="BW351" s="616"/>
      <c r="BX351" s="616"/>
      <c r="BY351" s="616"/>
      <c r="BZ351" s="616"/>
      <c r="CA351" s="616"/>
      <c r="CB351" s="616"/>
      <c r="CC351" s="616"/>
      <c r="CD351" s="616"/>
      <c r="CE351" s="616"/>
      <c r="CF351" s="616"/>
      <c r="CG351" s="616"/>
    </row>
    <row r="352" spans="1:85">
      <c r="A352" s="618"/>
      <c r="B352" s="618"/>
      <c r="C352" s="618"/>
      <c r="D352" s="618"/>
      <c r="E352" s="618"/>
      <c r="F352" s="618"/>
      <c r="G352" s="618"/>
      <c r="H352" s="618"/>
      <c r="I352" s="618"/>
      <c r="J352" s="618"/>
      <c r="K352" s="618"/>
      <c r="L352" s="618"/>
      <c r="M352" s="618"/>
      <c r="N352" s="618"/>
      <c r="O352" s="618"/>
      <c r="P352" s="618"/>
      <c r="Q352" s="618"/>
      <c r="R352" s="618"/>
      <c r="S352" s="618"/>
      <c r="T352" s="618"/>
      <c r="U352" s="618"/>
      <c r="V352" s="618"/>
      <c r="W352" s="618"/>
      <c r="X352" s="617"/>
      <c r="Y352" s="618"/>
      <c r="Z352" s="618"/>
      <c r="AA352" s="618"/>
      <c r="AB352" s="618"/>
      <c r="AC352" s="618"/>
      <c r="AD352" s="618"/>
      <c r="AE352" s="618"/>
      <c r="AF352" s="618"/>
      <c r="AG352" s="618"/>
      <c r="AH352" s="618"/>
      <c r="AI352" s="618"/>
      <c r="AJ352" s="618"/>
      <c r="AK352" s="618"/>
      <c r="AL352" s="616"/>
      <c r="AM352" s="616"/>
      <c r="AN352" s="616"/>
      <c r="AO352" s="616"/>
      <c r="AP352" s="616"/>
      <c r="AQ352" s="616"/>
      <c r="AR352" s="616"/>
      <c r="AS352" s="616"/>
      <c r="AT352" s="616"/>
      <c r="AU352" s="616"/>
      <c r="AV352" s="616"/>
      <c r="AW352" s="616"/>
      <c r="AX352" s="616"/>
      <c r="AY352" s="616"/>
      <c r="AZ352" s="616"/>
      <c r="BA352" s="616"/>
      <c r="BB352" s="616"/>
      <c r="BC352" s="616"/>
      <c r="BD352" s="616"/>
      <c r="BE352" s="616"/>
      <c r="BF352" s="616"/>
      <c r="BG352" s="616"/>
      <c r="BH352" s="616"/>
      <c r="BI352" s="616"/>
      <c r="BJ352" s="616"/>
      <c r="BK352" s="616"/>
      <c r="BL352" s="616"/>
      <c r="BM352" s="616"/>
      <c r="BN352" s="616"/>
      <c r="BO352" s="616"/>
      <c r="BP352" s="616"/>
      <c r="BQ352" s="616"/>
      <c r="BR352" s="616"/>
      <c r="BS352" s="616"/>
      <c r="BT352" s="616"/>
      <c r="BU352" s="616"/>
      <c r="BV352" s="616"/>
      <c r="BW352" s="616"/>
      <c r="BX352" s="616"/>
      <c r="BY352" s="616"/>
      <c r="BZ352" s="616"/>
      <c r="CA352" s="616"/>
      <c r="CB352" s="616"/>
      <c r="CC352" s="616"/>
      <c r="CD352" s="616"/>
      <c r="CE352" s="616"/>
      <c r="CF352" s="616"/>
      <c r="CG352" s="616"/>
    </row>
    <row r="353" spans="1:85">
      <c r="A353" s="618"/>
      <c r="B353" s="618"/>
      <c r="C353" s="618"/>
      <c r="D353" s="618"/>
      <c r="E353" s="618"/>
      <c r="F353" s="618"/>
      <c r="G353" s="618"/>
      <c r="H353" s="618"/>
      <c r="I353" s="618"/>
      <c r="J353" s="618"/>
      <c r="K353" s="618"/>
      <c r="L353" s="618"/>
      <c r="M353" s="618"/>
      <c r="N353" s="618"/>
      <c r="O353" s="618"/>
      <c r="P353" s="618"/>
      <c r="Q353" s="618"/>
      <c r="R353" s="618"/>
      <c r="S353" s="618"/>
      <c r="T353" s="618"/>
      <c r="U353" s="618"/>
      <c r="V353" s="618"/>
      <c r="W353" s="618"/>
      <c r="X353" s="617"/>
      <c r="Y353" s="618"/>
      <c r="Z353" s="618"/>
      <c r="AA353" s="618"/>
      <c r="AB353" s="618"/>
      <c r="AC353" s="618"/>
      <c r="AD353" s="618"/>
      <c r="AE353" s="618"/>
      <c r="AF353" s="618"/>
      <c r="AG353" s="618"/>
      <c r="AH353" s="618"/>
      <c r="AI353" s="618"/>
      <c r="AJ353" s="618"/>
      <c r="AK353" s="618"/>
      <c r="AL353" s="616"/>
      <c r="AM353" s="616"/>
      <c r="AN353" s="616"/>
      <c r="AO353" s="616"/>
      <c r="AP353" s="616"/>
      <c r="AQ353" s="616"/>
      <c r="AR353" s="616"/>
      <c r="AS353" s="616"/>
      <c r="AT353" s="616"/>
      <c r="AU353" s="616"/>
      <c r="AV353" s="616"/>
      <c r="AW353" s="616"/>
      <c r="AX353" s="616"/>
      <c r="AY353" s="616"/>
      <c r="AZ353" s="616"/>
      <c r="BA353" s="616"/>
      <c r="BB353" s="616"/>
      <c r="BC353" s="616"/>
      <c r="BD353" s="616"/>
      <c r="BE353" s="616"/>
      <c r="BF353" s="616"/>
      <c r="BG353" s="616"/>
      <c r="BH353" s="616"/>
      <c r="BI353" s="616"/>
      <c r="BJ353" s="616"/>
      <c r="BK353" s="616"/>
      <c r="BL353" s="616"/>
      <c r="BM353" s="616"/>
      <c r="BN353" s="616"/>
      <c r="BO353" s="616"/>
      <c r="BP353" s="616"/>
      <c r="BQ353" s="616"/>
      <c r="BR353" s="616"/>
      <c r="BS353" s="616"/>
      <c r="BT353" s="616"/>
      <c r="BU353" s="616"/>
      <c r="BV353" s="616"/>
      <c r="BW353" s="616"/>
      <c r="BX353" s="616"/>
      <c r="BY353" s="616"/>
      <c r="BZ353" s="616"/>
      <c r="CA353" s="616"/>
      <c r="CB353" s="616"/>
      <c r="CC353" s="616"/>
      <c r="CD353" s="616"/>
      <c r="CE353" s="616"/>
      <c r="CF353" s="616"/>
      <c r="CG353" s="616"/>
    </row>
    <row r="354" spans="1:85">
      <c r="A354" s="618"/>
      <c r="B354" s="618"/>
      <c r="C354" s="618"/>
      <c r="D354" s="618"/>
      <c r="E354" s="618"/>
      <c r="F354" s="618"/>
      <c r="G354" s="618"/>
      <c r="H354" s="618"/>
      <c r="I354" s="618"/>
      <c r="J354" s="618"/>
      <c r="K354" s="618"/>
      <c r="L354" s="618"/>
      <c r="M354" s="618"/>
      <c r="N354" s="618"/>
      <c r="O354" s="618"/>
      <c r="P354" s="618"/>
      <c r="Q354" s="618"/>
      <c r="R354" s="618"/>
      <c r="S354" s="618"/>
      <c r="T354" s="618"/>
      <c r="U354" s="618"/>
      <c r="V354" s="618"/>
      <c r="W354" s="618"/>
      <c r="X354" s="617"/>
      <c r="Y354" s="618"/>
      <c r="Z354" s="618"/>
      <c r="AA354" s="618"/>
      <c r="AB354" s="618"/>
      <c r="AC354" s="618"/>
      <c r="AD354" s="618"/>
      <c r="AE354" s="618"/>
      <c r="AF354" s="618"/>
      <c r="AG354" s="618"/>
      <c r="AH354" s="618"/>
      <c r="AI354" s="618"/>
      <c r="AJ354" s="618"/>
      <c r="AK354" s="618"/>
      <c r="AL354" s="616"/>
      <c r="AM354" s="616"/>
      <c r="AN354" s="616"/>
      <c r="AO354" s="616"/>
      <c r="AP354" s="616"/>
      <c r="AQ354" s="616"/>
      <c r="AR354" s="616"/>
      <c r="AS354" s="616"/>
      <c r="AT354" s="616"/>
      <c r="AU354" s="616"/>
      <c r="AV354" s="616"/>
      <c r="AW354" s="616"/>
      <c r="AX354" s="616"/>
      <c r="AY354" s="616"/>
      <c r="AZ354" s="616"/>
      <c r="BA354" s="616"/>
      <c r="BB354" s="616"/>
      <c r="BC354" s="616"/>
      <c r="BD354" s="616"/>
      <c r="BE354" s="616"/>
      <c r="BF354" s="616"/>
      <c r="BG354" s="616"/>
      <c r="BH354" s="616"/>
      <c r="BI354" s="616"/>
      <c r="BJ354" s="616"/>
      <c r="BK354" s="616"/>
      <c r="BL354" s="616"/>
      <c r="BM354" s="616"/>
      <c r="BN354" s="616"/>
      <c r="BO354" s="616"/>
      <c r="BP354" s="616"/>
      <c r="BQ354" s="616"/>
      <c r="BR354" s="616"/>
      <c r="BS354" s="616"/>
      <c r="BT354" s="616"/>
      <c r="BU354" s="616"/>
      <c r="BV354" s="616"/>
      <c r="BW354" s="616"/>
      <c r="BX354" s="616"/>
      <c r="BY354" s="616"/>
      <c r="BZ354" s="616"/>
      <c r="CA354" s="616"/>
      <c r="CB354" s="616"/>
      <c r="CC354" s="616"/>
      <c r="CD354" s="616"/>
      <c r="CE354" s="616"/>
      <c r="CF354" s="616"/>
      <c r="CG354" s="616"/>
    </row>
    <row r="355" spans="1:85">
      <c r="A355" s="618"/>
      <c r="B355" s="618"/>
      <c r="C355" s="618"/>
      <c r="D355" s="618"/>
      <c r="E355" s="618"/>
      <c r="F355" s="618"/>
      <c r="G355" s="618"/>
      <c r="H355" s="618"/>
      <c r="I355" s="618"/>
      <c r="J355" s="618"/>
      <c r="K355" s="618"/>
      <c r="L355" s="618"/>
      <c r="M355" s="618"/>
      <c r="N355" s="618"/>
      <c r="O355" s="618"/>
      <c r="P355" s="618"/>
      <c r="Q355" s="618"/>
      <c r="R355" s="618"/>
      <c r="S355" s="618"/>
      <c r="T355" s="618"/>
      <c r="U355" s="618"/>
      <c r="V355" s="618"/>
      <c r="W355" s="618"/>
      <c r="X355" s="617"/>
      <c r="Y355" s="618"/>
      <c r="Z355" s="618"/>
      <c r="AA355" s="618"/>
      <c r="AB355" s="618"/>
      <c r="AC355" s="618"/>
      <c r="AD355" s="618"/>
      <c r="AE355" s="618"/>
      <c r="AF355" s="618"/>
      <c r="AG355" s="618"/>
      <c r="AH355" s="618"/>
      <c r="AI355" s="618"/>
      <c r="AJ355" s="618"/>
      <c r="AK355" s="618"/>
      <c r="AL355" s="616"/>
      <c r="AM355" s="616"/>
      <c r="AN355" s="616"/>
      <c r="AO355" s="616"/>
      <c r="AP355" s="616"/>
      <c r="AQ355" s="616"/>
      <c r="AR355" s="616"/>
      <c r="AS355" s="616"/>
      <c r="AT355" s="616"/>
      <c r="AU355" s="616"/>
      <c r="AV355" s="616"/>
      <c r="AW355" s="616"/>
      <c r="AX355" s="616"/>
      <c r="AY355" s="616"/>
      <c r="AZ355" s="616"/>
      <c r="BA355" s="616"/>
      <c r="BB355" s="616"/>
      <c r="BC355" s="616"/>
      <c r="BD355" s="616"/>
      <c r="BE355" s="616"/>
      <c r="BF355" s="616"/>
      <c r="BG355" s="616"/>
      <c r="BH355" s="616"/>
      <c r="BI355" s="616"/>
      <c r="BJ355" s="616"/>
      <c r="BK355" s="616"/>
      <c r="BL355" s="616"/>
      <c r="BM355" s="616"/>
      <c r="BN355" s="616"/>
      <c r="BO355" s="616"/>
      <c r="BP355" s="616"/>
      <c r="BQ355" s="616"/>
      <c r="BR355" s="616"/>
      <c r="BS355" s="616"/>
      <c r="BT355" s="616"/>
      <c r="BU355" s="616"/>
      <c r="BV355" s="616"/>
      <c r="BW355" s="616"/>
      <c r="BX355" s="616"/>
      <c r="BY355" s="616"/>
      <c r="BZ355" s="616"/>
      <c r="CA355" s="616"/>
      <c r="CB355" s="616"/>
      <c r="CC355" s="616"/>
      <c r="CD355" s="616"/>
      <c r="CE355" s="616"/>
      <c r="CF355" s="616"/>
      <c r="CG355" s="616"/>
    </row>
    <row r="356" spans="1:85">
      <c r="A356" s="618"/>
      <c r="B356" s="618"/>
      <c r="C356" s="618"/>
      <c r="D356" s="618"/>
      <c r="E356" s="618"/>
      <c r="F356" s="618"/>
      <c r="G356" s="618"/>
      <c r="H356" s="618"/>
      <c r="I356" s="618"/>
      <c r="J356" s="618"/>
      <c r="K356" s="618"/>
      <c r="L356" s="618"/>
      <c r="M356" s="618"/>
      <c r="N356" s="618"/>
      <c r="O356" s="618"/>
      <c r="P356" s="618"/>
      <c r="Q356" s="618"/>
      <c r="R356" s="618"/>
      <c r="S356" s="618"/>
      <c r="T356" s="618"/>
      <c r="U356" s="618"/>
      <c r="V356" s="618"/>
      <c r="W356" s="618"/>
      <c r="Y356" s="618"/>
      <c r="Z356" s="618"/>
      <c r="AA356" s="618"/>
      <c r="AB356" s="618"/>
      <c r="AC356" s="618"/>
      <c r="AD356" s="618"/>
      <c r="AE356" s="618"/>
      <c r="AF356" s="618"/>
      <c r="AG356" s="618"/>
      <c r="AH356" s="618"/>
      <c r="AI356" s="618"/>
      <c r="AJ356" s="618"/>
      <c r="AK356" s="618"/>
      <c r="AL356" s="616"/>
      <c r="AM356" s="616"/>
      <c r="AN356" s="616"/>
      <c r="AO356" s="616"/>
      <c r="AP356" s="616"/>
      <c r="AQ356" s="616"/>
      <c r="AR356" s="616"/>
      <c r="AS356" s="616"/>
      <c r="AT356" s="616"/>
      <c r="AU356" s="616"/>
      <c r="AV356" s="616"/>
      <c r="AW356" s="616"/>
      <c r="AX356" s="616"/>
      <c r="AY356" s="616"/>
      <c r="AZ356" s="616"/>
      <c r="BA356" s="616"/>
      <c r="BB356" s="616"/>
      <c r="BC356" s="616"/>
      <c r="BD356" s="616"/>
      <c r="BE356" s="616"/>
      <c r="BF356" s="616"/>
      <c r="BG356" s="616"/>
      <c r="BH356" s="616"/>
      <c r="BI356" s="616"/>
      <c r="BJ356" s="616"/>
      <c r="BK356" s="616"/>
      <c r="BL356" s="616"/>
      <c r="BM356" s="616"/>
      <c r="BN356" s="616"/>
      <c r="BO356" s="616"/>
      <c r="BP356" s="616"/>
      <c r="BQ356" s="616"/>
      <c r="BR356" s="616"/>
      <c r="BS356" s="616"/>
      <c r="BT356" s="616"/>
      <c r="BU356" s="616"/>
      <c r="BV356" s="616"/>
      <c r="BW356" s="616"/>
      <c r="BX356" s="616"/>
      <c r="BY356" s="616"/>
      <c r="BZ356" s="616"/>
      <c r="CA356" s="616"/>
      <c r="CB356" s="616"/>
      <c r="CC356" s="616"/>
      <c r="CD356" s="616"/>
      <c r="CE356" s="616"/>
      <c r="CF356" s="616"/>
      <c r="CG356" s="616"/>
    </row>
    <row r="357" spans="1:85">
      <c r="A357" s="618"/>
      <c r="B357" s="618"/>
      <c r="C357" s="618"/>
      <c r="D357" s="618"/>
      <c r="E357" s="618"/>
      <c r="F357" s="618"/>
      <c r="G357" s="618"/>
      <c r="H357" s="618"/>
      <c r="I357" s="618"/>
      <c r="J357" s="618"/>
      <c r="K357" s="618"/>
      <c r="L357" s="618"/>
      <c r="M357" s="618"/>
      <c r="N357" s="618"/>
      <c r="O357" s="618"/>
      <c r="P357" s="618"/>
      <c r="Q357" s="618"/>
      <c r="R357" s="618"/>
      <c r="S357" s="618"/>
      <c r="T357" s="618"/>
      <c r="U357" s="618"/>
      <c r="V357" s="618"/>
      <c r="W357" s="618"/>
      <c r="Y357" s="618"/>
      <c r="Z357" s="618"/>
      <c r="AA357" s="618"/>
      <c r="AB357" s="618"/>
      <c r="AC357" s="618"/>
      <c r="AD357" s="618"/>
      <c r="AE357" s="618"/>
      <c r="AF357" s="618"/>
      <c r="AG357" s="618"/>
      <c r="AH357" s="618"/>
      <c r="AI357" s="618"/>
      <c r="AJ357" s="618"/>
      <c r="AK357" s="618"/>
      <c r="AL357" s="616"/>
      <c r="AM357" s="616"/>
      <c r="AN357" s="616"/>
      <c r="AO357" s="616"/>
      <c r="AP357" s="616"/>
      <c r="AQ357" s="616"/>
      <c r="AR357" s="616"/>
      <c r="AS357" s="616"/>
      <c r="AT357" s="616"/>
      <c r="AU357" s="616"/>
      <c r="AV357" s="616"/>
      <c r="AW357" s="616"/>
      <c r="AX357" s="616"/>
      <c r="AY357" s="616"/>
      <c r="AZ357" s="616"/>
      <c r="BA357" s="616"/>
      <c r="BB357" s="616"/>
      <c r="BC357" s="616"/>
      <c r="BD357" s="616"/>
      <c r="BE357" s="616"/>
      <c r="BF357" s="616"/>
      <c r="BG357" s="616"/>
      <c r="BH357" s="616"/>
      <c r="BI357" s="616"/>
      <c r="BJ357" s="616"/>
      <c r="BK357" s="616"/>
      <c r="BL357" s="616"/>
      <c r="BM357" s="616"/>
      <c r="BN357" s="616"/>
      <c r="BO357" s="616"/>
      <c r="BP357" s="616"/>
      <c r="BQ357" s="616"/>
      <c r="BR357" s="616"/>
      <c r="BS357" s="616"/>
      <c r="BT357" s="616"/>
      <c r="BU357" s="616"/>
      <c r="BV357" s="616"/>
      <c r="BW357" s="616"/>
      <c r="BX357" s="616"/>
      <c r="BY357" s="616"/>
      <c r="BZ357" s="616"/>
      <c r="CA357" s="616"/>
      <c r="CB357" s="616"/>
      <c r="CC357" s="616"/>
      <c r="CD357" s="616"/>
      <c r="CE357" s="616"/>
      <c r="CF357" s="616"/>
      <c r="CG357" s="616"/>
    </row>
    <row r="358" spans="1:85">
      <c r="A358" s="618"/>
      <c r="B358" s="618"/>
      <c r="C358" s="618"/>
      <c r="D358" s="618"/>
      <c r="E358" s="618"/>
      <c r="F358" s="618"/>
      <c r="G358" s="618"/>
      <c r="H358" s="618"/>
      <c r="I358" s="618"/>
      <c r="J358" s="618"/>
      <c r="K358" s="618"/>
      <c r="L358" s="618"/>
      <c r="M358" s="618"/>
      <c r="N358" s="618"/>
      <c r="O358" s="618"/>
      <c r="P358" s="618"/>
      <c r="Q358" s="618"/>
      <c r="R358" s="618"/>
      <c r="S358" s="618"/>
      <c r="T358" s="618"/>
      <c r="U358" s="618"/>
      <c r="V358" s="618"/>
      <c r="W358" s="618"/>
      <c r="Y358" s="618"/>
      <c r="Z358" s="618"/>
      <c r="AA358" s="618"/>
      <c r="AB358" s="618"/>
      <c r="AC358" s="618"/>
      <c r="AD358" s="618"/>
      <c r="AE358" s="618"/>
      <c r="AF358" s="618"/>
      <c r="AG358" s="618"/>
      <c r="AH358" s="618"/>
      <c r="AI358" s="618"/>
      <c r="AJ358" s="618"/>
      <c r="AK358" s="618"/>
      <c r="AL358" s="616"/>
      <c r="AM358" s="616"/>
      <c r="AN358" s="616"/>
      <c r="AO358" s="616"/>
      <c r="AP358" s="616"/>
      <c r="AQ358" s="616"/>
      <c r="AR358" s="616"/>
      <c r="AS358" s="616"/>
      <c r="AT358" s="616"/>
      <c r="AU358" s="616"/>
      <c r="AV358" s="616"/>
      <c r="AW358" s="616"/>
      <c r="AX358" s="616"/>
      <c r="AY358" s="616"/>
      <c r="AZ358" s="616"/>
      <c r="BA358" s="616"/>
      <c r="BB358" s="616"/>
      <c r="BC358" s="616"/>
      <c r="BD358" s="616"/>
      <c r="BE358" s="616"/>
      <c r="BF358" s="616"/>
      <c r="BG358" s="616"/>
      <c r="BH358" s="616"/>
      <c r="BI358" s="616"/>
      <c r="BJ358" s="616"/>
      <c r="BK358" s="616"/>
      <c r="BL358" s="616"/>
      <c r="BM358" s="616"/>
      <c r="BN358" s="616"/>
      <c r="BO358" s="616"/>
      <c r="BP358" s="616"/>
      <c r="BQ358" s="616"/>
      <c r="BR358" s="616"/>
      <c r="BS358" s="616"/>
      <c r="BT358" s="616"/>
      <c r="BU358" s="616"/>
      <c r="BV358" s="616"/>
      <c r="BW358" s="616"/>
      <c r="BX358" s="616"/>
      <c r="BY358" s="616"/>
      <c r="BZ358" s="616"/>
      <c r="CA358" s="616"/>
      <c r="CB358" s="616"/>
      <c r="CC358" s="616"/>
      <c r="CD358" s="616"/>
      <c r="CE358" s="616"/>
      <c r="CF358" s="616"/>
      <c r="CG358" s="616"/>
    </row>
    <row r="359" spans="1:85">
      <c r="A359" s="618"/>
      <c r="B359" s="618"/>
      <c r="C359" s="618"/>
      <c r="D359" s="618"/>
      <c r="E359" s="618"/>
      <c r="F359" s="618"/>
      <c r="G359" s="618"/>
      <c r="H359" s="618"/>
      <c r="I359" s="618"/>
      <c r="J359" s="618"/>
      <c r="K359" s="618"/>
      <c r="L359" s="618"/>
      <c r="M359" s="618"/>
      <c r="N359" s="618"/>
      <c r="O359" s="618"/>
      <c r="P359" s="618"/>
      <c r="Q359" s="618"/>
      <c r="R359" s="618"/>
      <c r="S359" s="618"/>
      <c r="T359" s="618"/>
      <c r="U359" s="618"/>
      <c r="V359" s="618"/>
      <c r="W359" s="618"/>
      <c r="Y359" s="618"/>
      <c r="Z359" s="618"/>
      <c r="AA359" s="618"/>
      <c r="AB359" s="618"/>
      <c r="AC359" s="618"/>
      <c r="AD359" s="618"/>
      <c r="AE359" s="618"/>
      <c r="AF359" s="618"/>
      <c r="AG359" s="618"/>
      <c r="AH359" s="618"/>
      <c r="AI359" s="618"/>
      <c r="AJ359" s="618"/>
      <c r="AK359" s="618"/>
      <c r="AL359" s="616"/>
      <c r="AM359" s="616"/>
      <c r="AN359" s="616"/>
      <c r="AO359" s="616"/>
      <c r="AP359" s="616"/>
      <c r="AQ359" s="616"/>
      <c r="AR359" s="616"/>
      <c r="AS359" s="616"/>
      <c r="AT359" s="616"/>
      <c r="AU359" s="616"/>
      <c r="AV359" s="616"/>
      <c r="AW359" s="616"/>
      <c r="AX359" s="616"/>
      <c r="AY359" s="616"/>
      <c r="AZ359" s="616"/>
      <c r="BA359" s="616"/>
      <c r="BB359" s="616"/>
      <c r="BC359" s="616"/>
      <c r="BD359" s="616"/>
      <c r="BE359" s="616"/>
      <c r="BF359" s="616"/>
      <c r="BG359" s="616"/>
      <c r="BH359" s="616"/>
      <c r="BI359" s="616"/>
      <c r="BJ359" s="616"/>
      <c r="BK359" s="616"/>
      <c r="BL359" s="616"/>
      <c r="BM359" s="616"/>
      <c r="BN359" s="616"/>
      <c r="BO359" s="616"/>
      <c r="BP359" s="616"/>
      <c r="BQ359" s="616"/>
      <c r="BR359" s="616"/>
      <c r="BS359" s="616"/>
      <c r="BT359" s="616"/>
      <c r="BU359" s="616"/>
      <c r="BV359" s="616"/>
      <c r="BW359" s="616"/>
      <c r="BX359" s="616"/>
      <c r="BY359" s="616"/>
      <c r="BZ359" s="616"/>
      <c r="CA359" s="616"/>
      <c r="CB359" s="616"/>
      <c r="CC359" s="616"/>
      <c r="CD359" s="616"/>
      <c r="CE359" s="616"/>
      <c r="CF359" s="616"/>
      <c r="CG359" s="616"/>
    </row>
    <row r="360" spans="1:85">
      <c r="A360" s="618"/>
      <c r="B360" s="618"/>
      <c r="C360" s="618"/>
      <c r="D360" s="618"/>
      <c r="E360" s="618"/>
      <c r="F360" s="618"/>
      <c r="G360" s="618"/>
      <c r="H360" s="618"/>
      <c r="I360" s="618"/>
      <c r="J360" s="618"/>
      <c r="K360" s="618"/>
      <c r="L360" s="618"/>
      <c r="M360" s="618"/>
      <c r="N360" s="618"/>
      <c r="O360" s="618"/>
      <c r="P360" s="618"/>
      <c r="Q360" s="618"/>
      <c r="R360" s="618"/>
      <c r="S360" s="618"/>
      <c r="T360" s="618"/>
      <c r="U360" s="618"/>
      <c r="V360" s="618"/>
      <c r="W360" s="618"/>
      <c r="Y360" s="618"/>
      <c r="Z360" s="618"/>
      <c r="AA360" s="618"/>
      <c r="AB360" s="618"/>
      <c r="AC360" s="618"/>
      <c r="AD360" s="618"/>
      <c r="AE360" s="618"/>
      <c r="AF360" s="618"/>
      <c r="AG360" s="618"/>
      <c r="AH360" s="618"/>
      <c r="AI360" s="618"/>
      <c r="AJ360" s="618"/>
      <c r="AK360" s="618"/>
      <c r="AL360" s="616"/>
      <c r="AM360" s="616"/>
      <c r="AN360" s="616"/>
      <c r="AO360" s="616"/>
      <c r="AP360" s="616"/>
      <c r="AQ360" s="616"/>
      <c r="AR360" s="616"/>
      <c r="AS360" s="616"/>
      <c r="AT360" s="616"/>
      <c r="AU360" s="616"/>
      <c r="AV360" s="616"/>
      <c r="AW360" s="616"/>
      <c r="AX360" s="616"/>
      <c r="AY360" s="616"/>
      <c r="AZ360" s="616"/>
      <c r="BA360" s="616"/>
      <c r="BB360" s="616"/>
      <c r="BC360" s="616"/>
      <c r="BD360" s="616"/>
      <c r="BE360" s="616"/>
      <c r="BF360" s="616"/>
      <c r="BG360" s="616"/>
      <c r="BH360" s="616"/>
      <c r="BI360" s="616"/>
      <c r="BJ360" s="616"/>
      <c r="BK360" s="616"/>
      <c r="BL360" s="616"/>
      <c r="BM360" s="616"/>
      <c r="BN360" s="616"/>
      <c r="BO360" s="616"/>
      <c r="BP360" s="616"/>
      <c r="BQ360" s="616"/>
      <c r="BR360" s="616"/>
      <c r="BS360" s="616"/>
      <c r="BT360" s="616"/>
      <c r="BU360" s="616"/>
      <c r="BV360" s="616"/>
      <c r="BW360" s="616"/>
      <c r="BX360" s="616"/>
      <c r="BY360" s="616"/>
      <c r="BZ360" s="616"/>
      <c r="CA360" s="616"/>
      <c r="CB360" s="616"/>
      <c r="CC360" s="616"/>
      <c r="CD360" s="616"/>
      <c r="CE360" s="616"/>
      <c r="CF360" s="616"/>
      <c r="CG360" s="616"/>
    </row>
    <row r="361" spans="1:85">
      <c r="A361" s="618"/>
      <c r="B361" s="618"/>
      <c r="C361" s="618"/>
      <c r="D361" s="618"/>
      <c r="E361" s="618"/>
      <c r="F361" s="618"/>
      <c r="G361" s="618"/>
      <c r="H361" s="618"/>
      <c r="I361" s="618"/>
      <c r="J361" s="618"/>
      <c r="K361" s="618"/>
      <c r="L361" s="618"/>
      <c r="M361" s="618"/>
      <c r="N361" s="618"/>
      <c r="O361" s="618"/>
      <c r="P361" s="618"/>
      <c r="Q361" s="618"/>
      <c r="R361" s="618"/>
      <c r="S361" s="618"/>
      <c r="T361" s="618"/>
      <c r="U361" s="618"/>
      <c r="V361" s="618"/>
      <c r="W361" s="618"/>
      <c r="Y361" s="618"/>
      <c r="Z361" s="618"/>
      <c r="AA361" s="618"/>
      <c r="AB361" s="618"/>
      <c r="AC361" s="618"/>
      <c r="AD361" s="618"/>
      <c r="AE361" s="618"/>
      <c r="AF361" s="618"/>
      <c r="AG361" s="618"/>
      <c r="AH361" s="618"/>
      <c r="AI361" s="618"/>
      <c r="AJ361" s="618"/>
      <c r="AK361" s="618"/>
      <c r="AL361" s="616"/>
      <c r="AM361" s="616"/>
      <c r="AN361" s="616"/>
      <c r="AO361" s="616"/>
      <c r="AP361" s="616"/>
      <c r="AQ361" s="616"/>
      <c r="AR361" s="616"/>
      <c r="AS361" s="616"/>
      <c r="AT361" s="616"/>
      <c r="AU361" s="616"/>
      <c r="AV361" s="616"/>
      <c r="AW361" s="616"/>
      <c r="AX361" s="616"/>
      <c r="AY361" s="616"/>
      <c r="AZ361" s="616"/>
      <c r="BA361" s="616"/>
      <c r="BB361" s="616"/>
      <c r="BC361" s="616"/>
      <c r="BD361" s="616"/>
      <c r="BE361" s="616"/>
      <c r="BF361" s="616"/>
      <c r="BG361" s="616"/>
      <c r="BH361" s="616"/>
      <c r="BI361" s="616"/>
      <c r="BJ361" s="616"/>
      <c r="BK361" s="616"/>
      <c r="BL361" s="616"/>
      <c r="BM361" s="616"/>
      <c r="BN361" s="616"/>
      <c r="BO361" s="616"/>
      <c r="BP361" s="616"/>
      <c r="BQ361" s="616"/>
      <c r="BR361" s="616"/>
      <c r="BS361" s="616"/>
      <c r="BT361" s="616"/>
      <c r="BU361" s="616"/>
      <c r="BV361" s="616"/>
      <c r="BW361" s="616"/>
      <c r="BX361" s="616"/>
      <c r="BY361" s="616"/>
      <c r="BZ361" s="616"/>
      <c r="CA361" s="616"/>
      <c r="CB361" s="616"/>
      <c r="CC361" s="616"/>
      <c r="CD361" s="616"/>
      <c r="CE361" s="616"/>
      <c r="CF361" s="616"/>
      <c r="CG361" s="616"/>
    </row>
    <row r="362" spans="1:85">
      <c r="A362" s="618"/>
      <c r="B362" s="618"/>
      <c r="C362" s="618"/>
      <c r="D362" s="618"/>
      <c r="E362" s="618"/>
      <c r="F362" s="618"/>
      <c r="G362" s="618"/>
      <c r="H362" s="618"/>
      <c r="I362" s="618"/>
      <c r="J362" s="618"/>
      <c r="K362" s="618"/>
      <c r="L362" s="618"/>
      <c r="M362" s="618"/>
      <c r="N362" s="618"/>
      <c r="O362" s="618"/>
      <c r="P362" s="618"/>
      <c r="Q362" s="618"/>
      <c r="R362" s="618"/>
      <c r="S362" s="618"/>
      <c r="T362" s="618"/>
      <c r="U362" s="618"/>
      <c r="V362" s="618"/>
      <c r="W362" s="618"/>
      <c r="Y362" s="618"/>
      <c r="Z362" s="618"/>
      <c r="AA362" s="618"/>
      <c r="AB362" s="618"/>
      <c r="AC362" s="618"/>
      <c r="AD362" s="618"/>
      <c r="AE362" s="618"/>
      <c r="AF362" s="618"/>
      <c r="AG362" s="618"/>
      <c r="AH362" s="618"/>
      <c r="AI362" s="618"/>
      <c r="AJ362" s="618"/>
      <c r="AK362" s="618"/>
      <c r="AL362" s="616"/>
      <c r="AM362" s="616"/>
      <c r="AN362" s="616"/>
      <c r="AO362" s="616"/>
      <c r="AP362" s="616"/>
      <c r="AQ362" s="616"/>
      <c r="AR362" s="616"/>
      <c r="AS362" s="616"/>
      <c r="AT362" s="616"/>
      <c r="AU362" s="616"/>
      <c r="AV362" s="616"/>
      <c r="AW362" s="616"/>
      <c r="AX362" s="616"/>
      <c r="AY362" s="616"/>
      <c r="AZ362" s="616"/>
      <c r="BA362" s="616"/>
      <c r="BB362" s="616"/>
      <c r="BC362" s="616"/>
      <c r="BD362" s="616"/>
      <c r="BE362" s="616"/>
      <c r="BF362" s="616"/>
      <c r="BG362" s="616"/>
      <c r="BH362" s="616"/>
      <c r="BI362" s="616"/>
      <c r="BJ362" s="616"/>
      <c r="BK362" s="616"/>
      <c r="BL362" s="616"/>
      <c r="BM362" s="616"/>
      <c r="BN362" s="616"/>
      <c r="BO362" s="616"/>
      <c r="BP362" s="616"/>
      <c r="BQ362" s="616"/>
      <c r="BR362" s="616"/>
      <c r="BS362" s="616"/>
      <c r="BT362" s="616"/>
      <c r="BU362" s="616"/>
      <c r="BV362" s="616"/>
      <c r="BW362" s="616"/>
      <c r="BX362" s="616"/>
      <c r="BY362" s="616"/>
      <c r="BZ362" s="616"/>
      <c r="CA362" s="616"/>
      <c r="CB362" s="616"/>
      <c r="CC362" s="616"/>
      <c r="CD362" s="616"/>
      <c r="CE362" s="616"/>
      <c r="CF362" s="616"/>
      <c r="CG362" s="616"/>
    </row>
    <row r="363" spans="1:85">
      <c r="A363" s="618"/>
      <c r="B363" s="618"/>
      <c r="C363" s="618"/>
      <c r="D363" s="618"/>
      <c r="E363" s="618"/>
      <c r="F363" s="618"/>
      <c r="G363" s="618"/>
      <c r="H363" s="618"/>
      <c r="I363" s="618"/>
      <c r="J363" s="618"/>
      <c r="K363" s="618"/>
      <c r="L363" s="618"/>
      <c r="M363" s="618"/>
      <c r="N363" s="618"/>
      <c r="O363" s="618"/>
      <c r="P363" s="618"/>
      <c r="Q363" s="618"/>
      <c r="R363" s="618"/>
      <c r="S363" s="618"/>
      <c r="T363" s="618"/>
      <c r="U363" s="618"/>
      <c r="V363" s="618"/>
      <c r="W363" s="618"/>
      <c r="Y363" s="618"/>
      <c r="Z363" s="618"/>
      <c r="AA363" s="618"/>
      <c r="AB363" s="618"/>
      <c r="AC363" s="618"/>
      <c r="AD363" s="618"/>
      <c r="AE363" s="618"/>
      <c r="AF363" s="618"/>
      <c r="AG363" s="618"/>
      <c r="AH363" s="618"/>
      <c r="AI363" s="618"/>
      <c r="AJ363" s="618"/>
      <c r="AK363" s="618"/>
      <c r="AL363" s="616"/>
      <c r="AM363" s="616"/>
      <c r="AN363" s="616"/>
      <c r="AO363" s="616"/>
      <c r="AP363" s="616"/>
      <c r="AQ363" s="616"/>
      <c r="AR363" s="616"/>
      <c r="AS363" s="616"/>
      <c r="AT363" s="616"/>
      <c r="AU363" s="616"/>
      <c r="AV363" s="616"/>
      <c r="AW363" s="616"/>
      <c r="AX363" s="616"/>
      <c r="AY363" s="616"/>
      <c r="AZ363" s="616"/>
      <c r="BA363" s="616"/>
      <c r="BB363" s="616"/>
      <c r="BC363" s="616"/>
      <c r="BD363" s="616"/>
      <c r="BE363" s="616"/>
      <c r="BF363" s="616"/>
      <c r="BG363" s="616"/>
      <c r="BH363" s="616"/>
      <c r="BI363" s="616"/>
      <c r="BJ363" s="616"/>
      <c r="BK363" s="616"/>
      <c r="BL363" s="616"/>
      <c r="BM363" s="616"/>
      <c r="BN363" s="616"/>
      <c r="BO363" s="616"/>
      <c r="BP363" s="616"/>
      <c r="BQ363" s="616"/>
      <c r="BR363" s="616"/>
      <c r="BS363" s="616"/>
      <c r="BT363" s="616"/>
      <c r="BU363" s="616"/>
      <c r="BV363" s="616"/>
      <c r="BW363" s="616"/>
      <c r="BX363" s="616"/>
      <c r="BY363" s="616"/>
      <c r="BZ363" s="616"/>
      <c r="CA363" s="616"/>
      <c r="CB363" s="616"/>
      <c r="CC363" s="616"/>
      <c r="CD363" s="616"/>
      <c r="CE363" s="616"/>
      <c r="CF363" s="616"/>
      <c r="CG363" s="616"/>
    </row>
    <row r="364" spans="1:85">
      <c r="A364" s="618"/>
      <c r="B364" s="618"/>
      <c r="C364" s="618"/>
      <c r="D364" s="618"/>
      <c r="E364" s="618"/>
      <c r="F364" s="618"/>
      <c r="G364" s="618"/>
      <c r="H364" s="618"/>
      <c r="I364" s="618"/>
      <c r="J364" s="618"/>
      <c r="K364" s="618"/>
      <c r="L364" s="618"/>
      <c r="M364" s="618"/>
      <c r="N364" s="618"/>
      <c r="O364" s="618"/>
      <c r="P364" s="618"/>
      <c r="Q364" s="618"/>
      <c r="R364" s="618"/>
      <c r="S364" s="618"/>
      <c r="T364" s="618"/>
      <c r="U364" s="618"/>
      <c r="V364" s="618"/>
      <c r="W364" s="618"/>
      <c r="Y364" s="618"/>
      <c r="Z364" s="618"/>
      <c r="AA364" s="618"/>
      <c r="AB364" s="618"/>
      <c r="AC364" s="618"/>
      <c r="AD364" s="618"/>
      <c r="AE364" s="618"/>
      <c r="AF364" s="618"/>
      <c r="AG364" s="618"/>
      <c r="AH364" s="618"/>
      <c r="AI364" s="618"/>
      <c r="AJ364" s="618"/>
      <c r="AK364" s="618"/>
      <c r="AL364" s="616"/>
      <c r="AM364" s="616"/>
      <c r="AN364" s="616"/>
      <c r="AO364" s="616"/>
      <c r="AP364" s="616"/>
      <c r="AQ364" s="616"/>
      <c r="AR364" s="616"/>
      <c r="AS364" s="616"/>
      <c r="AT364" s="616"/>
      <c r="AU364" s="616"/>
      <c r="AV364" s="616"/>
      <c r="AW364" s="616"/>
      <c r="AX364" s="616"/>
      <c r="AY364" s="616"/>
      <c r="AZ364" s="616"/>
      <c r="BA364" s="616"/>
      <c r="BB364" s="616"/>
      <c r="BC364" s="616"/>
      <c r="BD364" s="616"/>
      <c r="BE364" s="616"/>
      <c r="BF364" s="616"/>
      <c r="BG364" s="616"/>
      <c r="BH364" s="616"/>
      <c r="BI364" s="616"/>
      <c r="BJ364" s="616"/>
      <c r="BK364" s="616"/>
      <c r="BL364" s="616"/>
      <c r="BM364" s="616"/>
      <c r="BN364" s="616"/>
      <c r="BO364" s="616"/>
      <c r="BP364" s="616"/>
      <c r="BQ364" s="616"/>
      <c r="BR364" s="616"/>
      <c r="BS364" s="616"/>
      <c r="BT364" s="616"/>
      <c r="BU364" s="616"/>
      <c r="BV364" s="616"/>
      <c r="BW364" s="616"/>
      <c r="BX364" s="616"/>
      <c r="BY364" s="616"/>
      <c r="BZ364" s="616"/>
      <c r="CA364" s="616"/>
      <c r="CB364" s="616"/>
      <c r="CC364" s="616"/>
      <c r="CD364" s="616"/>
      <c r="CE364" s="616"/>
      <c r="CF364" s="616"/>
      <c r="CG364" s="616"/>
    </row>
    <row r="365" spans="1:85">
      <c r="A365" s="618"/>
      <c r="B365" s="618"/>
      <c r="C365" s="618"/>
      <c r="D365" s="618"/>
      <c r="E365" s="618"/>
      <c r="F365" s="618"/>
      <c r="G365" s="618"/>
      <c r="H365" s="618"/>
      <c r="I365" s="618"/>
      <c r="J365" s="618"/>
      <c r="K365" s="618"/>
      <c r="L365" s="618"/>
      <c r="M365" s="618"/>
      <c r="N365" s="618"/>
      <c r="O365" s="618"/>
      <c r="P365" s="618"/>
      <c r="Q365" s="618"/>
      <c r="R365" s="618"/>
      <c r="S365" s="618"/>
      <c r="T365" s="618"/>
      <c r="U365" s="618"/>
      <c r="V365" s="618"/>
      <c r="W365" s="618"/>
      <c r="Y365" s="618"/>
      <c r="Z365" s="618"/>
      <c r="AA365" s="618"/>
      <c r="AB365" s="618"/>
      <c r="AC365" s="618"/>
      <c r="AD365" s="618"/>
      <c r="AE365" s="618"/>
      <c r="AF365" s="618"/>
      <c r="AG365" s="618"/>
      <c r="AH365" s="618"/>
      <c r="AI365" s="618"/>
      <c r="AJ365" s="618"/>
      <c r="AK365" s="618"/>
      <c r="AL365" s="616"/>
      <c r="AM365" s="616"/>
      <c r="AN365" s="616"/>
      <c r="AO365" s="616"/>
      <c r="AP365" s="616"/>
      <c r="AQ365" s="616"/>
      <c r="AR365" s="616"/>
      <c r="AS365" s="616"/>
      <c r="AT365" s="616"/>
      <c r="AU365" s="616"/>
      <c r="AV365" s="616"/>
      <c r="AW365" s="616"/>
      <c r="AX365" s="616"/>
      <c r="AY365" s="616"/>
      <c r="AZ365" s="616"/>
      <c r="BA365" s="616"/>
      <c r="BB365" s="616"/>
      <c r="BC365" s="616"/>
      <c r="BD365" s="616"/>
      <c r="BE365" s="616"/>
      <c r="BF365" s="616"/>
      <c r="BG365" s="616"/>
      <c r="BH365" s="616"/>
      <c r="BI365" s="616"/>
      <c r="BJ365" s="616"/>
      <c r="BK365" s="616"/>
      <c r="BL365" s="616"/>
      <c r="BM365" s="616"/>
      <c r="BN365" s="616"/>
      <c r="BO365" s="616"/>
      <c r="BP365" s="616"/>
      <c r="BQ365" s="616"/>
      <c r="BR365" s="616"/>
      <c r="BS365" s="616"/>
      <c r="BT365" s="616"/>
      <c r="BU365" s="616"/>
      <c r="BV365" s="616"/>
      <c r="BW365" s="616"/>
      <c r="BX365" s="616"/>
      <c r="BY365" s="616"/>
      <c r="BZ365" s="616"/>
      <c r="CA365" s="616"/>
      <c r="CB365" s="616"/>
      <c r="CC365" s="616"/>
      <c r="CD365" s="616"/>
      <c r="CE365" s="616"/>
      <c r="CF365" s="616"/>
      <c r="CG365" s="616"/>
    </row>
    <row r="366" spans="1:85">
      <c r="A366" s="618"/>
      <c r="B366" s="618"/>
      <c r="C366" s="618"/>
      <c r="D366" s="618"/>
      <c r="E366" s="618"/>
      <c r="F366" s="618"/>
      <c r="G366" s="618"/>
      <c r="H366" s="618"/>
      <c r="I366" s="618"/>
      <c r="J366" s="618"/>
      <c r="K366" s="618"/>
      <c r="L366" s="618"/>
      <c r="M366" s="618"/>
      <c r="N366" s="618"/>
      <c r="O366" s="618"/>
      <c r="P366" s="618"/>
      <c r="Q366" s="618"/>
      <c r="R366" s="618"/>
      <c r="S366" s="618"/>
      <c r="T366" s="618"/>
      <c r="U366" s="618"/>
      <c r="V366" s="618"/>
      <c r="W366" s="618"/>
      <c r="Y366" s="618"/>
      <c r="Z366" s="618"/>
      <c r="AA366" s="618"/>
      <c r="AB366" s="618"/>
      <c r="AC366" s="618"/>
      <c r="AD366" s="618"/>
      <c r="AE366" s="618"/>
      <c r="AF366" s="618"/>
      <c r="AG366" s="618"/>
      <c r="AH366" s="618"/>
      <c r="AI366" s="618"/>
      <c r="AJ366" s="618"/>
      <c r="AK366" s="618"/>
      <c r="AL366" s="616"/>
      <c r="AM366" s="616"/>
      <c r="AN366" s="616"/>
      <c r="AO366" s="616"/>
      <c r="AP366" s="616"/>
      <c r="AQ366" s="616"/>
      <c r="AR366" s="616"/>
      <c r="AS366" s="616"/>
      <c r="AT366" s="616"/>
      <c r="AU366" s="616"/>
      <c r="AV366" s="616"/>
      <c r="AW366" s="616"/>
      <c r="AX366" s="616"/>
      <c r="AY366" s="616"/>
      <c r="AZ366" s="616"/>
      <c r="BA366" s="616"/>
      <c r="BB366" s="616"/>
      <c r="BC366" s="616"/>
      <c r="BD366" s="616"/>
      <c r="BE366" s="616"/>
      <c r="BF366" s="616"/>
      <c r="BG366" s="616"/>
      <c r="BH366" s="616"/>
      <c r="BI366" s="616"/>
      <c r="BJ366" s="616"/>
      <c r="BK366" s="616"/>
      <c r="BL366" s="616"/>
      <c r="BM366" s="616"/>
      <c r="BN366" s="616"/>
      <c r="BO366" s="616"/>
      <c r="BP366" s="616"/>
      <c r="BQ366" s="616"/>
      <c r="BR366" s="616"/>
      <c r="BS366" s="616"/>
      <c r="BT366" s="616"/>
      <c r="BU366" s="616"/>
      <c r="BV366" s="616"/>
      <c r="BW366" s="616"/>
      <c r="BX366" s="616"/>
      <c r="BY366" s="616"/>
      <c r="BZ366" s="616"/>
      <c r="CA366" s="616"/>
      <c r="CB366" s="616"/>
      <c r="CC366" s="616"/>
      <c r="CD366" s="616"/>
      <c r="CE366" s="616"/>
      <c r="CF366" s="616"/>
      <c r="CG366" s="616"/>
    </row>
    <row r="367" spans="1:85">
      <c r="A367" s="618"/>
      <c r="B367" s="618"/>
      <c r="C367" s="618"/>
      <c r="D367" s="618"/>
      <c r="E367" s="618"/>
      <c r="F367" s="618"/>
      <c r="G367" s="618"/>
      <c r="H367" s="618"/>
      <c r="I367" s="618"/>
      <c r="J367" s="618"/>
      <c r="K367" s="618"/>
      <c r="L367" s="618"/>
      <c r="M367" s="618"/>
      <c r="N367" s="618"/>
      <c r="O367" s="618"/>
      <c r="P367" s="618"/>
      <c r="Q367" s="618"/>
      <c r="R367" s="618"/>
      <c r="S367" s="618"/>
      <c r="T367" s="618"/>
      <c r="U367" s="618"/>
      <c r="V367" s="618"/>
      <c r="W367" s="618"/>
      <c r="Y367" s="618"/>
      <c r="Z367" s="618"/>
      <c r="AA367" s="618"/>
      <c r="AB367" s="618"/>
      <c r="AC367" s="618"/>
      <c r="AD367" s="618"/>
      <c r="AE367" s="618"/>
      <c r="AF367" s="618"/>
      <c r="AG367" s="618"/>
      <c r="AH367" s="618"/>
      <c r="AI367" s="618"/>
      <c r="AJ367" s="618"/>
      <c r="AK367" s="618"/>
      <c r="AL367" s="616"/>
      <c r="AM367" s="616"/>
      <c r="AN367" s="616"/>
      <c r="AO367" s="616"/>
      <c r="AP367" s="616"/>
      <c r="AQ367" s="616"/>
      <c r="AR367" s="616"/>
      <c r="AS367" s="616"/>
      <c r="AT367" s="616"/>
      <c r="AU367" s="616"/>
      <c r="AV367" s="616"/>
      <c r="AW367" s="616"/>
      <c r="AX367" s="616"/>
      <c r="AY367" s="616"/>
      <c r="AZ367" s="616"/>
      <c r="BA367" s="616"/>
      <c r="BB367" s="616"/>
      <c r="BC367" s="616"/>
      <c r="BD367" s="616"/>
      <c r="BE367" s="616"/>
      <c r="BF367" s="616"/>
      <c r="BG367" s="616"/>
      <c r="BH367" s="616"/>
      <c r="BI367" s="616"/>
      <c r="BJ367" s="616"/>
      <c r="BK367" s="616"/>
      <c r="BL367" s="616"/>
      <c r="BM367" s="616"/>
      <c r="BN367" s="616"/>
      <c r="BO367" s="616"/>
      <c r="BP367" s="616"/>
      <c r="BQ367" s="616"/>
      <c r="BR367" s="616"/>
      <c r="BS367" s="616"/>
      <c r="BT367" s="616"/>
      <c r="BU367" s="616"/>
      <c r="BV367" s="616"/>
      <c r="BW367" s="616"/>
      <c r="BX367" s="616"/>
      <c r="BY367" s="616"/>
      <c r="BZ367" s="616"/>
      <c r="CA367" s="616"/>
      <c r="CB367" s="616"/>
      <c r="CC367" s="616"/>
      <c r="CD367" s="616"/>
      <c r="CE367" s="616"/>
      <c r="CF367" s="616"/>
      <c r="CG367" s="616"/>
    </row>
    <row r="368" spans="1:85">
      <c r="A368" s="618"/>
      <c r="B368" s="618"/>
      <c r="C368" s="618"/>
      <c r="D368" s="618"/>
      <c r="E368" s="618"/>
      <c r="F368" s="618"/>
      <c r="G368" s="618"/>
      <c r="H368" s="618"/>
      <c r="I368" s="618"/>
      <c r="J368" s="618"/>
      <c r="K368" s="618"/>
      <c r="L368" s="618"/>
      <c r="M368" s="618"/>
      <c r="N368" s="618"/>
      <c r="O368" s="618"/>
      <c r="P368" s="618"/>
      <c r="Q368" s="618"/>
      <c r="R368" s="618"/>
      <c r="S368" s="618"/>
      <c r="T368" s="618"/>
      <c r="U368" s="618"/>
      <c r="V368" s="618"/>
      <c r="W368" s="618"/>
      <c r="Y368" s="618"/>
      <c r="Z368" s="618"/>
      <c r="AA368" s="618"/>
      <c r="AB368" s="618"/>
      <c r="AC368" s="618"/>
      <c r="AD368" s="618"/>
      <c r="AE368" s="618"/>
      <c r="AF368" s="618"/>
      <c r="AG368" s="618"/>
      <c r="AH368" s="618"/>
      <c r="AI368" s="618"/>
      <c r="AJ368" s="618"/>
      <c r="AK368" s="618"/>
      <c r="AL368" s="616"/>
      <c r="AM368" s="616"/>
      <c r="AN368" s="616"/>
      <c r="AO368" s="616"/>
      <c r="AP368" s="616"/>
      <c r="AQ368" s="616"/>
      <c r="AR368" s="616"/>
      <c r="AS368" s="616"/>
      <c r="AT368" s="616"/>
      <c r="AU368" s="616"/>
      <c r="AV368" s="616"/>
      <c r="AW368" s="616"/>
      <c r="AX368" s="616"/>
      <c r="AY368" s="616"/>
      <c r="AZ368" s="616"/>
      <c r="BA368" s="616"/>
      <c r="BB368" s="616"/>
      <c r="BC368" s="616"/>
      <c r="BD368" s="616"/>
      <c r="BE368" s="616"/>
      <c r="BF368" s="616"/>
      <c r="BG368" s="616"/>
      <c r="BH368" s="616"/>
      <c r="BI368" s="616"/>
      <c r="BJ368" s="616"/>
      <c r="BK368" s="616"/>
      <c r="BL368" s="616"/>
      <c r="BM368" s="616"/>
      <c r="BN368" s="616"/>
      <c r="BO368" s="616"/>
      <c r="BP368" s="616"/>
      <c r="BQ368" s="616"/>
      <c r="BR368" s="616"/>
      <c r="BS368" s="616"/>
      <c r="BT368" s="616"/>
      <c r="BU368" s="616"/>
      <c r="BV368" s="616"/>
      <c r="BW368" s="616"/>
      <c r="BX368" s="616"/>
      <c r="BY368" s="616"/>
      <c r="BZ368" s="616"/>
      <c r="CA368" s="616"/>
      <c r="CB368" s="616"/>
      <c r="CC368" s="616"/>
      <c r="CD368" s="616"/>
      <c r="CE368" s="616"/>
      <c r="CF368" s="616"/>
      <c r="CG368" s="616"/>
    </row>
    <row r="369" spans="1:85">
      <c r="A369" s="618"/>
      <c r="B369" s="618"/>
      <c r="C369" s="618"/>
      <c r="D369" s="618"/>
      <c r="E369" s="618"/>
      <c r="F369" s="618"/>
      <c r="G369" s="618"/>
      <c r="H369" s="618"/>
      <c r="I369" s="618"/>
      <c r="J369" s="618"/>
      <c r="K369" s="618"/>
      <c r="L369" s="618"/>
      <c r="M369" s="618"/>
      <c r="N369" s="618"/>
      <c r="O369" s="618"/>
      <c r="P369" s="618"/>
      <c r="Q369" s="618"/>
      <c r="R369" s="618"/>
      <c r="S369" s="618"/>
      <c r="T369" s="618"/>
      <c r="U369" s="618"/>
      <c r="V369" s="618"/>
      <c r="W369" s="618"/>
      <c r="Y369" s="618"/>
      <c r="Z369" s="618"/>
      <c r="AA369" s="618"/>
      <c r="AB369" s="618"/>
      <c r="AC369" s="618"/>
      <c r="AD369" s="618"/>
      <c r="AE369" s="618"/>
      <c r="AF369" s="618"/>
      <c r="AG369" s="618"/>
      <c r="AH369" s="618"/>
      <c r="AI369" s="618"/>
      <c r="AJ369" s="618"/>
      <c r="AK369" s="618"/>
      <c r="AL369" s="616"/>
      <c r="AM369" s="616"/>
      <c r="AN369" s="616"/>
      <c r="AO369" s="616"/>
      <c r="AP369" s="616"/>
      <c r="AQ369" s="616"/>
      <c r="AR369" s="616"/>
      <c r="AS369" s="616"/>
      <c r="AT369" s="616"/>
      <c r="AU369" s="616"/>
      <c r="AV369" s="616"/>
      <c r="AW369" s="616"/>
      <c r="AX369" s="616"/>
      <c r="AY369" s="616"/>
      <c r="AZ369" s="616"/>
      <c r="BA369" s="616"/>
      <c r="BB369" s="616"/>
      <c r="BC369" s="616"/>
      <c r="BD369" s="616"/>
      <c r="BE369" s="616"/>
      <c r="BF369" s="616"/>
      <c r="BG369" s="616"/>
      <c r="BH369" s="616"/>
      <c r="BI369" s="616"/>
      <c r="BJ369" s="616"/>
      <c r="BK369" s="616"/>
      <c r="BL369" s="616"/>
      <c r="BM369" s="616"/>
      <c r="BN369" s="616"/>
      <c r="BO369" s="616"/>
      <c r="BP369" s="616"/>
      <c r="BQ369" s="616"/>
      <c r="BR369" s="616"/>
      <c r="BS369" s="616"/>
      <c r="BT369" s="616"/>
      <c r="BU369" s="616"/>
      <c r="BV369" s="616"/>
      <c r="BW369" s="616"/>
      <c r="BX369" s="616"/>
      <c r="BY369" s="616"/>
      <c r="BZ369" s="616"/>
      <c r="CA369" s="616"/>
      <c r="CB369" s="616"/>
      <c r="CC369" s="616"/>
      <c r="CD369" s="616"/>
      <c r="CE369" s="616"/>
      <c r="CF369" s="616"/>
      <c r="CG369" s="616"/>
    </row>
    <row r="370" spans="1:85">
      <c r="A370" s="618"/>
      <c r="B370" s="618"/>
      <c r="C370" s="618"/>
      <c r="D370" s="618"/>
      <c r="E370" s="618"/>
      <c r="F370" s="618"/>
      <c r="G370" s="618"/>
      <c r="H370" s="618"/>
      <c r="I370" s="618"/>
      <c r="J370" s="618"/>
      <c r="K370" s="618"/>
      <c r="L370" s="618"/>
      <c r="M370" s="618"/>
      <c r="N370" s="618"/>
      <c r="O370" s="618"/>
      <c r="P370" s="618"/>
      <c r="Q370" s="618"/>
      <c r="R370" s="618"/>
      <c r="S370" s="618"/>
      <c r="T370" s="618"/>
      <c r="U370" s="618"/>
      <c r="V370" s="618"/>
      <c r="W370" s="618"/>
      <c r="Y370" s="618"/>
      <c r="Z370" s="618"/>
      <c r="AA370" s="618"/>
      <c r="AB370" s="618"/>
      <c r="AC370" s="618"/>
      <c r="AD370" s="618"/>
      <c r="AE370" s="618"/>
      <c r="AF370" s="618"/>
      <c r="AG370" s="618"/>
      <c r="AH370" s="618"/>
      <c r="AI370" s="618"/>
      <c r="AJ370" s="618"/>
      <c r="AK370" s="618"/>
      <c r="AL370" s="616"/>
      <c r="AM370" s="616"/>
      <c r="AN370" s="616"/>
      <c r="AO370" s="616"/>
      <c r="AP370" s="616"/>
      <c r="AQ370" s="616"/>
      <c r="AR370" s="616"/>
      <c r="AS370" s="616"/>
      <c r="AT370" s="616"/>
      <c r="AU370" s="616"/>
      <c r="AV370" s="616"/>
      <c r="AW370" s="616"/>
      <c r="AX370" s="616"/>
      <c r="AY370" s="616"/>
      <c r="AZ370" s="616"/>
      <c r="BA370" s="616"/>
      <c r="BB370" s="616"/>
      <c r="BC370" s="616"/>
      <c r="BD370" s="616"/>
      <c r="BE370" s="616"/>
      <c r="BF370" s="616"/>
      <c r="BG370" s="616"/>
      <c r="BH370" s="616"/>
      <c r="BI370" s="616"/>
      <c r="BJ370" s="616"/>
      <c r="BK370" s="616"/>
      <c r="BL370" s="616"/>
      <c r="BM370" s="616"/>
      <c r="BN370" s="616"/>
      <c r="BO370" s="616"/>
      <c r="BP370" s="616"/>
      <c r="BQ370" s="616"/>
      <c r="BR370" s="616"/>
      <c r="BS370" s="616"/>
      <c r="BT370" s="616"/>
      <c r="BU370" s="616"/>
      <c r="BV370" s="616"/>
      <c r="BW370" s="616"/>
      <c r="BX370" s="616"/>
      <c r="BY370" s="616"/>
      <c r="BZ370" s="616"/>
      <c r="CA370" s="616"/>
      <c r="CB370" s="616"/>
      <c r="CC370" s="616"/>
      <c r="CD370" s="616"/>
      <c r="CE370" s="616"/>
      <c r="CF370" s="616"/>
      <c r="CG370" s="616"/>
    </row>
    <row r="371" spans="1:85">
      <c r="A371" s="618"/>
      <c r="B371" s="618"/>
      <c r="C371" s="618"/>
      <c r="D371" s="618"/>
      <c r="E371" s="618"/>
      <c r="F371" s="618"/>
      <c r="G371" s="618"/>
      <c r="H371" s="618"/>
      <c r="I371" s="618"/>
      <c r="J371" s="618"/>
      <c r="K371" s="618"/>
      <c r="L371" s="618"/>
      <c r="M371" s="618"/>
      <c r="N371" s="618"/>
      <c r="O371" s="618"/>
      <c r="P371" s="618"/>
      <c r="Q371" s="618"/>
      <c r="R371" s="618"/>
      <c r="S371" s="618"/>
      <c r="T371" s="618"/>
      <c r="U371" s="618"/>
      <c r="V371" s="618"/>
      <c r="W371" s="618"/>
      <c r="Y371" s="618"/>
      <c r="Z371" s="618"/>
      <c r="AA371" s="618"/>
      <c r="AB371" s="618"/>
      <c r="AC371" s="618"/>
      <c r="AD371" s="618"/>
      <c r="AE371" s="618"/>
      <c r="AF371" s="618"/>
      <c r="AG371" s="618"/>
      <c r="AH371" s="618"/>
      <c r="AI371" s="618"/>
      <c r="AJ371" s="618"/>
      <c r="AK371" s="618"/>
      <c r="AL371" s="616"/>
      <c r="AM371" s="616"/>
      <c r="AN371" s="616"/>
      <c r="AO371" s="616"/>
      <c r="AP371" s="616"/>
      <c r="AQ371" s="616"/>
      <c r="AR371" s="616"/>
      <c r="AS371" s="616"/>
      <c r="AT371" s="616"/>
      <c r="AU371" s="616"/>
      <c r="AV371" s="616"/>
      <c r="AW371" s="616"/>
      <c r="AX371" s="616"/>
      <c r="AY371" s="616"/>
      <c r="AZ371" s="616"/>
      <c r="BA371" s="616"/>
      <c r="BB371" s="616"/>
      <c r="BC371" s="616"/>
      <c r="BD371" s="616"/>
      <c r="BE371" s="616"/>
      <c r="BF371" s="616"/>
      <c r="BG371" s="616"/>
      <c r="BH371" s="616"/>
      <c r="BI371" s="616"/>
      <c r="BJ371" s="616"/>
      <c r="BK371" s="616"/>
      <c r="BL371" s="616"/>
      <c r="BM371" s="616"/>
      <c r="BN371" s="616"/>
      <c r="BO371" s="616"/>
      <c r="BP371" s="616"/>
      <c r="BQ371" s="616"/>
      <c r="BR371" s="616"/>
      <c r="BS371" s="616"/>
      <c r="BT371" s="616"/>
      <c r="BU371" s="616"/>
      <c r="BV371" s="616"/>
      <c r="BW371" s="616"/>
      <c r="BX371" s="616"/>
      <c r="BY371" s="616"/>
      <c r="BZ371" s="616"/>
      <c r="CA371" s="616"/>
      <c r="CB371" s="616"/>
      <c r="CC371" s="616"/>
      <c r="CD371" s="616"/>
      <c r="CE371" s="616"/>
      <c r="CF371" s="616"/>
      <c r="CG371" s="616"/>
    </row>
    <row r="372" spans="1:85">
      <c r="A372" s="618"/>
      <c r="B372" s="618"/>
      <c r="C372" s="618"/>
      <c r="D372" s="618"/>
      <c r="E372" s="618"/>
      <c r="F372" s="618"/>
      <c r="G372" s="618"/>
      <c r="H372" s="618"/>
      <c r="I372" s="618"/>
      <c r="J372" s="618"/>
      <c r="K372" s="618"/>
      <c r="L372" s="618"/>
      <c r="M372" s="618"/>
      <c r="N372" s="618"/>
      <c r="O372" s="618"/>
      <c r="P372" s="618"/>
      <c r="Q372" s="618"/>
      <c r="R372" s="618"/>
      <c r="S372" s="618"/>
      <c r="T372" s="618"/>
      <c r="U372" s="618"/>
      <c r="V372" s="618"/>
      <c r="W372" s="618"/>
      <c r="Y372" s="618"/>
      <c r="Z372" s="618"/>
      <c r="AA372" s="618"/>
      <c r="AB372" s="618"/>
      <c r="AC372" s="618"/>
      <c r="AD372" s="618"/>
      <c r="AE372" s="618"/>
      <c r="AF372" s="618"/>
      <c r="AG372" s="618"/>
      <c r="AH372" s="618"/>
      <c r="AI372" s="618"/>
      <c r="AJ372" s="618"/>
      <c r="AK372" s="618"/>
      <c r="AL372" s="616"/>
      <c r="AM372" s="616"/>
      <c r="AN372" s="616"/>
      <c r="AO372" s="616"/>
      <c r="AP372" s="616"/>
      <c r="AQ372" s="616"/>
      <c r="AR372" s="616"/>
      <c r="AS372" s="616"/>
      <c r="AT372" s="616"/>
      <c r="AU372" s="616"/>
      <c r="AV372" s="616"/>
      <c r="AW372" s="616"/>
      <c r="AX372" s="616"/>
      <c r="AY372" s="616"/>
      <c r="AZ372" s="616"/>
      <c r="BA372" s="616"/>
      <c r="BB372" s="616"/>
      <c r="BC372" s="616"/>
      <c r="BD372" s="616"/>
      <c r="BE372" s="616"/>
      <c r="BF372" s="616"/>
      <c r="BG372" s="616"/>
      <c r="BH372" s="616"/>
      <c r="BI372" s="616"/>
      <c r="BJ372" s="616"/>
      <c r="BK372" s="616"/>
      <c r="BL372" s="616"/>
      <c r="BM372" s="616"/>
      <c r="BN372" s="616"/>
      <c r="BO372" s="616"/>
      <c r="BP372" s="616"/>
      <c r="BQ372" s="616"/>
      <c r="BR372" s="616"/>
      <c r="BS372" s="616"/>
      <c r="BT372" s="616"/>
      <c r="BU372" s="616"/>
      <c r="BV372" s="616"/>
      <c r="BW372" s="616"/>
      <c r="BX372" s="616"/>
      <c r="BY372" s="616"/>
      <c r="BZ372" s="616"/>
      <c r="CA372" s="616"/>
      <c r="CB372" s="616"/>
      <c r="CC372" s="616"/>
      <c r="CD372" s="616"/>
      <c r="CE372" s="616"/>
      <c r="CF372" s="616"/>
      <c r="CG372" s="616"/>
    </row>
    <row r="373" spans="1:85">
      <c r="A373" s="618"/>
      <c r="B373" s="618"/>
      <c r="C373" s="618"/>
      <c r="D373" s="618"/>
      <c r="E373" s="618"/>
      <c r="F373" s="618"/>
      <c r="G373" s="618"/>
      <c r="H373" s="618"/>
      <c r="I373" s="618"/>
      <c r="J373" s="618"/>
      <c r="K373" s="618"/>
      <c r="L373" s="618"/>
      <c r="M373" s="618"/>
      <c r="N373" s="618"/>
      <c r="O373" s="618"/>
      <c r="P373" s="618"/>
      <c r="Q373" s="618"/>
      <c r="R373" s="618"/>
      <c r="S373" s="618"/>
      <c r="T373" s="618"/>
      <c r="U373" s="618"/>
      <c r="V373" s="618"/>
      <c r="W373" s="618"/>
      <c r="Y373" s="618"/>
      <c r="Z373" s="618"/>
      <c r="AA373" s="618"/>
      <c r="AB373" s="618"/>
      <c r="AC373" s="618"/>
      <c r="AD373" s="618"/>
      <c r="AE373" s="618"/>
      <c r="AF373" s="618"/>
      <c r="AG373" s="618"/>
      <c r="AH373" s="618"/>
      <c r="AI373" s="618"/>
      <c r="AJ373" s="618"/>
      <c r="AK373" s="618"/>
      <c r="AL373" s="616"/>
      <c r="AM373" s="616"/>
      <c r="AN373" s="616"/>
      <c r="AO373" s="616"/>
      <c r="AP373" s="616"/>
      <c r="AQ373" s="616"/>
      <c r="AR373" s="616"/>
      <c r="AS373" s="616"/>
      <c r="AT373" s="616"/>
      <c r="AU373" s="616"/>
      <c r="AV373" s="616"/>
      <c r="AW373" s="616"/>
      <c r="AX373" s="616"/>
      <c r="AY373" s="616"/>
      <c r="AZ373" s="616"/>
      <c r="BA373" s="616"/>
      <c r="BB373" s="616"/>
      <c r="BC373" s="616"/>
      <c r="BD373" s="616"/>
      <c r="BE373" s="616"/>
      <c r="BF373" s="616"/>
      <c r="BG373" s="616"/>
      <c r="BH373" s="616"/>
      <c r="BI373" s="616"/>
      <c r="BJ373" s="616"/>
      <c r="BK373" s="616"/>
      <c r="BL373" s="616"/>
      <c r="BM373" s="616"/>
      <c r="BN373" s="616"/>
      <c r="BO373" s="616"/>
      <c r="BP373" s="616"/>
      <c r="BQ373" s="616"/>
      <c r="BR373" s="616"/>
      <c r="BS373" s="616"/>
      <c r="BT373" s="616"/>
      <c r="BU373" s="616"/>
      <c r="BV373" s="616"/>
      <c r="BW373" s="616"/>
      <c r="BX373" s="616"/>
      <c r="BY373" s="616"/>
      <c r="BZ373" s="616"/>
      <c r="CA373" s="616"/>
      <c r="CB373" s="616"/>
      <c r="CC373" s="616"/>
      <c r="CD373" s="616"/>
      <c r="CE373" s="616"/>
      <c r="CF373" s="616"/>
      <c r="CG373" s="616"/>
    </row>
    <row r="374" spans="1:85">
      <c r="A374" s="618"/>
      <c r="B374" s="618"/>
      <c r="C374" s="618"/>
      <c r="D374" s="618"/>
      <c r="E374" s="618"/>
      <c r="F374" s="618"/>
      <c r="G374" s="618"/>
      <c r="H374" s="618"/>
      <c r="I374" s="618"/>
      <c r="J374" s="618"/>
      <c r="K374" s="618"/>
      <c r="L374" s="618"/>
      <c r="M374" s="618"/>
      <c r="N374" s="618"/>
      <c r="O374" s="618"/>
      <c r="P374" s="618"/>
      <c r="Q374" s="618"/>
      <c r="R374" s="618"/>
      <c r="S374" s="618"/>
      <c r="T374" s="618"/>
      <c r="U374" s="618"/>
      <c r="V374" s="618"/>
      <c r="W374" s="618"/>
      <c r="Y374" s="618"/>
      <c r="Z374" s="618"/>
      <c r="AA374" s="618"/>
      <c r="AB374" s="618"/>
      <c r="AC374" s="618"/>
      <c r="AD374" s="618"/>
      <c r="AE374" s="618"/>
      <c r="AF374" s="618"/>
      <c r="AG374" s="618"/>
      <c r="AH374" s="618"/>
      <c r="AI374" s="618"/>
      <c r="AJ374" s="618"/>
      <c r="AK374" s="618"/>
      <c r="AL374" s="616"/>
      <c r="AM374" s="616"/>
      <c r="AN374" s="616"/>
      <c r="AO374" s="616"/>
      <c r="AP374" s="616"/>
      <c r="AQ374" s="616"/>
      <c r="AR374" s="616"/>
      <c r="AS374" s="616"/>
      <c r="AT374" s="616"/>
      <c r="AU374" s="616"/>
      <c r="AV374" s="616"/>
      <c r="AW374" s="616"/>
      <c r="AX374" s="616"/>
      <c r="AY374" s="616"/>
      <c r="AZ374" s="616"/>
      <c r="BA374" s="616"/>
      <c r="BB374" s="616"/>
      <c r="BC374" s="616"/>
      <c r="BD374" s="616"/>
      <c r="BE374" s="616"/>
      <c r="BF374" s="616"/>
      <c r="BG374" s="616"/>
      <c r="BH374" s="616"/>
      <c r="BI374" s="616"/>
      <c r="BJ374" s="616"/>
      <c r="BK374" s="616"/>
      <c r="BL374" s="616"/>
      <c r="BM374" s="616"/>
      <c r="BN374" s="616"/>
      <c r="BO374" s="616"/>
      <c r="BP374" s="616"/>
      <c r="BQ374" s="616"/>
      <c r="BR374" s="616"/>
      <c r="BS374" s="616"/>
      <c r="BT374" s="616"/>
      <c r="BU374" s="616"/>
      <c r="BV374" s="616"/>
      <c r="BW374" s="616"/>
      <c r="BX374" s="616"/>
      <c r="BY374" s="616"/>
      <c r="BZ374" s="616"/>
      <c r="CA374" s="616"/>
      <c r="CB374" s="616"/>
      <c r="CC374" s="616"/>
      <c r="CD374" s="616"/>
      <c r="CE374" s="616"/>
      <c r="CF374" s="616"/>
      <c r="CG374" s="616"/>
    </row>
    <row r="375" spans="1:85">
      <c r="A375" s="618"/>
      <c r="B375" s="618"/>
      <c r="C375" s="618"/>
      <c r="D375" s="618"/>
      <c r="E375" s="618"/>
      <c r="F375" s="618"/>
      <c r="G375" s="618"/>
      <c r="H375" s="618"/>
      <c r="I375" s="618"/>
      <c r="J375" s="618"/>
      <c r="K375" s="618"/>
      <c r="L375" s="618"/>
      <c r="M375" s="618"/>
      <c r="N375" s="618"/>
      <c r="O375" s="618"/>
      <c r="P375" s="618"/>
      <c r="Q375" s="618"/>
      <c r="R375" s="618"/>
      <c r="S375" s="618"/>
      <c r="T375" s="618"/>
      <c r="U375" s="618"/>
      <c r="V375" s="618"/>
      <c r="W375" s="618"/>
      <c r="Y375" s="618"/>
      <c r="Z375" s="618"/>
      <c r="AA375" s="618"/>
      <c r="AB375" s="618"/>
      <c r="AC375" s="618"/>
      <c r="AD375" s="618"/>
      <c r="AE375" s="618"/>
      <c r="AF375" s="618"/>
      <c r="AG375" s="618"/>
      <c r="AH375" s="618"/>
      <c r="AI375" s="618"/>
      <c r="AJ375" s="618"/>
      <c r="AK375" s="618"/>
      <c r="AL375" s="616"/>
      <c r="AM375" s="616"/>
      <c r="AN375" s="616"/>
      <c r="AO375" s="616"/>
      <c r="AP375" s="616"/>
      <c r="AQ375" s="616"/>
      <c r="AR375" s="616"/>
      <c r="AS375" s="616"/>
      <c r="AT375" s="616"/>
      <c r="AU375" s="616"/>
      <c r="AV375" s="616"/>
      <c r="AW375" s="616"/>
      <c r="AX375" s="616"/>
      <c r="AY375" s="616"/>
      <c r="AZ375" s="616"/>
      <c r="BA375" s="616"/>
      <c r="BB375" s="616"/>
      <c r="BC375" s="616"/>
      <c r="BD375" s="616"/>
      <c r="BE375" s="616"/>
      <c r="BF375" s="616"/>
      <c r="BG375" s="616"/>
      <c r="BH375" s="616"/>
      <c r="BI375" s="616"/>
      <c r="BJ375" s="616"/>
      <c r="BK375" s="616"/>
      <c r="BL375" s="616"/>
      <c r="BM375" s="616"/>
      <c r="BN375" s="616"/>
      <c r="BO375" s="616"/>
      <c r="BP375" s="616"/>
      <c r="BQ375" s="616"/>
      <c r="BR375" s="616"/>
      <c r="BS375" s="616"/>
      <c r="BT375" s="616"/>
      <c r="BU375" s="616"/>
      <c r="BV375" s="616"/>
      <c r="BW375" s="616"/>
      <c r="BX375" s="616"/>
      <c r="BY375" s="616"/>
      <c r="BZ375" s="616"/>
      <c r="CA375" s="616"/>
      <c r="CB375" s="616"/>
      <c r="CC375" s="616"/>
      <c r="CD375" s="616"/>
      <c r="CE375" s="616"/>
      <c r="CF375" s="616"/>
      <c r="CG375" s="616"/>
    </row>
    <row r="376" spans="1:85">
      <c r="A376" s="618"/>
      <c r="B376" s="618"/>
      <c r="C376" s="618"/>
      <c r="D376" s="618"/>
      <c r="E376" s="618"/>
      <c r="F376" s="618"/>
      <c r="G376" s="618"/>
      <c r="H376" s="618"/>
      <c r="I376" s="618"/>
      <c r="J376" s="618"/>
      <c r="K376" s="618"/>
      <c r="L376" s="618"/>
      <c r="M376" s="618"/>
      <c r="N376" s="618"/>
      <c r="O376" s="618"/>
      <c r="P376" s="618"/>
      <c r="Q376" s="618"/>
      <c r="R376" s="618"/>
      <c r="S376" s="618"/>
      <c r="T376" s="618"/>
      <c r="U376" s="618"/>
      <c r="V376" s="618"/>
      <c r="W376" s="618"/>
      <c r="Y376" s="618"/>
      <c r="Z376" s="618"/>
      <c r="AA376" s="618"/>
      <c r="AB376" s="618"/>
      <c r="AC376" s="618"/>
      <c r="AD376" s="618"/>
      <c r="AE376" s="618"/>
      <c r="AF376" s="618"/>
      <c r="AG376" s="618"/>
      <c r="AH376" s="618"/>
      <c r="AI376" s="618"/>
      <c r="AJ376" s="618"/>
      <c r="AK376" s="618"/>
      <c r="AL376" s="616"/>
      <c r="AM376" s="616"/>
      <c r="AN376" s="616"/>
      <c r="AO376" s="616"/>
      <c r="AP376" s="616"/>
      <c r="AQ376" s="616"/>
      <c r="AR376" s="616"/>
      <c r="AS376" s="616"/>
      <c r="AT376" s="616"/>
      <c r="AU376" s="616"/>
      <c r="AV376" s="616"/>
      <c r="AW376" s="616"/>
      <c r="AX376" s="616"/>
      <c r="AY376" s="616"/>
      <c r="AZ376" s="616"/>
      <c r="BA376" s="616"/>
      <c r="BB376" s="616"/>
      <c r="BC376" s="616"/>
      <c r="BD376" s="616"/>
      <c r="BE376" s="616"/>
      <c r="BF376" s="616"/>
      <c r="BG376" s="616"/>
      <c r="BH376" s="616"/>
      <c r="BI376" s="616"/>
      <c r="BJ376" s="616"/>
      <c r="BK376" s="616"/>
      <c r="BL376" s="616"/>
      <c r="BM376" s="616"/>
      <c r="BN376" s="616"/>
      <c r="BO376" s="616"/>
      <c r="BP376" s="616"/>
      <c r="BQ376" s="616"/>
      <c r="BR376" s="616"/>
      <c r="BS376" s="616"/>
      <c r="BT376" s="616"/>
      <c r="BU376" s="616"/>
      <c r="BV376" s="616"/>
      <c r="BW376" s="616"/>
      <c r="BX376" s="616"/>
      <c r="BY376" s="616"/>
      <c r="BZ376" s="616"/>
      <c r="CA376" s="616"/>
      <c r="CB376" s="616"/>
      <c r="CC376" s="616"/>
      <c r="CD376" s="616"/>
      <c r="CE376" s="616"/>
      <c r="CF376" s="616"/>
      <c r="CG376" s="616"/>
    </row>
    <row r="377" spans="1:85">
      <c r="A377" s="618"/>
      <c r="B377" s="618"/>
      <c r="C377" s="618"/>
      <c r="D377" s="618"/>
      <c r="E377" s="618"/>
      <c r="F377" s="618"/>
      <c r="G377" s="618"/>
      <c r="H377" s="618"/>
      <c r="I377" s="618"/>
      <c r="J377" s="618"/>
      <c r="K377" s="618"/>
      <c r="L377" s="618"/>
      <c r="M377" s="618"/>
      <c r="N377" s="618"/>
      <c r="O377" s="618"/>
      <c r="P377" s="618"/>
      <c r="Q377" s="618"/>
      <c r="R377" s="618"/>
      <c r="S377" s="618"/>
      <c r="T377" s="618"/>
      <c r="U377" s="618"/>
      <c r="V377" s="618"/>
      <c r="W377" s="618"/>
      <c r="Y377" s="618"/>
      <c r="Z377" s="618"/>
      <c r="AA377" s="618"/>
      <c r="AB377" s="618"/>
      <c r="AC377" s="618"/>
      <c r="AD377" s="618"/>
      <c r="AE377" s="618"/>
      <c r="AF377" s="618"/>
      <c r="AG377" s="618"/>
      <c r="AH377" s="618"/>
      <c r="AI377" s="618"/>
      <c r="AJ377" s="618"/>
      <c r="AK377" s="618"/>
      <c r="AL377" s="616"/>
      <c r="AM377" s="616"/>
      <c r="AN377" s="616"/>
      <c r="AO377" s="616"/>
      <c r="AP377" s="616"/>
      <c r="AQ377" s="616"/>
      <c r="AR377" s="616"/>
      <c r="AS377" s="616"/>
      <c r="AT377" s="616"/>
      <c r="AU377" s="616"/>
      <c r="AV377" s="616"/>
      <c r="AW377" s="616"/>
      <c r="AX377" s="616"/>
      <c r="AY377" s="616"/>
      <c r="AZ377" s="616"/>
      <c r="BA377" s="616"/>
      <c r="BB377" s="616"/>
      <c r="BC377" s="616"/>
      <c r="BD377" s="616"/>
      <c r="BE377" s="616"/>
      <c r="BF377" s="616"/>
      <c r="BG377" s="616"/>
      <c r="BH377" s="616"/>
      <c r="BI377" s="616"/>
      <c r="BJ377" s="616"/>
      <c r="BK377" s="616"/>
      <c r="BL377" s="616"/>
      <c r="BM377" s="616"/>
      <c r="BN377" s="616"/>
      <c r="BO377" s="616"/>
      <c r="BP377" s="616"/>
      <c r="BQ377" s="616"/>
      <c r="BR377" s="616"/>
      <c r="BS377" s="616"/>
      <c r="BT377" s="616"/>
      <c r="BU377" s="616"/>
      <c r="BV377" s="616"/>
      <c r="BW377" s="616"/>
      <c r="BX377" s="616"/>
      <c r="BY377" s="616"/>
      <c r="BZ377" s="616"/>
      <c r="CA377" s="616"/>
      <c r="CB377" s="616"/>
      <c r="CC377" s="616"/>
      <c r="CD377" s="616"/>
      <c r="CE377" s="616"/>
      <c r="CF377" s="616"/>
      <c r="CG377" s="616"/>
    </row>
    <row r="378" spans="1:85">
      <c r="A378" s="618"/>
      <c r="B378" s="618"/>
      <c r="C378" s="618"/>
      <c r="D378" s="618"/>
      <c r="E378" s="618"/>
      <c r="F378" s="618"/>
      <c r="G378" s="618"/>
      <c r="H378" s="618"/>
      <c r="I378" s="618"/>
      <c r="J378" s="618"/>
      <c r="K378" s="618"/>
      <c r="L378" s="618"/>
      <c r="M378" s="618"/>
      <c r="N378" s="618"/>
      <c r="O378" s="618"/>
      <c r="P378" s="618"/>
      <c r="Q378" s="618"/>
      <c r="R378" s="618"/>
      <c r="S378" s="618"/>
      <c r="T378" s="618"/>
      <c r="U378" s="618"/>
      <c r="V378" s="618"/>
      <c r="W378" s="618"/>
      <c r="Y378" s="618"/>
      <c r="Z378" s="618"/>
      <c r="AA378" s="618"/>
      <c r="AB378" s="618"/>
      <c r="AC378" s="618"/>
      <c r="AD378" s="618"/>
      <c r="AE378" s="618"/>
      <c r="AF378" s="618"/>
      <c r="AG378" s="618"/>
      <c r="AH378" s="618"/>
      <c r="AI378" s="618"/>
      <c r="AJ378" s="618"/>
      <c r="AK378" s="618"/>
      <c r="AL378" s="616"/>
      <c r="AM378" s="616"/>
      <c r="AN378" s="616"/>
      <c r="AO378" s="616"/>
      <c r="AP378" s="616"/>
      <c r="AQ378" s="616"/>
      <c r="AR378" s="616"/>
      <c r="AS378" s="616"/>
      <c r="AT378" s="616"/>
      <c r="AU378" s="616"/>
      <c r="AV378" s="616"/>
      <c r="AW378" s="616"/>
      <c r="AX378" s="616"/>
      <c r="AY378" s="616"/>
      <c r="AZ378" s="616"/>
      <c r="BA378" s="616"/>
      <c r="BB378" s="616"/>
      <c r="BC378" s="616"/>
      <c r="BD378" s="616"/>
      <c r="BE378" s="616"/>
      <c r="BF378" s="616"/>
      <c r="BG378" s="616"/>
      <c r="BH378" s="616"/>
      <c r="BI378" s="616"/>
      <c r="BJ378" s="616"/>
      <c r="BK378" s="616"/>
      <c r="BL378" s="616"/>
      <c r="BM378" s="616"/>
      <c r="BN378" s="616"/>
      <c r="BO378" s="616"/>
      <c r="BP378" s="616"/>
      <c r="BQ378" s="616"/>
      <c r="BR378" s="616"/>
      <c r="BS378" s="616"/>
      <c r="BT378" s="616"/>
      <c r="BU378" s="616"/>
      <c r="BV378" s="616"/>
      <c r="BW378" s="616"/>
      <c r="BX378" s="616"/>
      <c r="BY378" s="616"/>
      <c r="BZ378" s="616"/>
      <c r="CA378" s="616"/>
      <c r="CB378" s="616"/>
      <c r="CC378" s="616"/>
      <c r="CD378" s="616"/>
      <c r="CE378" s="616"/>
      <c r="CF378" s="616"/>
      <c r="CG378" s="616"/>
    </row>
    <row r="379" spans="1:85">
      <c r="A379" s="618"/>
      <c r="B379" s="618"/>
      <c r="C379" s="618"/>
      <c r="D379" s="618"/>
      <c r="E379" s="618"/>
      <c r="F379" s="618"/>
      <c r="G379" s="618"/>
      <c r="H379" s="618"/>
      <c r="I379" s="618"/>
      <c r="J379" s="618"/>
      <c r="K379" s="618"/>
      <c r="L379" s="618"/>
      <c r="M379" s="618"/>
      <c r="N379" s="618"/>
      <c r="O379" s="618"/>
      <c r="P379" s="618"/>
      <c r="Q379" s="618"/>
      <c r="R379" s="618"/>
      <c r="S379" s="618"/>
      <c r="T379" s="618"/>
      <c r="U379" s="618"/>
      <c r="V379" s="618"/>
      <c r="W379" s="618"/>
      <c r="Y379" s="618"/>
      <c r="Z379" s="618"/>
      <c r="AA379" s="618"/>
      <c r="AB379" s="618"/>
      <c r="AC379" s="618"/>
      <c r="AD379" s="618"/>
      <c r="AE379" s="618"/>
      <c r="AF379" s="618"/>
      <c r="AG379" s="618"/>
      <c r="AH379" s="618"/>
      <c r="AI379" s="618"/>
      <c r="AJ379" s="618"/>
      <c r="AK379" s="618"/>
      <c r="AL379" s="616"/>
      <c r="AM379" s="616"/>
      <c r="AN379" s="616"/>
      <c r="AO379" s="616"/>
      <c r="AP379" s="616"/>
      <c r="AQ379" s="616"/>
      <c r="AR379" s="616"/>
      <c r="AS379" s="616"/>
      <c r="AT379" s="616"/>
      <c r="AU379" s="616"/>
      <c r="AV379" s="616"/>
      <c r="AW379" s="616"/>
      <c r="AX379" s="616"/>
      <c r="AY379" s="616"/>
      <c r="AZ379" s="616"/>
      <c r="BA379" s="616"/>
      <c r="BB379" s="616"/>
      <c r="BC379" s="616"/>
      <c r="BD379" s="616"/>
      <c r="BE379" s="616"/>
      <c r="BF379" s="616"/>
      <c r="BG379" s="616"/>
      <c r="BH379" s="616"/>
      <c r="BI379" s="616"/>
      <c r="BJ379" s="616"/>
      <c r="BK379" s="616"/>
      <c r="BL379" s="616"/>
      <c r="BM379" s="616"/>
      <c r="BN379" s="616"/>
      <c r="BO379" s="616"/>
      <c r="BP379" s="616"/>
      <c r="BQ379" s="616"/>
      <c r="BR379" s="616"/>
      <c r="BS379" s="616"/>
      <c r="BT379" s="616"/>
      <c r="BU379" s="616"/>
      <c r="BV379" s="616"/>
      <c r="BW379" s="616"/>
      <c r="BX379" s="616"/>
      <c r="BY379" s="616"/>
      <c r="BZ379" s="616"/>
      <c r="CA379" s="616"/>
      <c r="CB379" s="616"/>
      <c r="CC379" s="616"/>
      <c r="CD379" s="616"/>
      <c r="CE379" s="616"/>
      <c r="CF379" s="616"/>
      <c r="CG379" s="616"/>
    </row>
    <row r="380" spans="1:85">
      <c r="A380" s="618"/>
      <c r="B380" s="618"/>
      <c r="C380" s="618"/>
      <c r="D380" s="618"/>
      <c r="E380" s="618"/>
      <c r="F380" s="618"/>
      <c r="G380" s="618"/>
      <c r="H380" s="618"/>
      <c r="I380" s="618"/>
      <c r="J380" s="618"/>
      <c r="K380" s="618"/>
      <c r="L380" s="618"/>
      <c r="M380" s="618"/>
      <c r="N380" s="618"/>
      <c r="O380" s="618"/>
      <c r="P380" s="618"/>
      <c r="Q380" s="618"/>
      <c r="R380" s="618"/>
      <c r="S380" s="618"/>
      <c r="T380" s="618"/>
      <c r="U380" s="618"/>
      <c r="V380" s="618"/>
      <c r="W380" s="618"/>
      <c r="Y380" s="618"/>
      <c r="Z380" s="618"/>
      <c r="AA380" s="618"/>
      <c r="AB380" s="618"/>
      <c r="AC380" s="618"/>
      <c r="AD380" s="618"/>
      <c r="AE380" s="618"/>
      <c r="AF380" s="618"/>
      <c r="AG380" s="618"/>
      <c r="AH380" s="618"/>
      <c r="AI380" s="618"/>
      <c r="AJ380" s="618"/>
      <c r="AK380" s="618"/>
      <c r="AL380" s="616"/>
      <c r="AM380" s="616"/>
      <c r="AN380" s="616"/>
      <c r="AO380" s="616"/>
      <c r="AP380" s="616"/>
      <c r="AQ380" s="616"/>
      <c r="AR380" s="616"/>
      <c r="AS380" s="616"/>
      <c r="AT380" s="616"/>
      <c r="AU380" s="616"/>
      <c r="AV380" s="616"/>
      <c r="AW380" s="616"/>
      <c r="AX380" s="616"/>
      <c r="AY380" s="616"/>
      <c r="AZ380" s="616"/>
      <c r="BA380" s="616"/>
      <c r="BB380" s="616"/>
      <c r="BC380" s="616"/>
      <c r="BD380" s="616"/>
      <c r="BE380" s="616"/>
      <c r="BF380" s="616"/>
      <c r="BG380" s="616"/>
      <c r="BH380" s="616"/>
      <c r="BI380" s="616"/>
      <c r="BJ380" s="616"/>
      <c r="BK380" s="616"/>
      <c r="BL380" s="616"/>
      <c r="BM380" s="616"/>
      <c r="BN380" s="616"/>
      <c r="BO380" s="616"/>
      <c r="BP380" s="616"/>
      <c r="BQ380" s="616"/>
      <c r="BR380" s="616"/>
      <c r="BS380" s="616"/>
      <c r="BT380" s="616"/>
      <c r="BU380" s="616"/>
      <c r="BV380" s="616"/>
      <c r="BW380" s="616"/>
      <c r="BX380" s="616"/>
      <c r="BY380" s="616"/>
      <c r="BZ380" s="616"/>
      <c r="CA380" s="616"/>
      <c r="CB380" s="616"/>
      <c r="CC380" s="616"/>
      <c r="CD380" s="616"/>
      <c r="CE380" s="616"/>
      <c r="CF380" s="616"/>
      <c r="CG380" s="616"/>
    </row>
    <row r="381" spans="1:85">
      <c r="A381" s="618"/>
      <c r="B381" s="618"/>
      <c r="C381" s="618"/>
      <c r="D381" s="618"/>
      <c r="E381" s="618"/>
      <c r="F381" s="618"/>
      <c r="G381" s="618"/>
      <c r="H381" s="618"/>
      <c r="I381" s="618"/>
      <c r="J381" s="618"/>
      <c r="K381" s="618"/>
      <c r="L381" s="618"/>
      <c r="M381" s="618"/>
      <c r="N381" s="618"/>
      <c r="O381" s="618"/>
      <c r="P381" s="618"/>
      <c r="Q381" s="618"/>
      <c r="R381" s="618"/>
      <c r="S381" s="618"/>
      <c r="T381" s="618"/>
      <c r="U381" s="618"/>
      <c r="V381" s="618"/>
      <c r="W381" s="618"/>
      <c r="Y381" s="618"/>
      <c r="Z381" s="618"/>
      <c r="AA381" s="618"/>
      <c r="AB381" s="618"/>
      <c r="AC381" s="618"/>
      <c r="AD381" s="618"/>
      <c r="AE381" s="618"/>
      <c r="AF381" s="618"/>
      <c r="AG381" s="618"/>
      <c r="AH381" s="618"/>
      <c r="AI381" s="618"/>
      <c r="AJ381" s="618"/>
      <c r="AK381" s="618"/>
      <c r="AL381" s="616"/>
      <c r="AM381" s="616"/>
      <c r="AN381" s="616"/>
      <c r="AO381" s="616"/>
      <c r="AP381" s="616"/>
      <c r="AQ381" s="616"/>
      <c r="AR381" s="616"/>
      <c r="AS381" s="616"/>
      <c r="AT381" s="616"/>
      <c r="AU381" s="616"/>
      <c r="AV381" s="616"/>
      <c r="AW381" s="616"/>
      <c r="AX381" s="616"/>
      <c r="AY381" s="616"/>
      <c r="AZ381" s="616"/>
      <c r="BA381" s="616"/>
      <c r="BB381" s="616"/>
      <c r="BC381" s="616"/>
      <c r="BD381" s="616"/>
      <c r="BE381" s="616"/>
      <c r="BF381" s="616"/>
      <c r="BG381" s="616"/>
      <c r="BH381" s="616"/>
      <c r="BI381" s="616"/>
      <c r="BJ381" s="616"/>
      <c r="BK381" s="616"/>
      <c r="BL381" s="616"/>
      <c r="BM381" s="616"/>
      <c r="BN381" s="616"/>
      <c r="BO381" s="616"/>
      <c r="BP381" s="616"/>
      <c r="BQ381" s="616"/>
      <c r="BR381" s="616"/>
      <c r="BS381" s="616"/>
      <c r="BT381" s="616"/>
      <c r="BU381" s="616"/>
      <c r="BV381" s="616"/>
      <c r="BW381" s="616"/>
      <c r="BX381" s="616"/>
      <c r="BY381" s="616"/>
      <c r="BZ381" s="616"/>
      <c r="CA381" s="616"/>
      <c r="CB381" s="616"/>
      <c r="CC381" s="616"/>
      <c r="CD381" s="616"/>
      <c r="CE381" s="616"/>
      <c r="CF381" s="616"/>
      <c r="CG381" s="616"/>
    </row>
    <row r="382" spans="1:85">
      <c r="A382" s="618"/>
      <c r="B382" s="618"/>
      <c r="C382" s="618"/>
      <c r="D382" s="618"/>
      <c r="E382" s="618"/>
      <c r="F382" s="618"/>
      <c r="G382" s="618"/>
      <c r="H382" s="618"/>
      <c r="I382" s="618"/>
      <c r="J382" s="618"/>
      <c r="K382" s="618"/>
      <c r="L382" s="618"/>
      <c r="M382" s="618"/>
      <c r="N382" s="618"/>
      <c r="O382" s="618"/>
      <c r="P382" s="618"/>
      <c r="Q382" s="618"/>
      <c r="R382" s="618"/>
      <c r="S382" s="618"/>
      <c r="T382" s="618"/>
      <c r="U382" s="618"/>
      <c r="V382" s="618"/>
      <c r="W382" s="618"/>
      <c r="Y382" s="618"/>
      <c r="Z382" s="618"/>
      <c r="AA382" s="618"/>
      <c r="AB382" s="618"/>
      <c r="AC382" s="618"/>
      <c r="AD382" s="618"/>
      <c r="AE382" s="618"/>
      <c r="AF382" s="618"/>
      <c r="AG382" s="618"/>
      <c r="AH382" s="618"/>
      <c r="AI382" s="618"/>
      <c r="AJ382" s="618"/>
      <c r="AK382" s="618"/>
      <c r="AL382" s="616"/>
      <c r="AM382" s="616"/>
      <c r="AN382" s="616"/>
      <c r="AO382" s="616"/>
      <c r="AP382" s="616"/>
      <c r="AQ382" s="616"/>
      <c r="AR382" s="616"/>
      <c r="AS382" s="616"/>
      <c r="AT382" s="616"/>
      <c r="AU382" s="616"/>
      <c r="AV382" s="616"/>
      <c r="AW382" s="616"/>
      <c r="AX382" s="616"/>
      <c r="AY382" s="616"/>
      <c r="AZ382" s="616"/>
      <c r="BA382" s="616"/>
      <c r="BB382" s="616"/>
      <c r="BC382" s="616"/>
      <c r="BD382" s="616"/>
      <c r="BE382" s="616"/>
      <c r="BF382" s="616"/>
      <c r="BG382" s="616"/>
      <c r="BH382" s="616"/>
      <c r="BI382" s="616"/>
      <c r="BJ382" s="616"/>
      <c r="BK382" s="616"/>
      <c r="BL382" s="616"/>
      <c r="BM382" s="616"/>
      <c r="BN382" s="616"/>
      <c r="BO382" s="616"/>
      <c r="BP382" s="616"/>
      <c r="BQ382" s="616"/>
      <c r="BR382" s="616"/>
      <c r="BS382" s="616"/>
      <c r="BT382" s="616"/>
      <c r="BU382" s="616"/>
      <c r="BV382" s="616"/>
      <c r="BW382" s="616"/>
      <c r="BX382" s="616"/>
      <c r="BY382" s="616"/>
      <c r="BZ382" s="616"/>
      <c r="CA382" s="616"/>
      <c r="CB382" s="616"/>
      <c r="CC382" s="616"/>
      <c r="CD382" s="616"/>
      <c r="CE382" s="616"/>
      <c r="CF382" s="616"/>
      <c r="CG382" s="616"/>
    </row>
    <row r="383" spans="1:85">
      <c r="A383" s="618"/>
      <c r="B383" s="618"/>
      <c r="C383" s="618"/>
      <c r="D383" s="618"/>
      <c r="E383" s="618"/>
      <c r="F383" s="618"/>
      <c r="G383" s="618"/>
      <c r="H383" s="618"/>
      <c r="I383" s="618"/>
      <c r="J383" s="618"/>
      <c r="K383" s="618"/>
      <c r="L383" s="618"/>
      <c r="M383" s="618"/>
      <c r="N383" s="618"/>
      <c r="O383" s="618"/>
      <c r="P383" s="618"/>
      <c r="Q383" s="618"/>
      <c r="R383" s="618"/>
      <c r="S383" s="618"/>
      <c r="T383" s="618"/>
      <c r="U383" s="618"/>
      <c r="V383" s="618"/>
      <c r="W383" s="618"/>
      <c r="Y383" s="618"/>
      <c r="Z383" s="618"/>
      <c r="AA383" s="618"/>
      <c r="AB383" s="618"/>
      <c r="AC383" s="618"/>
      <c r="AD383" s="618"/>
      <c r="AE383" s="618"/>
      <c r="AF383" s="618"/>
      <c r="AG383" s="618"/>
      <c r="AH383" s="618"/>
      <c r="AI383" s="618"/>
      <c r="AJ383" s="618"/>
      <c r="AK383" s="618"/>
      <c r="AL383" s="616"/>
      <c r="AM383" s="616"/>
      <c r="AN383" s="616"/>
      <c r="AO383" s="616"/>
      <c r="AP383" s="616"/>
      <c r="AQ383" s="616"/>
      <c r="AR383" s="616"/>
      <c r="AS383" s="616"/>
      <c r="AT383" s="616"/>
      <c r="AU383" s="616"/>
      <c r="AV383" s="616"/>
      <c r="AW383" s="616"/>
      <c r="AX383" s="616"/>
      <c r="AY383" s="616"/>
      <c r="AZ383" s="616"/>
      <c r="BA383" s="616"/>
      <c r="BB383" s="616"/>
      <c r="BC383" s="616"/>
      <c r="BD383" s="616"/>
      <c r="BE383" s="616"/>
      <c r="BF383" s="616"/>
      <c r="BG383" s="616"/>
      <c r="BH383" s="616"/>
      <c r="BI383" s="616"/>
      <c r="BJ383" s="616"/>
      <c r="BK383" s="616"/>
      <c r="BL383" s="616"/>
      <c r="BM383" s="616"/>
      <c r="BN383" s="616"/>
      <c r="BO383" s="616"/>
      <c r="BP383" s="616"/>
      <c r="BQ383" s="616"/>
      <c r="BR383" s="616"/>
      <c r="BS383" s="616"/>
      <c r="BT383" s="616"/>
      <c r="BU383" s="616"/>
      <c r="BV383" s="616"/>
      <c r="BW383" s="616"/>
      <c r="BX383" s="616"/>
      <c r="BY383" s="616"/>
      <c r="BZ383" s="616"/>
      <c r="CA383" s="616"/>
      <c r="CB383" s="616"/>
      <c r="CC383" s="616"/>
      <c r="CD383" s="616"/>
      <c r="CE383" s="616"/>
      <c r="CF383" s="616"/>
      <c r="CG383" s="616"/>
    </row>
    <row r="384" spans="1:85">
      <c r="A384" s="618"/>
      <c r="B384" s="618"/>
      <c r="C384" s="618"/>
      <c r="D384" s="618"/>
      <c r="E384" s="618"/>
      <c r="F384" s="618"/>
      <c r="G384" s="618"/>
      <c r="H384" s="618"/>
      <c r="I384" s="618"/>
      <c r="J384" s="618"/>
      <c r="K384" s="618"/>
      <c r="L384" s="618"/>
      <c r="M384" s="618"/>
      <c r="N384" s="618"/>
      <c r="O384" s="618"/>
      <c r="P384" s="618"/>
      <c r="Q384" s="618"/>
      <c r="R384" s="618"/>
      <c r="S384" s="618"/>
      <c r="T384" s="618"/>
      <c r="U384" s="618"/>
      <c r="V384" s="618"/>
      <c r="W384" s="618"/>
      <c r="Y384" s="618"/>
      <c r="Z384" s="618"/>
      <c r="AA384" s="618"/>
      <c r="AB384" s="618"/>
      <c r="AC384" s="618"/>
      <c r="AD384" s="618"/>
      <c r="AE384" s="618"/>
      <c r="AF384" s="618"/>
      <c r="AG384" s="618"/>
      <c r="AH384" s="618"/>
      <c r="AI384" s="618"/>
      <c r="AJ384" s="618"/>
      <c r="AK384" s="618"/>
      <c r="AL384" s="616"/>
      <c r="AM384" s="616"/>
      <c r="AN384" s="616"/>
      <c r="AO384" s="616"/>
      <c r="AP384" s="616"/>
      <c r="AQ384" s="616"/>
      <c r="AR384" s="616"/>
      <c r="AS384" s="616"/>
      <c r="AT384" s="616"/>
      <c r="AU384" s="616"/>
      <c r="AV384" s="616"/>
      <c r="AW384" s="616"/>
      <c r="AX384" s="616"/>
      <c r="AY384" s="616"/>
      <c r="AZ384" s="616"/>
      <c r="BA384" s="616"/>
      <c r="BB384" s="616"/>
      <c r="BC384" s="616"/>
      <c r="BD384" s="616"/>
      <c r="BE384" s="616"/>
      <c r="BF384" s="616"/>
      <c r="BG384" s="616"/>
      <c r="BH384" s="616"/>
      <c r="BI384" s="616"/>
      <c r="BJ384" s="616"/>
      <c r="BK384" s="616"/>
      <c r="BL384" s="616"/>
      <c r="BM384" s="616"/>
      <c r="BN384" s="616"/>
      <c r="BO384" s="616"/>
      <c r="BP384" s="616"/>
      <c r="BQ384" s="616"/>
      <c r="BR384" s="616"/>
      <c r="BS384" s="616"/>
      <c r="BT384" s="616"/>
      <c r="BU384" s="616"/>
      <c r="BV384" s="616"/>
      <c r="BW384" s="616"/>
      <c r="BX384" s="616"/>
      <c r="BY384" s="616"/>
      <c r="BZ384" s="616"/>
      <c r="CA384" s="616"/>
      <c r="CB384" s="616"/>
      <c r="CC384" s="616"/>
      <c r="CD384" s="616"/>
      <c r="CE384" s="616"/>
      <c r="CF384" s="616"/>
      <c r="CG384" s="616"/>
    </row>
    <row r="385" spans="1:85">
      <c r="A385" s="618"/>
      <c r="B385" s="618"/>
      <c r="C385" s="618"/>
      <c r="D385" s="618"/>
      <c r="E385" s="618"/>
      <c r="F385" s="618"/>
      <c r="G385" s="618"/>
      <c r="H385" s="618"/>
      <c r="I385" s="618"/>
      <c r="J385" s="618"/>
      <c r="K385" s="618"/>
      <c r="L385" s="618"/>
      <c r="M385" s="618"/>
      <c r="N385" s="618"/>
      <c r="O385" s="618"/>
      <c r="P385" s="618"/>
      <c r="Q385" s="618"/>
      <c r="R385" s="618"/>
      <c r="S385" s="618"/>
      <c r="T385" s="618"/>
      <c r="U385" s="618"/>
      <c r="V385" s="618"/>
      <c r="W385" s="618"/>
      <c r="Y385" s="618"/>
      <c r="Z385" s="618"/>
      <c r="AA385" s="618"/>
      <c r="AB385" s="618"/>
      <c r="AC385" s="618"/>
      <c r="AD385" s="618"/>
      <c r="AE385" s="618"/>
      <c r="AF385" s="618"/>
      <c r="AG385" s="618"/>
      <c r="AH385" s="618"/>
      <c r="AI385" s="618"/>
      <c r="AJ385" s="618"/>
      <c r="AK385" s="618"/>
      <c r="AL385" s="616"/>
      <c r="AM385" s="616"/>
      <c r="AN385" s="616"/>
      <c r="AO385" s="616"/>
      <c r="AP385" s="616"/>
      <c r="AQ385" s="616"/>
      <c r="AR385" s="616"/>
      <c r="AS385" s="616"/>
      <c r="AT385" s="616"/>
      <c r="AU385" s="616"/>
      <c r="AV385" s="616"/>
      <c r="AW385" s="616"/>
      <c r="AX385" s="616"/>
      <c r="AY385" s="616"/>
      <c r="AZ385" s="616"/>
      <c r="BA385" s="616"/>
      <c r="BB385" s="616"/>
      <c r="BC385" s="616"/>
      <c r="BD385" s="616"/>
      <c r="BE385" s="616"/>
      <c r="BF385" s="616"/>
      <c r="BG385" s="616"/>
      <c r="BH385" s="616"/>
      <c r="BI385" s="616"/>
      <c r="BJ385" s="616"/>
      <c r="BK385" s="616"/>
      <c r="BL385" s="616"/>
      <c r="BM385" s="616"/>
      <c r="BN385" s="616"/>
      <c r="BO385" s="616"/>
      <c r="BP385" s="616"/>
      <c r="BQ385" s="616"/>
      <c r="BR385" s="616"/>
      <c r="BS385" s="616"/>
      <c r="BT385" s="616"/>
      <c r="BU385" s="616"/>
      <c r="BV385" s="616"/>
      <c r="BW385" s="616"/>
      <c r="BX385" s="616"/>
      <c r="BY385" s="616"/>
      <c r="BZ385" s="616"/>
      <c r="CA385" s="616"/>
      <c r="CB385" s="616"/>
      <c r="CC385" s="616"/>
      <c r="CD385" s="616"/>
      <c r="CE385" s="616"/>
      <c r="CF385" s="616"/>
      <c r="CG385" s="616"/>
    </row>
    <row r="386" spans="1:85">
      <c r="A386" s="618"/>
      <c r="B386" s="618"/>
      <c r="C386" s="618"/>
      <c r="D386" s="618"/>
      <c r="E386" s="618"/>
      <c r="F386" s="618"/>
      <c r="G386" s="618"/>
      <c r="H386" s="618"/>
      <c r="I386" s="618"/>
      <c r="J386" s="618"/>
      <c r="K386" s="618"/>
      <c r="L386" s="618"/>
      <c r="M386" s="618"/>
      <c r="N386" s="618"/>
      <c r="O386" s="618"/>
      <c r="P386" s="618"/>
      <c r="Q386" s="618"/>
      <c r="R386" s="618"/>
      <c r="S386" s="618"/>
      <c r="T386" s="618"/>
      <c r="U386" s="618"/>
      <c r="V386" s="618"/>
      <c r="W386" s="618"/>
      <c r="Y386" s="618"/>
      <c r="Z386" s="618"/>
      <c r="AA386" s="618"/>
      <c r="AB386" s="618"/>
      <c r="AC386" s="618"/>
      <c r="AD386" s="618"/>
      <c r="AE386" s="618"/>
      <c r="AF386" s="618"/>
      <c r="AG386" s="618"/>
      <c r="AH386" s="618"/>
      <c r="AI386" s="618"/>
      <c r="AJ386" s="618"/>
      <c r="AK386" s="618"/>
      <c r="AL386" s="616"/>
      <c r="AM386" s="616"/>
      <c r="AN386" s="616"/>
      <c r="AO386" s="616"/>
      <c r="AP386" s="616"/>
      <c r="AQ386" s="616"/>
      <c r="AR386" s="616"/>
      <c r="AS386" s="616"/>
      <c r="AT386" s="616"/>
      <c r="AU386" s="616"/>
      <c r="AV386" s="616"/>
      <c r="AW386" s="616"/>
      <c r="AX386" s="616"/>
      <c r="AY386" s="616"/>
      <c r="AZ386" s="616"/>
      <c r="BA386" s="616"/>
      <c r="BB386" s="616"/>
      <c r="BC386" s="616"/>
      <c r="BD386" s="616"/>
      <c r="BE386" s="616"/>
      <c r="BF386" s="616"/>
      <c r="BG386" s="616"/>
      <c r="BH386" s="616"/>
      <c r="BI386" s="616"/>
      <c r="BJ386" s="616"/>
      <c r="BK386" s="616"/>
      <c r="BL386" s="616"/>
      <c r="BM386" s="616"/>
      <c r="BN386" s="616"/>
      <c r="BO386" s="616"/>
      <c r="BP386" s="616"/>
      <c r="BQ386" s="616"/>
      <c r="BR386" s="616"/>
      <c r="BS386" s="616"/>
      <c r="BT386" s="616"/>
      <c r="BU386" s="616"/>
      <c r="BV386" s="616"/>
      <c r="BW386" s="616"/>
      <c r="BX386" s="616"/>
      <c r="BY386" s="616"/>
      <c r="BZ386" s="616"/>
      <c r="CA386" s="616"/>
      <c r="CB386" s="616"/>
      <c r="CC386" s="616"/>
      <c r="CD386" s="616"/>
      <c r="CE386" s="616"/>
      <c r="CF386" s="616"/>
      <c r="CG386" s="616"/>
    </row>
    <row r="387" spans="1:85">
      <c r="A387" s="618"/>
      <c r="B387" s="618"/>
      <c r="C387" s="618"/>
      <c r="D387" s="618"/>
      <c r="E387" s="618"/>
      <c r="F387" s="618"/>
      <c r="G387" s="618"/>
      <c r="H387" s="618"/>
      <c r="I387" s="618"/>
      <c r="J387" s="618"/>
      <c r="K387" s="618"/>
      <c r="L387" s="618"/>
      <c r="M387" s="618"/>
      <c r="N387" s="618"/>
      <c r="O387" s="618"/>
      <c r="P387" s="618"/>
      <c r="Q387" s="618"/>
      <c r="R387" s="618"/>
      <c r="S387" s="618"/>
      <c r="T387" s="618"/>
      <c r="U387" s="618"/>
      <c r="V387" s="618"/>
      <c r="W387" s="618"/>
      <c r="Y387" s="618"/>
      <c r="Z387" s="618"/>
      <c r="AA387" s="618"/>
      <c r="AB387" s="618"/>
      <c r="AC387" s="618"/>
      <c r="AD387" s="618"/>
      <c r="AE387" s="618"/>
      <c r="AF387" s="618"/>
      <c r="AG387" s="618"/>
      <c r="AH387" s="618"/>
      <c r="AI387" s="618"/>
      <c r="AJ387" s="618"/>
      <c r="AK387" s="618"/>
      <c r="AL387" s="616"/>
      <c r="AM387" s="616"/>
      <c r="AN387" s="616"/>
      <c r="AO387" s="616"/>
      <c r="AP387" s="616"/>
      <c r="AQ387" s="616"/>
      <c r="AR387" s="616"/>
      <c r="AS387" s="616"/>
      <c r="AT387" s="616"/>
      <c r="AU387" s="616"/>
      <c r="AV387" s="616"/>
      <c r="AW387" s="616"/>
      <c r="AX387" s="616"/>
      <c r="AY387" s="616"/>
      <c r="AZ387" s="616"/>
      <c r="BA387" s="616"/>
      <c r="BB387" s="616"/>
      <c r="BC387" s="616"/>
      <c r="BD387" s="616"/>
      <c r="BE387" s="616"/>
      <c r="BF387" s="616"/>
      <c r="BG387" s="616"/>
      <c r="BH387" s="616"/>
      <c r="BI387" s="616"/>
      <c r="BJ387" s="616"/>
      <c r="BK387" s="616"/>
      <c r="BL387" s="616"/>
      <c r="BM387" s="616"/>
      <c r="BN387" s="616"/>
      <c r="BO387" s="616"/>
      <c r="BP387" s="616"/>
      <c r="BQ387" s="616"/>
      <c r="BR387" s="616"/>
      <c r="BS387" s="616"/>
      <c r="BT387" s="616"/>
      <c r="BU387" s="616"/>
      <c r="BV387" s="616"/>
      <c r="BW387" s="616"/>
      <c r="BX387" s="616"/>
      <c r="BY387" s="616"/>
      <c r="BZ387" s="616"/>
      <c r="CA387" s="616"/>
      <c r="CB387" s="616"/>
      <c r="CC387" s="616"/>
      <c r="CD387" s="616"/>
      <c r="CE387" s="616"/>
      <c r="CF387" s="616"/>
      <c r="CG387" s="616"/>
    </row>
    <row r="388" spans="1:85">
      <c r="A388" s="618"/>
      <c r="B388" s="618"/>
      <c r="C388" s="618"/>
      <c r="D388" s="618"/>
      <c r="E388" s="618"/>
      <c r="F388" s="618"/>
      <c r="G388" s="618"/>
      <c r="H388" s="618"/>
      <c r="I388" s="618"/>
      <c r="J388" s="618"/>
      <c r="K388" s="618"/>
      <c r="L388" s="618"/>
      <c r="M388" s="618"/>
      <c r="N388" s="618"/>
      <c r="O388" s="618"/>
      <c r="P388" s="618"/>
      <c r="Q388" s="618"/>
      <c r="R388" s="618"/>
      <c r="S388" s="618"/>
      <c r="T388" s="618"/>
      <c r="U388" s="618"/>
      <c r="V388" s="618"/>
      <c r="W388" s="618"/>
      <c r="Y388" s="618"/>
      <c r="Z388" s="618"/>
      <c r="AA388" s="618"/>
      <c r="AB388" s="618"/>
      <c r="AC388" s="618"/>
      <c r="AD388" s="618"/>
      <c r="AE388" s="618"/>
      <c r="AF388" s="618"/>
      <c r="AG388" s="618"/>
      <c r="AH388" s="618"/>
      <c r="AI388" s="618"/>
      <c r="AJ388" s="618"/>
      <c r="AK388" s="618"/>
      <c r="AL388" s="616"/>
      <c r="AM388" s="616"/>
      <c r="AN388" s="616"/>
      <c r="AO388" s="616"/>
      <c r="AP388" s="616"/>
      <c r="AQ388" s="616"/>
      <c r="AR388" s="616"/>
      <c r="AS388" s="616"/>
      <c r="AT388" s="616"/>
      <c r="AU388" s="616"/>
      <c r="AV388" s="616"/>
      <c r="AW388" s="616"/>
      <c r="AX388" s="616"/>
      <c r="AY388" s="616"/>
      <c r="AZ388" s="616"/>
      <c r="BA388" s="616"/>
      <c r="BB388" s="616"/>
      <c r="BC388" s="616"/>
      <c r="BD388" s="616"/>
      <c r="BE388" s="616"/>
      <c r="BF388" s="616"/>
      <c r="BG388" s="616"/>
      <c r="BH388" s="616"/>
      <c r="BI388" s="616"/>
      <c r="BJ388" s="616"/>
      <c r="BK388" s="616"/>
      <c r="BL388" s="616"/>
      <c r="BM388" s="616"/>
      <c r="BN388" s="616"/>
      <c r="BO388" s="616"/>
      <c r="BP388" s="616"/>
      <c r="BQ388" s="616"/>
      <c r="BR388" s="616"/>
      <c r="BS388" s="616"/>
      <c r="BT388" s="616"/>
      <c r="BU388" s="616"/>
      <c r="BV388" s="616"/>
      <c r="BW388" s="616"/>
      <c r="BX388" s="616"/>
      <c r="BY388" s="616"/>
      <c r="BZ388" s="616"/>
      <c r="CA388" s="616"/>
      <c r="CB388" s="616"/>
      <c r="CC388" s="616"/>
      <c r="CD388" s="616"/>
      <c r="CE388" s="616"/>
      <c r="CF388" s="616"/>
      <c r="CG388" s="616"/>
    </row>
    <row r="389" spans="1:85">
      <c r="A389" s="618"/>
      <c r="B389" s="618"/>
      <c r="C389" s="618"/>
      <c r="D389" s="618"/>
      <c r="E389" s="618"/>
      <c r="F389" s="618"/>
      <c r="G389" s="618"/>
      <c r="H389" s="618"/>
      <c r="I389" s="618"/>
      <c r="J389" s="618"/>
      <c r="K389" s="618"/>
      <c r="L389" s="618"/>
      <c r="M389" s="618"/>
      <c r="N389" s="618"/>
      <c r="O389" s="618"/>
      <c r="P389" s="618"/>
      <c r="Q389" s="618"/>
      <c r="R389" s="618"/>
      <c r="S389" s="618"/>
      <c r="T389" s="618"/>
      <c r="U389" s="618"/>
      <c r="V389" s="618"/>
      <c r="W389" s="618"/>
      <c r="Y389" s="618"/>
      <c r="Z389" s="618"/>
      <c r="AA389" s="618"/>
      <c r="AB389" s="618"/>
      <c r="AC389" s="618"/>
      <c r="AD389" s="618"/>
      <c r="AE389" s="618"/>
      <c r="AF389" s="618"/>
      <c r="AG389" s="618"/>
      <c r="AH389" s="618"/>
      <c r="AI389" s="618"/>
      <c r="AJ389" s="618"/>
      <c r="AK389" s="618"/>
      <c r="AL389" s="616"/>
      <c r="AM389" s="616"/>
      <c r="AN389" s="616"/>
      <c r="AO389" s="616"/>
      <c r="AP389" s="616"/>
      <c r="AQ389" s="616"/>
      <c r="AR389" s="616"/>
      <c r="AS389" s="616"/>
      <c r="AT389" s="616"/>
      <c r="AU389" s="616"/>
      <c r="AV389" s="616"/>
      <c r="AW389" s="616"/>
      <c r="AX389" s="616"/>
      <c r="AY389" s="616"/>
      <c r="AZ389" s="616"/>
      <c r="BA389" s="616"/>
      <c r="BB389" s="616"/>
      <c r="BC389" s="616"/>
      <c r="BD389" s="616"/>
      <c r="BE389" s="616"/>
      <c r="BF389" s="616"/>
      <c r="BG389" s="616"/>
      <c r="BH389" s="616"/>
      <c r="BI389" s="616"/>
      <c r="BJ389" s="616"/>
      <c r="BK389" s="616"/>
      <c r="BL389" s="616"/>
      <c r="BM389" s="616"/>
      <c r="BN389" s="616"/>
      <c r="BO389" s="616"/>
      <c r="BP389" s="616"/>
      <c r="BQ389" s="616"/>
      <c r="BR389" s="616"/>
      <c r="BS389" s="616"/>
      <c r="BT389" s="616"/>
      <c r="BU389" s="616"/>
      <c r="BV389" s="616"/>
      <c r="BW389" s="616"/>
      <c r="BX389" s="616"/>
      <c r="BY389" s="616"/>
      <c r="BZ389" s="616"/>
      <c r="CA389" s="616"/>
      <c r="CB389" s="616"/>
      <c r="CC389" s="616"/>
      <c r="CD389" s="616"/>
      <c r="CE389" s="616"/>
      <c r="CF389" s="616"/>
      <c r="CG389" s="616"/>
    </row>
    <row r="390" spans="1:85">
      <c r="A390" s="618"/>
      <c r="B390" s="618"/>
      <c r="C390" s="618"/>
      <c r="D390" s="618"/>
      <c r="E390" s="618"/>
      <c r="F390" s="618"/>
      <c r="G390" s="618"/>
      <c r="H390" s="618"/>
      <c r="I390" s="618"/>
      <c r="J390" s="618"/>
      <c r="K390" s="618"/>
      <c r="L390" s="618"/>
      <c r="M390" s="618"/>
      <c r="N390" s="618"/>
      <c r="O390" s="618"/>
      <c r="P390" s="618"/>
      <c r="Q390" s="618"/>
      <c r="R390" s="618"/>
      <c r="S390" s="618"/>
      <c r="T390" s="618"/>
      <c r="U390" s="618"/>
      <c r="V390" s="618"/>
      <c r="W390" s="618"/>
      <c r="Y390" s="618"/>
      <c r="Z390" s="618"/>
      <c r="AA390" s="618"/>
      <c r="AB390" s="618"/>
      <c r="AC390" s="618"/>
      <c r="AD390" s="618"/>
      <c r="AE390" s="618"/>
      <c r="AF390" s="618"/>
      <c r="AG390" s="618"/>
      <c r="AH390" s="618"/>
      <c r="AI390" s="618"/>
      <c r="AJ390" s="618"/>
      <c r="AK390" s="618"/>
      <c r="AL390" s="616"/>
      <c r="AM390" s="616"/>
      <c r="AN390" s="616"/>
      <c r="AO390" s="616"/>
      <c r="AP390" s="616"/>
      <c r="AQ390" s="616"/>
      <c r="AR390" s="616"/>
      <c r="AS390" s="616"/>
      <c r="AT390" s="616"/>
      <c r="AU390" s="616"/>
      <c r="AV390" s="616"/>
      <c r="AW390" s="616"/>
      <c r="AX390" s="616"/>
      <c r="AY390" s="616"/>
      <c r="AZ390" s="616"/>
      <c r="BA390" s="616"/>
      <c r="BB390" s="616"/>
      <c r="BC390" s="616"/>
      <c r="BD390" s="616"/>
      <c r="BE390" s="616"/>
      <c r="BF390" s="616"/>
      <c r="BG390" s="616"/>
      <c r="BH390" s="616"/>
      <c r="BI390" s="616"/>
      <c r="BJ390" s="616"/>
      <c r="BK390" s="616"/>
      <c r="BL390" s="616"/>
      <c r="BM390" s="616"/>
      <c r="BN390" s="616"/>
      <c r="BO390" s="616"/>
      <c r="BP390" s="616"/>
      <c r="BQ390" s="616"/>
      <c r="BR390" s="616"/>
      <c r="BS390" s="616"/>
      <c r="BT390" s="616"/>
      <c r="BU390" s="616"/>
      <c r="BV390" s="616"/>
      <c r="BW390" s="616"/>
      <c r="BX390" s="616"/>
      <c r="BY390" s="616"/>
      <c r="BZ390" s="616"/>
      <c r="CA390" s="616"/>
      <c r="CB390" s="616"/>
      <c r="CC390" s="616"/>
      <c r="CD390" s="616"/>
      <c r="CE390" s="616"/>
      <c r="CF390" s="616"/>
      <c r="CG390" s="616"/>
    </row>
    <row r="391" spans="1:85">
      <c r="A391" s="618"/>
      <c r="B391" s="618"/>
      <c r="C391" s="618"/>
      <c r="D391" s="618"/>
      <c r="E391" s="618"/>
      <c r="F391" s="618"/>
      <c r="G391" s="618"/>
      <c r="H391" s="618"/>
      <c r="I391" s="618"/>
      <c r="J391" s="618"/>
      <c r="K391" s="618"/>
      <c r="L391" s="618"/>
      <c r="M391" s="618"/>
      <c r="N391" s="618"/>
      <c r="O391" s="618"/>
      <c r="P391" s="618"/>
      <c r="Q391" s="618"/>
      <c r="R391" s="618"/>
      <c r="S391" s="618"/>
      <c r="T391" s="618"/>
      <c r="U391" s="618"/>
      <c r="V391" s="618"/>
      <c r="W391" s="618"/>
      <c r="Y391" s="618"/>
      <c r="Z391" s="618"/>
      <c r="AA391" s="618"/>
      <c r="AB391" s="618"/>
      <c r="AC391" s="618"/>
      <c r="AD391" s="618"/>
      <c r="AE391" s="618"/>
      <c r="AF391" s="618"/>
      <c r="AG391" s="618"/>
      <c r="AH391" s="618"/>
      <c r="AI391" s="618"/>
      <c r="AJ391" s="618"/>
      <c r="AK391" s="618"/>
      <c r="AL391" s="616"/>
      <c r="AM391" s="616"/>
      <c r="AN391" s="616"/>
      <c r="AO391" s="616"/>
      <c r="AP391" s="616"/>
      <c r="AQ391" s="616"/>
      <c r="AR391" s="616"/>
      <c r="AS391" s="616"/>
      <c r="AT391" s="616"/>
      <c r="AU391" s="616"/>
      <c r="AV391" s="616"/>
      <c r="AW391" s="616"/>
      <c r="AX391" s="616"/>
      <c r="AY391" s="616"/>
      <c r="AZ391" s="616"/>
      <c r="BA391" s="616"/>
      <c r="BB391" s="616"/>
      <c r="BC391" s="616"/>
      <c r="BD391" s="616"/>
      <c r="BE391" s="616"/>
      <c r="BF391" s="616"/>
      <c r="BG391" s="616"/>
      <c r="BH391" s="616"/>
      <c r="BI391" s="616"/>
      <c r="BJ391" s="616"/>
      <c r="BK391" s="616"/>
      <c r="BL391" s="616"/>
      <c r="BM391" s="616"/>
      <c r="BN391" s="616"/>
      <c r="BO391" s="616"/>
      <c r="BP391" s="616"/>
      <c r="BQ391" s="616"/>
      <c r="BR391" s="616"/>
      <c r="BS391" s="616"/>
      <c r="BT391" s="616"/>
      <c r="BU391" s="616"/>
      <c r="BV391" s="616"/>
      <c r="BW391" s="616"/>
      <c r="BX391" s="616"/>
      <c r="BY391" s="616"/>
      <c r="BZ391" s="616"/>
      <c r="CA391" s="616"/>
      <c r="CB391" s="616"/>
      <c r="CC391" s="616"/>
      <c r="CD391" s="616"/>
      <c r="CE391" s="616"/>
      <c r="CF391" s="616"/>
      <c r="CG391" s="616"/>
    </row>
    <row r="392" spans="1:85">
      <c r="A392" s="618"/>
      <c r="B392" s="618"/>
      <c r="C392" s="618"/>
      <c r="D392" s="618"/>
      <c r="E392" s="618"/>
      <c r="F392" s="618"/>
      <c r="G392" s="618"/>
      <c r="H392" s="618"/>
      <c r="I392" s="618"/>
      <c r="J392" s="618"/>
      <c r="K392" s="618"/>
      <c r="L392" s="618"/>
      <c r="M392" s="618"/>
      <c r="N392" s="618"/>
      <c r="O392" s="618"/>
      <c r="P392" s="618"/>
      <c r="Q392" s="618"/>
      <c r="R392" s="618"/>
      <c r="S392" s="618"/>
      <c r="T392" s="618"/>
      <c r="U392" s="618"/>
      <c r="V392" s="618"/>
      <c r="W392" s="618"/>
      <c r="Y392" s="618"/>
      <c r="Z392" s="618"/>
      <c r="AA392" s="618"/>
      <c r="AB392" s="618"/>
      <c r="AC392" s="618"/>
      <c r="AD392" s="618"/>
      <c r="AE392" s="618"/>
      <c r="AF392" s="618"/>
      <c r="AG392" s="618"/>
      <c r="AH392" s="618"/>
      <c r="AI392" s="618"/>
      <c r="AJ392" s="618"/>
      <c r="AK392" s="618"/>
      <c r="AL392" s="616"/>
      <c r="AM392" s="616"/>
      <c r="AN392" s="616"/>
      <c r="AO392" s="616"/>
      <c r="AP392" s="616"/>
      <c r="AQ392" s="616"/>
      <c r="AR392" s="616"/>
      <c r="AS392" s="616"/>
      <c r="AT392" s="616"/>
      <c r="AU392" s="616"/>
      <c r="AV392" s="616"/>
      <c r="AW392" s="616"/>
      <c r="AX392" s="616"/>
      <c r="AY392" s="616"/>
      <c r="AZ392" s="616"/>
      <c r="BA392" s="616"/>
      <c r="BB392" s="616"/>
      <c r="BC392" s="616"/>
      <c r="BD392" s="616"/>
      <c r="BE392" s="616"/>
      <c r="BF392" s="616"/>
      <c r="BG392" s="616"/>
      <c r="BH392" s="616"/>
      <c r="BI392" s="616"/>
      <c r="BJ392" s="616"/>
      <c r="BK392" s="616"/>
      <c r="BL392" s="616"/>
      <c r="BM392" s="616"/>
      <c r="BN392" s="616"/>
      <c r="BO392" s="616"/>
      <c r="BP392" s="616"/>
      <c r="BQ392" s="616"/>
      <c r="BR392" s="616"/>
      <c r="BS392" s="616"/>
      <c r="BT392" s="616"/>
      <c r="BU392" s="616"/>
      <c r="BV392" s="616"/>
      <c r="BW392" s="616"/>
      <c r="BX392" s="616"/>
      <c r="BY392" s="616"/>
      <c r="BZ392" s="616"/>
      <c r="CA392" s="616"/>
      <c r="CB392" s="616"/>
      <c r="CC392" s="616"/>
      <c r="CD392" s="616"/>
      <c r="CE392" s="616"/>
      <c r="CF392" s="616"/>
      <c r="CG392" s="616"/>
    </row>
    <row r="393" spans="1:85">
      <c r="A393" s="618"/>
      <c r="B393" s="618"/>
      <c r="C393" s="618"/>
      <c r="D393" s="618"/>
      <c r="E393" s="618"/>
      <c r="F393" s="618"/>
      <c r="G393" s="618"/>
      <c r="H393" s="618"/>
      <c r="I393" s="618"/>
      <c r="J393" s="618"/>
      <c r="K393" s="618"/>
      <c r="L393" s="618"/>
      <c r="M393" s="618"/>
      <c r="N393" s="618"/>
      <c r="O393" s="618"/>
      <c r="P393" s="618"/>
      <c r="Q393" s="618"/>
      <c r="R393" s="618"/>
      <c r="S393" s="618"/>
      <c r="T393" s="618"/>
      <c r="U393" s="618"/>
      <c r="V393" s="618"/>
      <c r="W393" s="618"/>
      <c r="Y393" s="618"/>
      <c r="Z393" s="618"/>
      <c r="AA393" s="618"/>
      <c r="AB393" s="618"/>
      <c r="AC393" s="618"/>
      <c r="AD393" s="618"/>
      <c r="AE393" s="618"/>
      <c r="AF393" s="618"/>
      <c r="AG393" s="618"/>
      <c r="AH393" s="618"/>
      <c r="AI393" s="618"/>
      <c r="AJ393" s="618"/>
      <c r="AK393" s="618"/>
      <c r="AL393" s="616"/>
      <c r="AM393" s="616"/>
      <c r="AN393" s="616"/>
      <c r="AO393" s="616"/>
      <c r="AP393" s="616"/>
      <c r="AQ393" s="616"/>
      <c r="AR393" s="616"/>
      <c r="AS393" s="616"/>
      <c r="AT393" s="616"/>
      <c r="AU393" s="616"/>
      <c r="AV393" s="616"/>
      <c r="AW393" s="616"/>
      <c r="AX393" s="616"/>
      <c r="AY393" s="616"/>
      <c r="AZ393" s="616"/>
      <c r="BA393" s="616"/>
      <c r="BB393" s="616"/>
      <c r="BC393" s="616"/>
      <c r="BD393" s="616"/>
      <c r="BE393" s="616"/>
      <c r="BF393" s="616"/>
      <c r="BG393" s="616"/>
      <c r="BH393" s="616"/>
      <c r="BI393" s="616"/>
      <c r="BJ393" s="616"/>
      <c r="BK393" s="616"/>
      <c r="BL393" s="616"/>
      <c r="BM393" s="616"/>
      <c r="BN393" s="616"/>
      <c r="BO393" s="616"/>
      <c r="BP393" s="616"/>
      <c r="BQ393" s="616"/>
      <c r="BR393" s="616"/>
      <c r="BS393" s="616"/>
      <c r="BT393" s="616"/>
      <c r="BU393" s="616"/>
      <c r="BV393" s="616"/>
      <c r="BW393" s="616"/>
      <c r="BX393" s="616"/>
      <c r="BY393" s="616"/>
      <c r="BZ393" s="616"/>
      <c r="CA393" s="616"/>
      <c r="CB393" s="616"/>
      <c r="CC393" s="616"/>
      <c r="CD393" s="616"/>
      <c r="CE393" s="616"/>
      <c r="CF393" s="616"/>
      <c r="CG393" s="616"/>
    </row>
    <row r="394" spans="1:85">
      <c r="A394" s="618"/>
      <c r="B394" s="618"/>
      <c r="C394" s="618"/>
      <c r="D394" s="618"/>
      <c r="E394" s="618"/>
      <c r="F394" s="618"/>
      <c r="G394" s="618"/>
      <c r="H394" s="618"/>
      <c r="I394" s="618"/>
      <c r="J394" s="618"/>
      <c r="K394" s="618"/>
      <c r="L394" s="618"/>
      <c r="M394" s="618"/>
      <c r="N394" s="618"/>
      <c r="O394" s="618"/>
      <c r="P394" s="618"/>
      <c r="Q394" s="618"/>
      <c r="R394" s="618"/>
      <c r="S394" s="618"/>
      <c r="T394" s="618"/>
      <c r="U394" s="618"/>
      <c r="V394" s="618"/>
      <c r="W394" s="618"/>
      <c r="Y394" s="618"/>
      <c r="Z394" s="618"/>
      <c r="AA394" s="618"/>
      <c r="AB394" s="618"/>
      <c r="AC394" s="618"/>
      <c r="AD394" s="618"/>
      <c r="AE394" s="618"/>
      <c r="AF394" s="618"/>
      <c r="AG394" s="618"/>
      <c r="AH394" s="618"/>
      <c r="AI394" s="618"/>
      <c r="AJ394" s="618"/>
      <c r="AK394" s="618"/>
      <c r="AL394" s="616"/>
      <c r="AM394" s="616"/>
      <c r="AN394" s="616"/>
      <c r="AO394" s="616"/>
      <c r="AP394" s="616"/>
      <c r="AQ394" s="616"/>
      <c r="AR394" s="616"/>
      <c r="AS394" s="616"/>
      <c r="AT394" s="616"/>
      <c r="AU394" s="616"/>
      <c r="AV394" s="616"/>
      <c r="AW394" s="616"/>
      <c r="AX394" s="616"/>
      <c r="AY394" s="616"/>
      <c r="AZ394" s="616"/>
      <c r="BA394" s="616"/>
      <c r="BB394" s="616"/>
      <c r="BC394" s="616"/>
      <c r="BD394" s="616"/>
      <c r="BE394" s="616"/>
      <c r="BF394" s="616"/>
      <c r="BG394" s="616"/>
      <c r="BH394" s="616"/>
      <c r="BI394" s="616"/>
      <c r="BJ394" s="616"/>
      <c r="BK394" s="616"/>
      <c r="BL394" s="616"/>
      <c r="BM394" s="616"/>
      <c r="BN394" s="616"/>
      <c r="BO394" s="616"/>
      <c r="BP394" s="616"/>
      <c r="BQ394" s="616"/>
      <c r="BR394" s="616"/>
      <c r="BS394" s="616"/>
      <c r="BT394" s="616"/>
      <c r="BU394" s="616"/>
      <c r="BV394" s="616"/>
      <c r="BW394" s="616"/>
      <c r="BX394" s="616"/>
      <c r="BY394" s="616"/>
      <c r="BZ394" s="616"/>
      <c r="CA394" s="616"/>
      <c r="CB394" s="616"/>
      <c r="CC394" s="616"/>
      <c r="CD394" s="616"/>
      <c r="CE394" s="616"/>
      <c r="CF394" s="616"/>
      <c r="CG394" s="616"/>
    </row>
    <row r="395" spans="1:85">
      <c r="A395" s="618"/>
      <c r="B395" s="618"/>
      <c r="C395" s="618"/>
      <c r="D395" s="618"/>
      <c r="E395" s="618"/>
      <c r="F395" s="618"/>
      <c r="G395" s="618"/>
      <c r="H395" s="618"/>
      <c r="I395" s="618"/>
      <c r="J395" s="618"/>
      <c r="K395" s="618"/>
      <c r="L395" s="618"/>
      <c r="M395" s="618"/>
      <c r="N395" s="618"/>
      <c r="O395" s="618"/>
      <c r="P395" s="618"/>
      <c r="Q395" s="618"/>
      <c r="R395" s="618"/>
      <c r="S395" s="618"/>
      <c r="T395" s="618"/>
      <c r="U395" s="618"/>
      <c r="V395" s="618"/>
      <c r="W395" s="618"/>
      <c r="Y395" s="618"/>
      <c r="Z395" s="618"/>
      <c r="AA395" s="618"/>
      <c r="AB395" s="618"/>
      <c r="AC395" s="618"/>
      <c r="AD395" s="618"/>
      <c r="AE395" s="618"/>
      <c r="AF395" s="618"/>
      <c r="AG395" s="618"/>
      <c r="AH395" s="618"/>
      <c r="AI395" s="618"/>
      <c r="AJ395" s="618"/>
      <c r="AK395" s="618"/>
      <c r="AL395" s="616"/>
      <c r="AM395" s="616"/>
      <c r="AN395" s="616"/>
      <c r="AO395" s="616"/>
      <c r="AP395" s="616"/>
      <c r="AQ395" s="616"/>
      <c r="AR395" s="616"/>
      <c r="AS395" s="616"/>
      <c r="AT395" s="616"/>
      <c r="AU395" s="616"/>
      <c r="AV395" s="616"/>
      <c r="AW395" s="616"/>
      <c r="AX395" s="616"/>
      <c r="AY395" s="616"/>
      <c r="AZ395" s="616"/>
      <c r="BA395" s="616"/>
      <c r="BB395" s="616"/>
      <c r="BC395" s="616"/>
      <c r="BD395" s="616"/>
      <c r="BE395" s="616"/>
      <c r="BF395" s="616"/>
      <c r="BG395" s="616"/>
      <c r="BH395" s="616"/>
      <c r="BI395" s="616"/>
      <c r="BJ395" s="616"/>
      <c r="BK395" s="616"/>
      <c r="BL395" s="616"/>
      <c r="BM395" s="616"/>
      <c r="BN395" s="616"/>
      <c r="BO395" s="616"/>
      <c r="BP395" s="616"/>
      <c r="BQ395" s="616"/>
      <c r="BR395" s="616"/>
      <c r="BS395" s="616"/>
      <c r="BT395" s="616"/>
      <c r="BU395" s="616"/>
      <c r="BV395" s="616"/>
      <c r="BW395" s="616"/>
      <c r="BX395" s="616"/>
      <c r="BY395" s="616"/>
      <c r="BZ395" s="616"/>
      <c r="CA395" s="616"/>
      <c r="CB395" s="616"/>
      <c r="CC395" s="616"/>
      <c r="CD395" s="616"/>
      <c r="CE395" s="616"/>
      <c r="CF395" s="616"/>
      <c r="CG395" s="616"/>
    </row>
    <row r="396" spans="1:85">
      <c r="A396" s="618"/>
      <c r="B396" s="618"/>
      <c r="C396" s="618"/>
      <c r="D396" s="618"/>
      <c r="E396" s="618"/>
      <c r="F396" s="618"/>
      <c r="G396" s="618"/>
      <c r="H396" s="618"/>
      <c r="I396" s="618"/>
      <c r="J396" s="618"/>
      <c r="K396" s="618"/>
      <c r="L396" s="618"/>
      <c r="M396" s="618"/>
      <c r="N396" s="618"/>
      <c r="O396" s="618"/>
      <c r="P396" s="618"/>
      <c r="Q396" s="618"/>
      <c r="R396" s="618"/>
      <c r="S396" s="618"/>
      <c r="T396" s="618"/>
      <c r="U396" s="618"/>
      <c r="V396" s="618"/>
      <c r="W396" s="618"/>
      <c r="Y396" s="618"/>
      <c r="Z396" s="618"/>
      <c r="AA396" s="618"/>
      <c r="AB396" s="618"/>
      <c r="AC396" s="618"/>
      <c r="AD396" s="618"/>
      <c r="AE396" s="618"/>
      <c r="AF396" s="618"/>
      <c r="AG396" s="618"/>
      <c r="AH396" s="618"/>
      <c r="AI396" s="618"/>
      <c r="AJ396" s="618"/>
      <c r="AK396" s="618"/>
      <c r="AL396" s="616"/>
      <c r="AM396" s="616"/>
      <c r="AN396" s="616"/>
      <c r="AO396" s="616"/>
      <c r="AP396" s="616"/>
      <c r="AQ396" s="616"/>
      <c r="AR396" s="616"/>
      <c r="AS396" s="616"/>
      <c r="AT396" s="616"/>
      <c r="AU396" s="616"/>
      <c r="AV396" s="616"/>
      <c r="AW396" s="616"/>
      <c r="AX396" s="616"/>
      <c r="AY396" s="616"/>
      <c r="AZ396" s="616"/>
      <c r="BA396" s="616"/>
      <c r="BB396" s="616"/>
      <c r="BC396" s="616"/>
      <c r="BD396" s="616"/>
      <c r="BE396" s="616"/>
      <c r="BF396" s="616"/>
      <c r="BG396" s="616"/>
      <c r="BH396" s="616"/>
      <c r="BI396" s="616"/>
      <c r="BJ396" s="616"/>
      <c r="BK396" s="616"/>
      <c r="BL396" s="616"/>
      <c r="BM396" s="616"/>
      <c r="BN396" s="616"/>
      <c r="BO396" s="616"/>
      <c r="BP396" s="616"/>
      <c r="BQ396" s="616"/>
      <c r="BR396" s="616"/>
      <c r="BS396" s="616"/>
      <c r="BT396" s="616"/>
      <c r="BU396" s="616"/>
      <c r="BV396" s="616"/>
      <c r="BW396" s="616"/>
      <c r="BX396" s="616"/>
      <c r="BY396" s="616"/>
      <c r="BZ396" s="616"/>
      <c r="CA396" s="616"/>
      <c r="CB396" s="616"/>
      <c r="CC396" s="616"/>
      <c r="CD396" s="616"/>
      <c r="CE396" s="616"/>
      <c r="CF396" s="616"/>
      <c r="CG396" s="616"/>
    </row>
    <row r="397" spans="1:85">
      <c r="A397" s="618"/>
      <c r="B397" s="618"/>
      <c r="C397" s="618"/>
      <c r="D397" s="618"/>
      <c r="E397" s="618"/>
      <c r="F397" s="618"/>
      <c r="G397" s="618"/>
      <c r="H397" s="618"/>
      <c r="I397" s="618"/>
      <c r="J397" s="618"/>
      <c r="K397" s="618"/>
      <c r="L397" s="618"/>
      <c r="M397" s="618"/>
      <c r="N397" s="618"/>
      <c r="O397" s="618"/>
      <c r="P397" s="618"/>
      <c r="Q397" s="618"/>
      <c r="R397" s="618"/>
      <c r="S397" s="618"/>
      <c r="T397" s="618"/>
      <c r="U397" s="618"/>
      <c r="V397" s="618"/>
      <c r="W397" s="618"/>
      <c r="Y397" s="618"/>
      <c r="Z397" s="618"/>
      <c r="AA397" s="618"/>
      <c r="AB397" s="618"/>
      <c r="AC397" s="618"/>
      <c r="AD397" s="618"/>
      <c r="AE397" s="618"/>
      <c r="AF397" s="618"/>
      <c r="AG397" s="618"/>
      <c r="AH397" s="618"/>
      <c r="AI397" s="618"/>
      <c r="AJ397" s="618"/>
      <c r="AK397" s="618"/>
      <c r="AL397" s="616"/>
      <c r="AM397" s="616"/>
      <c r="AN397" s="616"/>
      <c r="AO397" s="616"/>
      <c r="AP397" s="616"/>
      <c r="AQ397" s="616"/>
      <c r="AR397" s="616"/>
      <c r="AS397" s="616"/>
      <c r="AT397" s="616"/>
      <c r="AU397" s="616"/>
      <c r="AV397" s="616"/>
      <c r="AW397" s="616"/>
      <c r="AX397" s="616"/>
      <c r="AY397" s="616"/>
      <c r="AZ397" s="616"/>
      <c r="BA397" s="616"/>
      <c r="BB397" s="616"/>
      <c r="BC397" s="616"/>
      <c r="BD397" s="616"/>
      <c r="BE397" s="616"/>
      <c r="BF397" s="616"/>
      <c r="BG397" s="616"/>
      <c r="BH397" s="616"/>
      <c r="BI397" s="616"/>
      <c r="BJ397" s="616"/>
      <c r="BK397" s="616"/>
      <c r="BL397" s="616"/>
      <c r="BM397" s="616"/>
      <c r="BN397" s="616"/>
      <c r="BO397" s="616"/>
      <c r="BP397" s="616"/>
      <c r="BQ397" s="616"/>
      <c r="BR397" s="616"/>
      <c r="BS397" s="616"/>
      <c r="BT397" s="616"/>
      <c r="BU397" s="616"/>
      <c r="BV397" s="616"/>
      <c r="BW397" s="616"/>
      <c r="BX397" s="616"/>
      <c r="BY397" s="616"/>
      <c r="BZ397" s="616"/>
      <c r="CA397" s="616"/>
      <c r="CB397" s="616"/>
      <c r="CC397" s="616"/>
      <c r="CD397" s="616"/>
      <c r="CE397" s="616"/>
      <c r="CF397" s="616"/>
      <c r="CG397" s="616"/>
    </row>
    <row r="398" spans="1:85">
      <c r="A398" s="618"/>
      <c r="B398" s="618"/>
      <c r="C398" s="618"/>
      <c r="D398" s="618"/>
      <c r="E398" s="618"/>
      <c r="F398" s="618"/>
      <c r="G398" s="618"/>
      <c r="H398" s="618"/>
      <c r="I398" s="618"/>
      <c r="J398" s="618"/>
      <c r="K398" s="618"/>
      <c r="L398" s="618"/>
      <c r="M398" s="618"/>
      <c r="N398" s="618"/>
      <c r="O398" s="618"/>
      <c r="P398" s="618"/>
      <c r="Q398" s="618"/>
      <c r="R398" s="618"/>
      <c r="S398" s="618"/>
      <c r="T398" s="618"/>
      <c r="U398" s="618"/>
      <c r="V398" s="618"/>
      <c r="W398" s="618"/>
      <c r="Y398" s="618"/>
      <c r="Z398" s="618"/>
      <c r="AA398" s="618"/>
      <c r="AB398" s="618"/>
      <c r="AC398" s="618"/>
      <c r="AD398" s="618"/>
      <c r="AE398" s="618"/>
      <c r="AF398" s="618"/>
      <c r="AG398" s="618"/>
      <c r="AH398" s="618"/>
      <c r="AI398" s="618"/>
      <c r="AJ398" s="618"/>
      <c r="AK398" s="618"/>
      <c r="AL398" s="616"/>
      <c r="AM398" s="616"/>
      <c r="AN398" s="616"/>
      <c r="AO398" s="616"/>
      <c r="AP398" s="616"/>
      <c r="AQ398" s="616"/>
      <c r="AR398" s="616"/>
      <c r="AS398" s="616"/>
      <c r="AT398" s="616"/>
      <c r="AU398" s="616"/>
      <c r="AV398" s="616"/>
      <c r="AW398" s="616"/>
      <c r="AX398" s="616"/>
      <c r="AY398" s="616"/>
      <c r="AZ398" s="616"/>
      <c r="BA398" s="616"/>
      <c r="BB398" s="616"/>
      <c r="BC398" s="616"/>
      <c r="BD398" s="616"/>
      <c r="BE398" s="616"/>
      <c r="BF398" s="616"/>
      <c r="BG398" s="616"/>
      <c r="BH398" s="616"/>
      <c r="BI398" s="616"/>
      <c r="BJ398" s="616"/>
      <c r="BK398" s="616"/>
      <c r="BL398" s="616"/>
      <c r="BM398" s="616"/>
      <c r="BN398" s="616"/>
      <c r="BO398" s="616"/>
      <c r="BP398" s="616"/>
      <c r="BQ398" s="616"/>
      <c r="BR398" s="616"/>
      <c r="BS398" s="616"/>
      <c r="BT398" s="616"/>
      <c r="BU398" s="616"/>
      <c r="BV398" s="616"/>
      <c r="BW398" s="616"/>
      <c r="BX398" s="616"/>
      <c r="BY398" s="616"/>
      <c r="BZ398" s="616"/>
      <c r="CA398" s="616"/>
      <c r="CB398" s="616"/>
      <c r="CC398" s="616"/>
      <c r="CD398" s="616"/>
      <c r="CE398" s="616"/>
      <c r="CF398" s="616"/>
      <c r="CG398" s="616"/>
    </row>
    <row r="399" spans="1:85">
      <c r="A399" s="618"/>
      <c r="B399" s="618"/>
      <c r="C399" s="618"/>
      <c r="D399" s="618"/>
      <c r="E399" s="618"/>
      <c r="F399" s="618"/>
      <c r="G399" s="618"/>
      <c r="H399" s="618"/>
      <c r="I399" s="618"/>
      <c r="J399" s="618"/>
      <c r="K399" s="618"/>
      <c r="L399" s="618"/>
      <c r="M399" s="618"/>
      <c r="N399" s="618"/>
      <c r="O399" s="618"/>
      <c r="P399" s="618"/>
      <c r="Q399" s="618"/>
      <c r="R399" s="618"/>
      <c r="S399" s="618"/>
      <c r="T399" s="618"/>
      <c r="U399" s="618"/>
      <c r="V399" s="618"/>
      <c r="W399" s="618"/>
      <c r="Y399" s="618"/>
      <c r="Z399" s="618"/>
      <c r="AA399" s="618"/>
      <c r="AB399" s="618"/>
      <c r="AC399" s="618"/>
      <c r="AD399" s="618"/>
      <c r="AE399" s="618"/>
      <c r="AF399" s="618"/>
      <c r="AG399" s="618"/>
      <c r="AH399" s="618"/>
      <c r="AI399" s="618"/>
      <c r="AJ399" s="618"/>
      <c r="AK399" s="618"/>
      <c r="AL399" s="616"/>
      <c r="AM399" s="616"/>
      <c r="AN399" s="616"/>
      <c r="AO399" s="616"/>
      <c r="AP399" s="616"/>
      <c r="AQ399" s="616"/>
      <c r="AR399" s="616"/>
      <c r="AS399" s="616"/>
      <c r="AT399" s="616"/>
      <c r="AU399" s="616"/>
      <c r="AV399" s="616"/>
      <c r="AW399" s="616"/>
      <c r="AX399" s="616"/>
      <c r="AY399" s="616"/>
      <c r="AZ399" s="616"/>
      <c r="BA399" s="616"/>
      <c r="BB399" s="616"/>
      <c r="BC399" s="616"/>
      <c r="BD399" s="616"/>
      <c r="BE399" s="616"/>
      <c r="BF399" s="616"/>
      <c r="BG399" s="616"/>
      <c r="BH399" s="616"/>
      <c r="BI399" s="616"/>
      <c r="BJ399" s="616"/>
      <c r="BK399" s="616"/>
      <c r="BL399" s="616"/>
      <c r="BM399" s="616"/>
      <c r="BN399" s="616"/>
      <c r="BO399" s="616"/>
      <c r="BP399" s="616"/>
      <c r="BQ399" s="616"/>
      <c r="BR399" s="616"/>
      <c r="BS399" s="616"/>
      <c r="BT399" s="616"/>
      <c r="BU399" s="616"/>
      <c r="BV399" s="616"/>
      <c r="BW399" s="616"/>
      <c r="BX399" s="616"/>
      <c r="BY399" s="616"/>
      <c r="BZ399" s="616"/>
      <c r="CA399" s="616"/>
      <c r="CB399" s="616"/>
      <c r="CC399" s="616"/>
      <c r="CD399" s="616"/>
      <c r="CE399" s="616"/>
      <c r="CF399" s="616"/>
      <c r="CG399" s="616"/>
    </row>
    <row r="400" spans="1:85">
      <c r="A400" s="618"/>
      <c r="B400" s="618"/>
      <c r="C400" s="618"/>
      <c r="D400" s="618"/>
      <c r="E400" s="618"/>
      <c r="F400" s="618"/>
      <c r="G400" s="618"/>
      <c r="H400" s="618"/>
      <c r="I400" s="618"/>
      <c r="J400" s="618"/>
      <c r="K400" s="618"/>
      <c r="L400" s="618"/>
      <c r="M400" s="618"/>
      <c r="N400" s="618"/>
      <c r="O400" s="618"/>
      <c r="P400" s="618"/>
      <c r="Q400" s="618"/>
      <c r="R400" s="618"/>
      <c r="S400" s="618"/>
      <c r="T400" s="618"/>
      <c r="U400" s="618"/>
      <c r="V400" s="618"/>
      <c r="W400" s="618"/>
      <c r="Y400" s="618"/>
      <c r="Z400" s="618"/>
      <c r="AA400" s="618"/>
      <c r="AB400" s="618"/>
      <c r="AC400" s="618"/>
      <c r="AD400" s="618"/>
      <c r="AE400" s="618"/>
      <c r="AF400" s="618"/>
      <c r="AG400" s="618"/>
      <c r="AH400" s="618"/>
      <c r="AI400" s="618"/>
      <c r="AJ400" s="618"/>
      <c r="AK400" s="618"/>
      <c r="AL400" s="616"/>
      <c r="AM400" s="616"/>
      <c r="AN400" s="616"/>
      <c r="AO400" s="616"/>
      <c r="AP400" s="616"/>
      <c r="AQ400" s="616"/>
      <c r="AR400" s="616"/>
      <c r="AS400" s="616"/>
      <c r="AT400" s="616"/>
      <c r="AU400" s="616"/>
      <c r="AV400" s="616"/>
      <c r="AW400" s="616"/>
      <c r="AX400" s="616"/>
      <c r="AY400" s="616"/>
      <c r="AZ400" s="616"/>
      <c r="BA400" s="616"/>
      <c r="BB400" s="616"/>
      <c r="BC400" s="616"/>
      <c r="BD400" s="616"/>
      <c r="BE400" s="616"/>
      <c r="BF400" s="616"/>
      <c r="BG400" s="616"/>
      <c r="BH400" s="616"/>
      <c r="BI400" s="616"/>
      <c r="BJ400" s="616"/>
      <c r="BK400" s="616"/>
      <c r="BL400" s="616"/>
      <c r="BM400" s="616"/>
      <c r="BN400" s="616"/>
      <c r="BO400" s="616"/>
      <c r="BP400" s="616"/>
      <c r="BQ400" s="616"/>
      <c r="BR400" s="616"/>
      <c r="BS400" s="616"/>
      <c r="BT400" s="616"/>
      <c r="BU400" s="616"/>
      <c r="BV400" s="616"/>
      <c r="BW400" s="616"/>
      <c r="BX400" s="616"/>
      <c r="BY400" s="616"/>
      <c r="BZ400" s="616"/>
      <c r="CA400" s="616"/>
      <c r="CB400" s="616"/>
      <c r="CC400" s="616"/>
      <c r="CD400" s="616"/>
      <c r="CE400" s="616"/>
      <c r="CF400" s="616"/>
      <c r="CG400" s="616"/>
    </row>
    <row r="401" spans="1:85">
      <c r="A401" s="618"/>
      <c r="B401" s="618"/>
      <c r="C401" s="618"/>
      <c r="D401" s="618"/>
      <c r="E401" s="618"/>
      <c r="F401" s="618"/>
      <c r="G401" s="618"/>
      <c r="H401" s="618"/>
      <c r="I401" s="618"/>
      <c r="J401" s="618"/>
      <c r="K401" s="618"/>
      <c r="L401" s="618"/>
      <c r="M401" s="618"/>
      <c r="N401" s="618"/>
      <c r="O401" s="618"/>
      <c r="P401" s="618"/>
      <c r="Q401" s="618"/>
      <c r="R401" s="618"/>
      <c r="S401" s="618"/>
      <c r="T401" s="618"/>
      <c r="U401" s="618"/>
      <c r="V401" s="618"/>
      <c r="W401" s="618"/>
      <c r="Y401" s="618"/>
      <c r="Z401" s="618"/>
      <c r="AA401" s="618"/>
      <c r="AB401" s="618"/>
      <c r="AC401" s="618"/>
      <c r="AD401" s="618"/>
      <c r="AE401" s="618"/>
      <c r="AF401" s="618"/>
      <c r="AG401" s="618"/>
      <c r="AH401" s="618"/>
      <c r="AI401" s="618"/>
      <c r="AJ401" s="618"/>
      <c r="AK401" s="618"/>
      <c r="AL401" s="616"/>
      <c r="AM401" s="616"/>
      <c r="AN401" s="616"/>
      <c r="AO401" s="616"/>
      <c r="AP401" s="616"/>
      <c r="AQ401" s="616"/>
      <c r="AR401" s="616"/>
      <c r="AS401" s="616"/>
      <c r="AT401" s="616"/>
      <c r="AU401" s="616"/>
      <c r="AV401" s="616"/>
      <c r="AW401" s="616"/>
      <c r="AX401" s="616"/>
      <c r="AY401" s="616"/>
      <c r="AZ401" s="616"/>
      <c r="BA401" s="616"/>
      <c r="BB401" s="616"/>
      <c r="BC401" s="616"/>
      <c r="BD401" s="616"/>
      <c r="BE401" s="616"/>
      <c r="BF401" s="616"/>
      <c r="BG401" s="616"/>
      <c r="BH401" s="616"/>
      <c r="BI401" s="616"/>
      <c r="BJ401" s="616"/>
      <c r="BK401" s="616"/>
      <c r="BL401" s="616"/>
      <c r="BM401" s="616"/>
      <c r="BN401" s="616"/>
      <c r="BO401" s="616"/>
      <c r="BP401" s="616"/>
      <c r="BQ401" s="616"/>
      <c r="BR401" s="616"/>
      <c r="BS401" s="616"/>
      <c r="BT401" s="616"/>
      <c r="BU401" s="616"/>
      <c r="BV401" s="616"/>
      <c r="BW401" s="616"/>
      <c r="BX401" s="616"/>
      <c r="BY401" s="616"/>
      <c r="BZ401" s="616"/>
      <c r="CA401" s="616"/>
      <c r="CB401" s="616"/>
      <c r="CC401" s="616"/>
      <c r="CD401" s="616"/>
      <c r="CE401" s="616"/>
      <c r="CF401" s="616"/>
      <c r="CG401" s="616"/>
    </row>
    <row r="402" spans="1:85">
      <c r="A402" s="618"/>
      <c r="B402" s="618"/>
      <c r="C402" s="618"/>
      <c r="D402" s="618"/>
      <c r="E402" s="618"/>
      <c r="F402" s="618"/>
      <c r="G402" s="618"/>
      <c r="H402" s="618"/>
      <c r="I402" s="618"/>
      <c r="J402" s="618"/>
      <c r="K402" s="618"/>
      <c r="L402" s="618"/>
      <c r="M402" s="618"/>
      <c r="N402" s="618"/>
      <c r="O402" s="618"/>
      <c r="P402" s="618"/>
      <c r="Q402" s="618"/>
      <c r="R402" s="618"/>
      <c r="S402" s="618"/>
      <c r="T402" s="618"/>
      <c r="U402" s="618"/>
      <c r="V402" s="618"/>
      <c r="W402" s="618"/>
      <c r="Y402" s="618"/>
      <c r="Z402" s="618"/>
      <c r="AA402" s="618"/>
      <c r="AB402" s="618"/>
      <c r="AC402" s="618"/>
      <c r="AD402" s="618"/>
      <c r="AE402" s="618"/>
      <c r="AF402" s="618"/>
      <c r="AG402" s="618"/>
      <c r="AH402" s="618"/>
      <c r="AI402" s="618"/>
      <c r="AJ402" s="618"/>
      <c r="AK402" s="618"/>
      <c r="AL402" s="616"/>
      <c r="AM402" s="616"/>
      <c r="AN402" s="616"/>
      <c r="AO402" s="616"/>
      <c r="AP402" s="616"/>
      <c r="AQ402" s="616"/>
      <c r="AR402" s="616"/>
      <c r="AS402" s="616"/>
      <c r="AT402" s="616"/>
      <c r="AU402" s="616"/>
      <c r="AV402" s="616"/>
      <c r="AW402" s="616"/>
      <c r="AX402" s="616"/>
      <c r="AY402" s="616"/>
      <c r="AZ402" s="616"/>
      <c r="BA402" s="616"/>
      <c r="BB402" s="616"/>
      <c r="BC402" s="616"/>
      <c r="BD402" s="616"/>
      <c r="BE402" s="616"/>
      <c r="BF402" s="616"/>
      <c r="BG402" s="616"/>
      <c r="BH402" s="616"/>
      <c r="BI402" s="616"/>
      <c r="BJ402" s="616"/>
      <c r="BK402" s="616"/>
      <c r="BL402" s="616"/>
      <c r="BM402" s="616"/>
      <c r="BN402" s="616"/>
      <c r="BO402" s="616"/>
      <c r="BP402" s="616"/>
      <c r="BQ402" s="616"/>
      <c r="BR402" s="616"/>
      <c r="BS402" s="616"/>
      <c r="BT402" s="616"/>
      <c r="BU402" s="616"/>
      <c r="BV402" s="616"/>
      <c r="BW402" s="616"/>
      <c r="BX402" s="616"/>
      <c r="BY402" s="616"/>
      <c r="BZ402" s="616"/>
      <c r="CA402" s="616"/>
      <c r="CB402" s="616"/>
      <c r="CC402" s="616"/>
      <c r="CD402" s="616"/>
      <c r="CE402" s="616"/>
      <c r="CF402" s="616"/>
      <c r="CG402" s="616"/>
    </row>
    <row r="403" spans="1:85">
      <c r="A403" s="618"/>
      <c r="B403" s="618"/>
      <c r="C403" s="618"/>
      <c r="D403" s="618"/>
      <c r="E403" s="618"/>
      <c r="F403" s="618"/>
      <c r="G403" s="618"/>
      <c r="H403" s="618"/>
      <c r="I403" s="618"/>
      <c r="J403" s="618"/>
      <c r="K403" s="618"/>
      <c r="L403" s="618"/>
      <c r="M403" s="618"/>
      <c r="N403" s="618"/>
      <c r="O403" s="618"/>
      <c r="P403" s="618"/>
      <c r="Q403" s="618"/>
      <c r="R403" s="618"/>
      <c r="S403" s="618"/>
      <c r="T403" s="618"/>
      <c r="U403" s="618"/>
      <c r="V403" s="618"/>
      <c r="W403" s="618"/>
      <c r="Y403" s="618"/>
      <c r="Z403" s="618"/>
      <c r="AA403" s="618"/>
      <c r="AB403" s="618"/>
      <c r="AC403" s="618"/>
      <c r="AD403" s="618"/>
      <c r="AE403" s="618"/>
      <c r="AF403" s="618"/>
      <c r="AG403" s="618"/>
      <c r="AH403" s="618"/>
      <c r="AI403" s="618"/>
      <c r="AJ403" s="618"/>
      <c r="AK403" s="618"/>
      <c r="AL403" s="616"/>
      <c r="AM403" s="616"/>
      <c r="AN403" s="616"/>
      <c r="AO403" s="616"/>
      <c r="AP403" s="616"/>
      <c r="AQ403" s="616"/>
      <c r="AR403" s="616"/>
      <c r="AS403" s="616"/>
      <c r="AT403" s="616"/>
      <c r="AU403" s="616"/>
      <c r="AV403" s="616"/>
      <c r="AW403" s="616"/>
      <c r="AX403" s="616"/>
      <c r="AY403" s="616"/>
      <c r="AZ403" s="616"/>
      <c r="BA403" s="616"/>
      <c r="BB403" s="616"/>
      <c r="BC403" s="616"/>
      <c r="BD403" s="616"/>
      <c r="BE403" s="616"/>
      <c r="BF403" s="616"/>
      <c r="BG403" s="616"/>
      <c r="BH403" s="616"/>
      <c r="BI403" s="616"/>
      <c r="BJ403" s="616"/>
      <c r="BK403" s="616"/>
      <c r="BL403" s="616"/>
      <c r="BM403" s="616"/>
      <c r="BN403" s="616"/>
      <c r="BO403" s="616"/>
      <c r="BP403" s="616"/>
      <c r="BQ403" s="616"/>
      <c r="BR403" s="616"/>
      <c r="BS403" s="616"/>
      <c r="BT403" s="616"/>
      <c r="BU403" s="616"/>
      <c r="BV403" s="616"/>
      <c r="BW403" s="616"/>
      <c r="BX403" s="616"/>
      <c r="BY403" s="616"/>
      <c r="BZ403" s="616"/>
      <c r="CA403" s="616"/>
      <c r="CB403" s="616"/>
      <c r="CC403" s="616"/>
      <c r="CD403" s="616"/>
      <c r="CE403" s="616"/>
      <c r="CF403" s="616"/>
      <c r="CG403" s="616"/>
    </row>
    <row r="404" spans="1:85">
      <c r="A404" s="618"/>
      <c r="B404" s="618"/>
      <c r="C404" s="618"/>
      <c r="D404" s="618"/>
      <c r="E404" s="618"/>
      <c r="F404" s="618"/>
      <c r="G404" s="618"/>
      <c r="H404" s="618"/>
      <c r="I404" s="618"/>
      <c r="J404" s="618"/>
      <c r="K404" s="618"/>
      <c r="L404" s="618"/>
      <c r="M404" s="618"/>
      <c r="N404" s="618"/>
      <c r="O404" s="618"/>
      <c r="P404" s="618"/>
      <c r="Q404" s="618"/>
      <c r="R404" s="618"/>
      <c r="S404" s="618"/>
      <c r="T404" s="618"/>
      <c r="U404" s="618"/>
      <c r="V404" s="618"/>
      <c r="W404" s="618"/>
      <c r="Y404" s="618"/>
      <c r="Z404" s="618"/>
      <c r="AA404" s="618"/>
      <c r="AB404" s="618"/>
      <c r="AC404" s="618"/>
      <c r="AD404" s="618"/>
      <c r="AE404" s="618"/>
      <c r="AF404" s="618"/>
      <c r="AG404" s="618"/>
      <c r="AH404" s="618"/>
      <c r="AI404" s="618"/>
      <c r="AJ404" s="618"/>
      <c r="AK404" s="618"/>
      <c r="AL404" s="616"/>
      <c r="AM404" s="616"/>
      <c r="AN404" s="616"/>
      <c r="AO404" s="616"/>
      <c r="AP404" s="616"/>
      <c r="AQ404" s="616"/>
      <c r="AR404" s="616"/>
      <c r="AS404" s="616"/>
      <c r="AT404" s="616"/>
      <c r="AU404" s="616"/>
      <c r="AV404" s="616"/>
      <c r="AW404" s="616"/>
      <c r="AX404" s="616"/>
      <c r="AY404" s="616"/>
      <c r="AZ404" s="616"/>
      <c r="BA404" s="616"/>
      <c r="BB404" s="616"/>
      <c r="BC404" s="616"/>
      <c r="BD404" s="616"/>
      <c r="BE404" s="616"/>
      <c r="BF404" s="616"/>
      <c r="BG404" s="616"/>
      <c r="BH404" s="616"/>
      <c r="BI404" s="616"/>
      <c r="BJ404" s="616"/>
      <c r="BK404" s="616"/>
      <c r="BL404" s="616"/>
      <c r="BM404" s="616"/>
      <c r="BN404" s="616"/>
      <c r="BO404" s="616"/>
      <c r="BP404" s="616"/>
      <c r="BQ404" s="616"/>
      <c r="BR404" s="616"/>
      <c r="BS404" s="616"/>
      <c r="BT404" s="616"/>
      <c r="BU404" s="616"/>
      <c r="BV404" s="616"/>
      <c r="BW404" s="616"/>
      <c r="BX404" s="616"/>
      <c r="BY404" s="616"/>
      <c r="BZ404" s="616"/>
      <c r="CA404" s="616"/>
      <c r="CB404" s="616"/>
      <c r="CC404" s="616"/>
      <c r="CD404" s="616"/>
      <c r="CE404" s="616"/>
      <c r="CF404" s="616"/>
      <c r="CG404" s="616"/>
    </row>
    <row r="405" spans="1:85">
      <c r="A405" s="618"/>
      <c r="B405" s="618"/>
      <c r="C405" s="618"/>
      <c r="D405" s="618"/>
      <c r="E405" s="618"/>
      <c r="F405" s="618"/>
      <c r="G405" s="618"/>
      <c r="H405" s="618"/>
      <c r="I405" s="618"/>
      <c r="J405" s="618"/>
      <c r="K405" s="618"/>
      <c r="L405" s="618"/>
      <c r="M405" s="618"/>
      <c r="N405" s="618"/>
      <c r="O405" s="618"/>
      <c r="P405" s="618"/>
      <c r="Q405" s="618"/>
      <c r="R405" s="618"/>
      <c r="S405" s="618"/>
      <c r="T405" s="618"/>
      <c r="U405" s="618"/>
      <c r="V405" s="618"/>
      <c r="W405" s="618"/>
      <c r="Y405" s="618"/>
      <c r="Z405" s="618"/>
      <c r="AA405" s="618"/>
      <c r="AB405" s="618"/>
      <c r="AC405" s="618"/>
      <c r="AD405" s="618"/>
      <c r="AE405" s="618"/>
      <c r="AF405" s="618"/>
      <c r="AG405" s="618"/>
      <c r="AH405" s="618"/>
      <c r="AI405" s="618"/>
      <c r="AJ405" s="618"/>
      <c r="AK405" s="618"/>
      <c r="AL405" s="616"/>
      <c r="AM405" s="616"/>
      <c r="AN405" s="616"/>
      <c r="AO405" s="616"/>
      <c r="AP405" s="616"/>
      <c r="AQ405" s="616"/>
      <c r="AR405" s="616"/>
      <c r="AS405" s="616"/>
      <c r="AT405" s="616"/>
      <c r="AU405" s="616"/>
      <c r="AV405" s="616"/>
      <c r="AW405" s="616"/>
      <c r="AX405" s="616"/>
      <c r="AY405" s="616"/>
      <c r="AZ405" s="616"/>
      <c r="BA405" s="616"/>
      <c r="BB405" s="616"/>
      <c r="BC405" s="616"/>
      <c r="BD405" s="616"/>
      <c r="BE405" s="616"/>
      <c r="BF405" s="616"/>
      <c r="BG405" s="616"/>
      <c r="BH405" s="616"/>
      <c r="BI405" s="616"/>
      <c r="BJ405" s="616"/>
      <c r="BK405" s="616"/>
      <c r="BL405" s="616"/>
      <c r="BM405" s="616"/>
      <c r="BN405" s="616"/>
      <c r="BO405" s="616"/>
      <c r="BP405" s="616"/>
      <c r="BQ405" s="616"/>
      <c r="BR405" s="616"/>
      <c r="BS405" s="616"/>
      <c r="BT405" s="616"/>
      <c r="BU405" s="616"/>
      <c r="BV405" s="616"/>
      <c r="BW405" s="616"/>
      <c r="BX405" s="616"/>
      <c r="BY405" s="616"/>
      <c r="BZ405" s="616"/>
      <c r="CA405" s="616"/>
      <c r="CB405" s="616"/>
      <c r="CC405" s="616"/>
      <c r="CD405" s="616"/>
      <c r="CE405" s="616"/>
      <c r="CF405" s="616"/>
      <c r="CG405" s="616"/>
    </row>
    <row r="406" spans="1:85">
      <c r="A406" s="618"/>
      <c r="B406" s="618"/>
      <c r="C406" s="618"/>
      <c r="D406" s="618"/>
      <c r="E406" s="618"/>
      <c r="F406" s="618"/>
      <c r="G406" s="618"/>
      <c r="H406" s="618"/>
      <c r="I406" s="618"/>
      <c r="J406" s="618"/>
      <c r="K406" s="618"/>
      <c r="L406" s="618"/>
      <c r="M406" s="618"/>
      <c r="N406" s="618"/>
      <c r="O406" s="618"/>
      <c r="P406" s="618"/>
      <c r="Q406" s="618"/>
      <c r="R406" s="618"/>
      <c r="S406" s="618"/>
      <c r="T406" s="618"/>
      <c r="U406" s="618"/>
      <c r="V406" s="618"/>
      <c r="W406" s="618"/>
      <c r="Y406" s="618"/>
      <c r="Z406" s="618"/>
      <c r="AA406" s="618"/>
      <c r="AB406" s="618"/>
      <c r="AC406" s="618"/>
      <c r="AD406" s="618"/>
      <c r="AE406" s="618"/>
      <c r="AF406" s="618"/>
      <c r="AG406" s="618"/>
      <c r="AH406" s="618"/>
      <c r="AI406" s="618"/>
      <c r="AJ406" s="618"/>
      <c r="AK406" s="618"/>
      <c r="AL406" s="616"/>
      <c r="AM406" s="616"/>
      <c r="AN406" s="616"/>
      <c r="AO406" s="616"/>
      <c r="AP406" s="616"/>
      <c r="AQ406" s="616"/>
      <c r="AR406" s="616"/>
      <c r="AS406" s="616"/>
      <c r="AT406" s="616"/>
      <c r="AU406" s="616"/>
      <c r="AV406" s="616"/>
      <c r="AW406" s="616"/>
      <c r="AX406" s="616"/>
      <c r="AY406" s="616"/>
      <c r="AZ406" s="616"/>
      <c r="BA406" s="616"/>
      <c r="BB406" s="616"/>
      <c r="BC406" s="616"/>
      <c r="BD406" s="616"/>
      <c r="BE406" s="616"/>
      <c r="BF406" s="616"/>
      <c r="BG406" s="616"/>
      <c r="BH406" s="616"/>
      <c r="BI406" s="616"/>
      <c r="BJ406" s="616"/>
      <c r="BK406" s="616"/>
      <c r="BL406" s="616"/>
      <c r="BM406" s="616"/>
      <c r="BN406" s="616"/>
      <c r="BO406" s="616"/>
      <c r="BP406" s="616"/>
      <c r="BQ406" s="616"/>
      <c r="BR406" s="616"/>
      <c r="BS406" s="616"/>
      <c r="BT406" s="616"/>
      <c r="BU406" s="616"/>
      <c r="BV406" s="616"/>
      <c r="BW406" s="616"/>
      <c r="BX406" s="616"/>
      <c r="BY406" s="616"/>
      <c r="BZ406" s="616"/>
      <c r="CA406" s="616"/>
      <c r="CB406" s="616"/>
      <c r="CC406" s="616"/>
      <c r="CD406" s="616"/>
      <c r="CE406" s="616"/>
      <c r="CF406" s="616"/>
      <c r="CG406" s="616"/>
    </row>
    <row r="407" spans="1:85">
      <c r="A407" s="618"/>
      <c r="B407" s="618"/>
      <c r="C407" s="618"/>
      <c r="D407" s="618"/>
      <c r="E407" s="618"/>
      <c r="F407" s="618"/>
      <c r="G407" s="618"/>
      <c r="H407" s="618"/>
      <c r="I407" s="618"/>
      <c r="J407" s="618"/>
      <c r="K407" s="618"/>
      <c r="L407" s="618"/>
      <c r="M407" s="618"/>
      <c r="N407" s="618"/>
      <c r="O407" s="618"/>
      <c r="P407" s="618"/>
      <c r="Q407" s="618"/>
      <c r="R407" s="618"/>
      <c r="S407" s="618"/>
      <c r="T407" s="618"/>
      <c r="U407" s="618"/>
      <c r="V407" s="618"/>
      <c r="W407" s="618"/>
      <c r="Y407" s="618"/>
      <c r="Z407" s="618"/>
      <c r="AA407" s="618"/>
      <c r="AB407" s="618"/>
      <c r="AC407" s="618"/>
      <c r="AD407" s="618"/>
      <c r="AE407" s="618"/>
      <c r="AF407" s="618"/>
      <c r="AG407" s="618"/>
      <c r="AH407" s="618"/>
      <c r="AI407" s="618"/>
      <c r="AJ407" s="618"/>
      <c r="AK407" s="618"/>
      <c r="AL407" s="616"/>
      <c r="AM407" s="616"/>
      <c r="AN407" s="616"/>
      <c r="AO407" s="616"/>
      <c r="AP407" s="616"/>
      <c r="AQ407" s="616"/>
      <c r="AR407" s="616"/>
      <c r="AS407" s="616"/>
      <c r="AT407" s="616"/>
      <c r="AU407" s="616"/>
      <c r="AV407" s="616"/>
      <c r="AW407" s="616"/>
      <c r="AX407" s="616"/>
      <c r="AY407" s="616"/>
      <c r="AZ407" s="616"/>
      <c r="BA407" s="616"/>
      <c r="BB407" s="616"/>
      <c r="BC407" s="616"/>
      <c r="BD407" s="616"/>
      <c r="BE407" s="616"/>
      <c r="BF407" s="616"/>
      <c r="BG407" s="616"/>
      <c r="BH407" s="616"/>
      <c r="BI407" s="616"/>
      <c r="BJ407" s="616"/>
      <c r="BK407" s="616"/>
      <c r="BL407" s="616"/>
      <c r="BM407" s="616"/>
      <c r="BN407" s="616"/>
      <c r="BO407" s="616"/>
      <c r="BP407" s="616"/>
      <c r="BQ407" s="616"/>
      <c r="BR407" s="616"/>
      <c r="BS407" s="616"/>
      <c r="BT407" s="616"/>
      <c r="BU407" s="616"/>
      <c r="BV407" s="616"/>
      <c r="BW407" s="616"/>
      <c r="BX407" s="616"/>
      <c r="BY407" s="616"/>
      <c r="BZ407" s="616"/>
      <c r="CA407" s="616"/>
      <c r="CB407" s="616"/>
      <c r="CC407" s="616"/>
      <c r="CD407" s="616"/>
      <c r="CE407" s="616"/>
      <c r="CF407" s="616"/>
      <c r="CG407" s="616"/>
    </row>
    <row r="408" spans="1:85">
      <c r="A408" s="618"/>
      <c r="B408" s="618"/>
      <c r="C408" s="618"/>
      <c r="D408" s="618"/>
      <c r="E408" s="618"/>
      <c r="F408" s="618"/>
      <c r="G408" s="618"/>
      <c r="H408" s="618"/>
      <c r="I408" s="618"/>
      <c r="J408" s="618"/>
      <c r="K408" s="618"/>
      <c r="L408" s="618"/>
      <c r="M408" s="618"/>
      <c r="N408" s="618"/>
      <c r="O408" s="618"/>
      <c r="P408" s="618"/>
      <c r="Q408" s="618"/>
      <c r="R408" s="618"/>
      <c r="S408" s="618"/>
      <c r="T408" s="618"/>
      <c r="U408" s="618"/>
      <c r="V408" s="618"/>
      <c r="W408" s="618"/>
      <c r="Y408" s="618"/>
      <c r="Z408" s="618"/>
      <c r="AA408" s="618"/>
      <c r="AB408" s="618"/>
      <c r="AC408" s="618"/>
      <c r="AD408" s="618"/>
      <c r="AE408" s="618"/>
      <c r="AF408" s="618"/>
      <c r="AG408" s="618"/>
      <c r="AH408" s="618"/>
      <c r="AI408" s="618"/>
      <c r="AJ408" s="618"/>
      <c r="AK408" s="618"/>
      <c r="AL408" s="616"/>
      <c r="AM408" s="616"/>
      <c r="AN408" s="616"/>
      <c r="AO408" s="616"/>
      <c r="AP408" s="616"/>
      <c r="AQ408" s="616"/>
      <c r="AR408" s="616"/>
      <c r="AS408" s="616"/>
      <c r="AT408" s="616"/>
      <c r="AU408" s="616"/>
      <c r="AV408" s="616"/>
      <c r="AW408" s="616"/>
      <c r="AX408" s="616"/>
      <c r="AY408" s="616"/>
      <c r="AZ408" s="616"/>
      <c r="BA408" s="616"/>
      <c r="BB408" s="616"/>
      <c r="BC408" s="616"/>
      <c r="BD408" s="616"/>
      <c r="BE408" s="616"/>
      <c r="BF408" s="616"/>
      <c r="BG408" s="616"/>
      <c r="BH408" s="616"/>
      <c r="BI408" s="616"/>
      <c r="BJ408" s="616"/>
      <c r="BK408" s="616"/>
      <c r="BL408" s="616"/>
      <c r="BM408" s="616"/>
      <c r="BN408" s="616"/>
      <c r="BO408" s="616"/>
      <c r="BP408" s="616"/>
      <c r="BQ408" s="616"/>
      <c r="BR408" s="616"/>
      <c r="BS408" s="616"/>
      <c r="BT408" s="616"/>
      <c r="BU408" s="616"/>
      <c r="BV408" s="616"/>
      <c r="BW408" s="616"/>
      <c r="BX408" s="616"/>
      <c r="BY408" s="616"/>
      <c r="BZ408" s="616"/>
      <c r="CA408" s="616"/>
      <c r="CB408" s="616"/>
      <c r="CC408" s="616"/>
      <c r="CD408" s="616"/>
      <c r="CE408" s="616"/>
      <c r="CF408" s="616"/>
      <c r="CG408" s="616"/>
    </row>
    <row r="409" spans="1:85">
      <c r="A409" s="618"/>
      <c r="B409" s="618"/>
      <c r="C409" s="618"/>
      <c r="D409" s="618"/>
      <c r="E409" s="618"/>
      <c r="F409" s="618"/>
      <c r="G409" s="618"/>
      <c r="H409" s="618"/>
      <c r="I409" s="618"/>
      <c r="J409" s="618"/>
      <c r="K409" s="618"/>
      <c r="L409" s="618"/>
      <c r="M409" s="618"/>
      <c r="N409" s="618"/>
      <c r="O409" s="618"/>
      <c r="P409" s="618"/>
      <c r="Q409" s="618"/>
      <c r="R409" s="618"/>
      <c r="S409" s="618"/>
      <c r="T409" s="618"/>
      <c r="U409" s="618"/>
      <c r="V409" s="618"/>
      <c r="W409" s="618"/>
      <c r="Y409" s="618"/>
      <c r="Z409" s="618"/>
      <c r="AA409" s="618"/>
      <c r="AB409" s="618"/>
      <c r="AC409" s="618"/>
      <c r="AD409" s="618"/>
      <c r="AE409" s="618"/>
      <c r="AF409" s="618"/>
      <c r="AG409" s="618"/>
      <c r="AH409" s="618"/>
      <c r="AI409" s="618"/>
      <c r="AJ409" s="618"/>
      <c r="AK409" s="618"/>
      <c r="AL409" s="616"/>
      <c r="AM409" s="616"/>
      <c r="AN409" s="616"/>
      <c r="AO409" s="616"/>
      <c r="AP409" s="616"/>
      <c r="AQ409" s="616"/>
      <c r="AR409" s="616"/>
      <c r="AS409" s="616"/>
      <c r="AT409" s="616"/>
      <c r="AU409" s="616"/>
      <c r="AV409" s="616"/>
      <c r="AW409" s="616"/>
      <c r="AX409" s="616"/>
      <c r="AY409" s="616"/>
      <c r="AZ409" s="616"/>
      <c r="BA409" s="616"/>
      <c r="BB409" s="616"/>
      <c r="BC409" s="616"/>
      <c r="BD409" s="616"/>
      <c r="BE409" s="616"/>
      <c r="BF409" s="616"/>
      <c r="BG409" s="616"/>
      <c r="BH409" s="616"/>
      <c r="BI409" s="616"/>
      <c r="BJ409" s="616"/>
      <c r="BK409" s="616"/>
      <c r="BL409" s="616"/>
      <c r="BM409" s="616"/>
      <c r="BN409" s="616"/>
      <c r="BO409" s="616"/>
      <c r="BP409" s="616"/>
      <c r="BQ409" s="616"/>
      <c r="BR409" s="616"/>
      <c r="BS409" s="616"/>
      <c r="BT409" s="616"/>
      <c r="BU409" s="616"/>
      <c r="BV409" s="616"/>
      <c r="BW409" s="616"/>
      <c r="BX409" s="616"/>
      <c r="BY409" s="616"/>
      <c r="BZ409" s="616"/>
      <c r="CA409" s="616"/>
      <c r="CB409" s="616"/>
      <c r="CC409" s="616"/>
      <c r="CD409" s="616"/>
      <c r="CE409" s="616"/>
      <c r="CF409" s="616"/>
      <c r="CG409" s="616"/>
    </row>
    <row r="410" spans="1:85">
      <c r="A410" s="618"/>
      <c r="B410" s="618"/>
      <c r="C410" s="618"/>
      <c r="D410" s="618"/>
      <c r="E410" s="618"/>
      <c r="F410" s="618"/>
      <c r="G410" s="618"/>
      <c r="H410" s="618"/>
      <c r="I410" s="618"/>
      <c r="J410" s="618"/>
      <c r="K410" s="618"/>
      <c r="L410" s="618"/>
      <c r="M410" s="618"/>
      <c r="N410" s="618"/>
      <c r="O410" s="618"/>
      <c r="P410" s="618"/>
      <c r="Q410" s="618"/>
      <c r="R410" s="618"/>
      <c r="S410" s="618"/>
      <c r="T410" s="618"/>
      <c r="U410" s="618"/>
      <c r="V410" s="618"/>
      <c r="W410" s="618"/>
      <c r="Y410" s="618"/>
      <c r="Z410" s="618"/>
      <c r="AA410" s="618"/>
      <c r="AB410" s="618"/>
      <c r="AC410" s="618"/>
      <c r="AD410" s="618"/>
      <c r="AE410" s="618"/>
      <c r="AF410" s="618"/>
      <c r="AG410" s="618"/>
      <c r="AH410" s="618"/>
      <c r="AI410" s="618"/>
      <c r="AJ410" s="618"/>
      <c r="AK410" s="618"/>
      <c r="AL410" s="616"/>
      <c r="AM410" s="616"/>
      <c r="AN410" s="616"/>
      <c r="AO410" s="616"/>
      <c r="AP410" s="616"/>
      <c r="AQ410" s="616"/>
      <c r="AR410" s="616"/>
      <c r="AS410" s="616"/>
      <c r="AT410" s="616"/>
      <c r="AU410" s="616"/>
      <c r="AV410" s="616"/>
      <c r="AW410" s="616"/>
      <c r="AX410" s="616"/>
      <c r="AY410" s="616"/>
      <c r="AZ410" s="616"/>
      <c r="BA410" s="616"/>
      <c r="BB410" s="616"/>
      <c r="BC410" s="616"/>
      <c r="BD410" s="616"/>
      <c r="BE410" s="616"/>
      <c r="BF410" s="616"/>
      <c r="BG410" s="616"/>
      <c r="BH410" s="616"/>
      <c r="BI410" s="616"/>
      <c r="BJ410" s="616"/>
      <c r="BK410" s="616"/>
      <c r="BL410" s="616"/>
      <c r="BM410" s="616"/>
      <c r="BN410" s="616"/>
      <c r="BO410" s="616"/>
      <c r="BP410" s="616"/>
      <c r="BQ410" s="616"/>
      <c r="BR410" s="616"/>
      <c r="BS410" s="616"/>
      <c r="BT410" s="616"/>
      <c r="BU410" s="616"/>
      <c r="BV410" s="616"/>
      <c r="BW410" s="616"/>
      <c r="BX410" s="616"/>
      <c r="BY410" s="616"/>
      <c r="BZ410" s="616"/>
      <c r="CA410" s="616"/>
      <c r="CB410" s="616"/>
      <c r="CC410" s="616"/>
      <c r="CD410" s="616"/>
      <c r="CE410" s="616"/>
      <c r="CF410" s="616"/>
      <c r="CG410" s="616"/>
    </row>
    <row r="411" spans="1:85">
      <c r="A411" s="618"/>
      <c r="B411" s="618"/>
      <c r="C411" s="618"/>
      <c r="D411" s="618"/>
      <c r="E411" s="618"/>
      <c r="F411" s="618"/>
      <c r="G411" s="618"/>
      <c r="H411" s="618"/>
      <c r="I411" s="618"/>
      <c r="J411" s="618"/>
      <c r="K411" s="618"/>
      <c r="L411" s="618"/>
      <c r="M411" s="618"/>
      <c r="N411" s="618"/>
      <c r="O411" s="618"/>
      <c r="P411" s="618"/>
      <c r="Q411" s="618"/>
      <c r="R411" s="618"/>
      <c r="S411" s="618"/>
      <c r="T411" s="618"/>
      <c r="U411" s="618"/>
      <c r="V411" s="618"/>
      <c r="W411" s="618"/>
      <c r="Y411" s="618"/>
      <c r="Z411" s="618"/>
      <c r="AA411" s="618"/>
      <c r="AB411" s="618"/>
      <c r="AC411" s="618"/>
      <c r="AD411" s="618"/>
      <c r="AE411" s="618"/>
      <c r="AF411" s="618"/>
      <c r="AG411" s="618"/>
      <c r="AH411" s="618"/>
      <c r="AI411" s="618"/>
      <c r="AJ411" s="618"/>
      <c r="AK411" s="618"/>
      <c r="AL411" s="616"/>
      <c r="AM411" s="616"/>
      <c r="AN411" s="616"/>
      <c r="AO411" s="616"/>
      <c r="AP411" s="616"/>
      <c r="AQ411" s="616"/>
      <c r="AR411" s="616"/>
      <c r="AS411" s="616"/>
      <c r="AT411" s="616"/>
      <c r="AU411" s="616"/>
      <c r="AV411" s="616"/>
      <c r="AW411" s="616"/>
      <c r="AX411" s="616"/>
      <c r="AY411" s="616"/>
      <c r="AZ411" s="616"/>
      <c r="BA411" s="616"/>
      <c r="BB411" s="616"/>
      <c r="BC411" s="616"/>
      <c r="BD411" s="616"/>
      <c r="BE411" s="616"/>
      <c r="BF411" s="616"/>
      <c r="BG411" s="616"/>
      <c r="BH411" s="616"/>
      <c r="BI411" s="616"/>
      <c r="BJ411" s="616"/>
      <c r="BK411" s="616"/>
      <c r="BL411" s="616"/>
      <c r="BM411" s="616"/>
      <c r="BN411" s="616"/>
      <c r="BO411" s="616"/>
      <c r="BP411" s="616"/>
      <c r="BQ411" s="616"/>
      <c r="BR411" s="616"/>
      <c r="BS411" s="616"/>
      <c r="BT411" s="616"/>
      <c r="BU411" s="616"/>
      <c r="BV411" s="616"/>
      <c r="BW411" s="616"/>
      <c r="BX411" s="616"/>
      <c r="BY411" s="616"/>
      <c r="BZ411" s="616"/>
      <c r="CA411" s="616"/>
      <c r="CB411" s="616"/>
      <c r="CC411" s="616"/>
      <c r="CD411" s="616"/>
      <c r="CE411" s="616"/>
      <c r="CF411" s="616"/>
      <c r="CG411" s="616"/>
    </row>
    <row r="412" spans="1:85">
      <c r="A412" s="618"/>
      <c r="B412" s="618"/>
      <c r="C412" s="618"/>
      <c r="D412" s="618"/>
      <c r="E412" s="618"/>
      <c r="F412" s="618"/>
      <c r="G412" s="618"/>
      <c r="H412" s="618"/>
      <c r="I412" s="618"/>
      <c r="J412" s="618"/>
      <c r="K412" s="618"/>
      <c r="L412" s="618"/>
      <c r="M412" s="618"/>
      <c r="N412" s="618"/>
      <c r="O412" s="618"/>
      <c r="P412" s="618"/>
      <c r="Q412" s="618"/>
      <c r="R412" s="618"/>
      <c r="S412" s="618"/>
      <c r="T412" s="618"/>
      <c r="U412" s="618"/>
      <c r="V412" s="618"/>
      <c r="W412" s="618"/>
      <c r="Y412" s="618"/>
      <c r="Z412" s="618"/>
      <c r="AA412" s="618"/>
      <c r="AB412" s="618"/>
      <c r="AC412" s="618"/>
      <c r="AD412" s="618"/>
      <c r="AE412" s="618"/>
      <c r="AF412" s="618"/>
      <c r="AG412" s="618"/>
      <c r="AH412" s="618"/>
      <c r="AI412" s="618"/>
      <c r="AJ412" s="618"/>
      <c r="AK412" s="618"/>
      <c r="AL412" s="616"/>
      <c r="AM412" s="616"/>
      <c r="AN412" s="616"/>
      <c r="AO412" s="616"/>
      <c r="AP412" s="616"/>
      <c r="AQ412" s="616"/>
      <c r="AR412" s="616"/>
      <c r="AS412" s="616"/>
      <c r="AT412" s="616"/>
      <c r="AU412" s="616"/>
      <c r="AV412" s="616"/>
      <c r="AW412" s="616"/>
      <c r="AX412" s="616"/>
      <c r="AY412" s="616"/>
      <c r="AZ412" s="616"/>
      <c r="BA412" s="616"/>
      <c r="BB412" s="616"/>
      <c r="BC412" s="616"/>
      <c r="BD412" s="616"/>
      <c r="BE412" s="616"/>
      <c r="BF412" s="616"/>
      <c r="BG412" s="616"/>
      <c r="BH412" s="616"/>
      <c r="BI412" s="616"/>
      <c r="BJ412" s="616"/>
      <c r="BK412" s="616"/>
      <c r="BL412" s="616"/>
      <c r="BM412" s="616"/>
      <c r="BN412" s="616"/>
      <c r="BO412" s="616"/>
      <c r="BP412" s="616"/>
      <c r="BQ412" s="616"/>
      <c r="BR412" s="616"/>
      <c r="BS412" s="616"/>
      <c r="BT412" s="616"/>
      <c r="BU412" s="616"/>
      <c r="BV412" s="616"/>
      <c r="BW412" s="616"/>
      <c r="BX412" s="616"/>
      <c r="BY412" s="616"/>
      <c r="BZ412" s="616"/>
      <c r="CA412" s="616"/>
      <c r="CB412" s="616"/>
      <c r="CC412" s="616"/>
      <c r="CD412" s="616"/>
      <c r="CE412" s="616"/>
      <c r="CF412" s="616"/>
      <c r="CG412" s="616"/>
    </row>
    <row r="413" spans="1:85">
      <c r="A413" s="618"/>
      <c r="B413" s="618"/>
      <c r="C413" s="618"/>
      <c r="D413" s="618"/>
      <c r="E413" s="618"/>
      <c r="F413" s="618"/>
      <c r="G413" s="618"/>
      <c r="H413" s="618"/>
      <c r="I413" s="618"/>
      <c r="J413" s="618"/>
      <c r="K413" s="618"/>
      <c r="L413" s="618"/>
      <c r="M413" s="618"/>
      <c r="N413" s="618"/>
      <c r="O413" s="618"/>
      <c r="P413" s="618"/>
      <c r="Q413" s="618"/>
      <c r="R413" s="618"/>
      <c r="S413" s="618"/>
      <c r="T413" s="618"/>
      <c r="U413" s="618"/>
      <c r="V413" s="618"/>
      <c r="W413" s="618"/>
      <c r="Y413" s="618"/>
      <c r="Z413" s="618"/>
      <c r="AA413" s="618"/>
      <c r="AB413" s="618"/>
      <c r="AC413" s="618"/>
      <c r="AD413" s="618"/>
      <c r="AE413" s="618"/>
      <c r="AF413" s="618"/>
      <c r="AG413" s="618"/>
      <c r="AH413" s="618"/>
      <c r="AI413" s="618"/>
      <c r="AJ413" s="618"/>
      <c r="AK413" s="618"/>
      <c r="AL413" s="616"/>
      <c r="AM413" s="616"/>
      <c r="AN413" s="616"/>
      <c r="AO413" s="616"/>
      <c r="AP413" s="616"/>
      <c r="AQ413" s="616"/>
      <c r="AR413" s="616"/>
      <c r="AS413" s="616"/>
      <c r="AT413" s="616"/>
      <c r="AU413" s="616"/>
      <c r="AV413" s="616"/>
      <c r="AW413" s="616"/>
      <c r="AX413" s="616"/>
      <c r="AY413" s="616"/>
      <c r="AZ413" s="616"/>
      <c r="BA413" s="616"/>
      <c r="BB413" s="616"/>
      <c r="BC413" s="616"/>
      <c r="BD413" s="616"/>
      <c r="BE413" s="616"/>
      <c r="BF413" s="616"/>
      <c r="BG413" s="616"/>
      <c r="BH413" s="616"/>
      <c r="BI413" s="616"/>
      <c r="BJ413" s="616"/>
      <c r="BK413" s="616"/>
      <c r="BL413" s="616"/>
      <c r="BM413" s="616"/>
      <c r="BN413" s="616"/>
      <c r="BO413" s="616"/>
      <c r="BP413" s="616"/>
      <c r="BQ413" s="616"/>
      <c r="BR413" s="616"/>
      <c r="BS413" s="616"/>
      <c r="BT413" s="616"/>
      <c r="BU413" s="616"/>
      <c r="BV413" s="616"/>
      <c r="BW413" s="616"/>
      <c r="BX413" s="616"/>
      <c r="BY413" s="616"/>
      <c r="BZ413" s="616"/>
      <c r="CA413" s="616"/>
      <c r="CB413" s="616"/>
      <c r="CC413" s="616"/>
      <c r="CD413" s="616"/>
      <c r="CE413" s="616"/>
      <c r="CF413" s="616"/>
      <c r="CG413" s="616"/>
    </row>
    <row r="414" spans="1:85">
      <c r="A414" s="618"/>
      <c r="B414" s="618"/>
      <c r="C414" s="618"/>
      <c r="D414" s="618"/>
      <c r="E414" s="618"/>
      <c r="F414" s="618"/>
      <c r="G414" s="618"/>
      <c r="H414" s="618"/>
      <c r="I414" s="618"/>
      <c r="J414" s="618"/>
      <c r="K414" s="618"/>
      <c r="L414" s="618"/>
      <c r="M414" s="618"/>
      <c r="N414" s="618"/>
      <c r="O414" s="618"/>
      <c r="P414" s="618"/>
      <c r="Q414" s="618"/>
      <c r="R414" s="618"/>
      <c r="S414" s="618"/>
      <c r="T414" s="618"/>
      <c r="U414" s="618"/>
      <c r="V414" s="618"/>
      <c r="W414" s="618"/>
      <c r="Y414" s="618"/>
      <c r="Z414" s="618"/>
      <c r="AA414" s="618"/>
      <c r="AB414" s="618"/>
      <c r="AC414" s="618"/>
      <c r="AD414" s="618"/>
      <c r="AE414" s="618"/>
      <c r="AF414" s="618"/>
      <c r="AG414" s="618"/>
      <c r="AH414" s="618"/>
      <c r="AI414" s="618"/>
      <c r="AJ414" s="618"/>
      <c r="AK414" s="618"/>
      <c r="AL414" s="616"/>
      <c r="AM414" s="616"/>
      <c r="AN414" s="616"/>
      <c r="AO414" s="616"/>
      <c r="AP414" s="616"/>
      <c r="AQ414" s="616"/>
      <c r="AR414" s="616"/>
      <c r="AS414" s="616"/>
      <c r="AT414" s="616"/>
      <c r="AU414" s="616"/>
      <c r="AV414" s="616"/>
      <c r="AW414" s="616"/>
      <c r="AX414" s="616"/>
      <c r="AY414" s="616"/>
      <c r="AZ414" s="616"/>
      <c r="BA414" s="616"/>
      <c r="BB414" s="616"/>
      <c r="BC414" s="616"/>
      <c r="BD414" s="616"/>
      <c r="BE414" s="616"/>
      <c r="BF414" s="616"/>
      <c r="BG414" s="616"/>
      <c r="BH414" s="616"/>
      <c r="BI414" s="616"/>
      <c r="BJ414" s="616"/>
      <c r="BK414" s="616"/>
      <c r="BL414" s="616"/>
      <c r="BM414" s="616"/>
      <c r="BN414" s="616"/>
      <c r="BO414" s="616"/>
      <c r="BP414" s="616"/>
      <c r="BQ414" s="616"/>
      <c r="BR414" s="616"/>
      <c r="BS414" s="616"/>
      <c r="BT414" s="616"/>
      <c r="BU414" s="616"/>
      <c r="BV414" s="616"/>
      <c r="BW414" s="616"/>
      <c r="BX414" s="616"/>
      <c r="BY414" s="616"/>
      <c r="BZ414" s="616"/>
      <c r="CA414" s="616"/>
      <c r="CB414" s="616"/>
      <c r="CC414" s="616"/>
      <c r="CD414" s="616"/>
      <c r="CE414" s="616"/>
      <c r="CF414" s="616"/>
      <c r="CG414" s="616"/>
    </row>
    <row r="415" spans="1:85">
      <c r="A415" s="618"/>
      <c r="B415" s="618"/>
      <c r="C415" s="618"/>
      <c r="D415" s="618"/>
      <c r="E415" s="618"/>
      <c r="F415" s="618"/>
      <c r="G415" s="618"/>
      <c r="H415" s="618"/>
      <c r="I415" s="618"/>
      <c r="J415" s="618"/>
      <c r="K415" s="618"/>
      <c r="L415" s="618"/>
      <c r="M415" s="618"/>
      <c r="N415" s="618"/>
      <c r="O415" s="618"/>
      <c r="P415" s="618"/>
      <c r="Q415" s="618"/>
      <c r="R415" s="618"/>
      <c r="S415" s="618"/>
      <c r="T415" s="618"/>
      <c r="U415" s="618"/>
      <c r="V415" s="618"/>
      <c r="W415" s="618"/>
      <c r="Y415" s="618"/>
      <c r="Z415" s="618"/>
      <c r="AA415" s="618"/>
      <c r="AB415" s="618"/>
      <c r="AC415" s="618"/>
      <c r="AD415" s="618"/>
      <c r="AE415" s="618"/>
      <c r="AF415" s="618"/>
      <c r="AG415" s="618"/>
      <c r="AH415" s="618"/>
      <c r="AI415" s="618"/>
      <c r="AJ415" s="618"/>
      <c r="AK415" s="618"/>
      <c r="AL415" s="616"/>
      <c r="AM415" s="616"/>
      <c r="AN415" s="616"/>
      <c r="AO415" s="616"/>
      <c r="AP415" s="616"/>
      <c r="AQ415" s="616"/>
      <c r="AR415" s="616"/>
      <c r="AS415" s="616"/>
      <c r="AT415" s="616"/>
      <c r="AU415" s="616"/>
      <c r="AV415" s="616"/>
      <c r="AW415" s="616"/>
      <c r="AX415" s="616"/>
      <c r="AY415" s="616"/>
      <c r="AZ415" s="616"/>
      <c r="BA415" s="616"/>
      <c r="BB415" s="616"/>
      <c r="BC415" s="616"/>
      <c r="BD415" s="616"/>
      <c r="BE415" s="616"/>
      <c r="BF415" s="616"/>
      <c r="BG415" s="616"/>
      <c r="BH415" s="616"/>
      <c r="BI415" s="616"/>
      <c r="BJ415" s="616"/>
      <c r="BK415" s="616"/>
      <c r="BL415" s="616"/>
      <c r="BM415" s="616"/>
      <c r="BN415" s="616"/>
      <c r="BO415" s="616"/>
      <c r="BP415" s="616"/>
      <c r="BQ415" s="616"/>
      <c r="BR415" s="616"/>
      <c r="BS415" s="616"/>
      <c r="BT415" s="616"/>
      <c r="BU415" s="616"/>
      <c r="BV415" s="616"/>
      <c r="BW415" s="616"/>
      <c r="BX415" s="616"/>
      <c r="BY415" s="616"/>
      <c r="BZ415" s="616"/>
      <c r="CA415" s="616"/>
      <c r="CB415" s="616"/>
      <c r="CC415" s="616"/>
      <c r="CD415" s="616"/>
      <c r="CE415" s="616"/>
      <c r="CF415" s="616"/>
      <c r="CG415" s="616"/>
    </row>
    <row r="416" spans="1:85">
      <c r="A416" s="618"/>
      <c r="B416" s="618"/>
      <c r="C416" s="618"/>
      <c r="D416" s="618"/>
      <c r="E416" s="618"/>
      <c r="F416" s="618"/>
      <c r="G416" s="618"/>
      <c r="H416" s="618"/>
      <c r="I416" s="618"/>
      <c r="J416" s="618"/>
      <c r="K416" s="618"/>
      <c r="L416" s="618"/>
      <c r="M416" s="618"/>
      <c r="N416" s="618"/>
      <c r="O416" s="618"/>
      <c r="P416" s="618"/>
      <c r="Q416" s="618"/>
      <c r="R416" s="618"/>
      <c r="S416" s="618"/>
      <c r="T416" s="618"/>
      <c r="U416" s="618"/>
      <c r="V416" s="618"/>
      <c r="W416" s="618"/>
      <c r="Y416" s="618"/>
      <c r="Z416" s="618"/>
      <c r="AA416" s="618"/>
      <c r="AB416" s="618"/>
      <c r="AC416" s="618"/>
      <c r="AD416" s="618"/>
      <c r="AE416" s="618"/>
      <c r="AF416" s="618"/>
      <c r="AG416" s="618"/>
      <c r="AH416" s="618"/>
      <c r="AI416" s="618"/>
      <c r="AJ416" s="618"/>
      <c r="AK416" s="618"/>
      <c r="AL416" s="616"/>
      <c r="AM416" s="616"/>
      <c r="AN416" s="616"/>
      <c r="AO416" s="616"/>
      <c r="AP416" s="616"/>
      <c r="AQ416" s="616"/>
      <c r="AR416" s="616"/>
      <c r="AS416" s="616"/>
      <c r="AT416" s="616"/>
      <c r="AU416" s="616"/>
      <c r="AV416" s="616"/>
      <c r="AW416" s="616"/>
      <c r="AX416" s="616"/>
      <c r="AY416" s="616"/>
      <c r="AZ416" s="616"/>
      <c r="BA416" s="616"/>
      <c r="BB416" s="616"/>
      <c r="BC416" s="616"/>
      <c r="BD416" s="616"/>
      <c r="BE416" s="616"/>
      <c r="BF416" s="616"/>
      <c r="BG416" s="616"/>
      <c r="BH416" s="616"/>
      <c r="BI416" s="616"/>
      <c r="BJ416" s="616"/>
      <c r="BK416" s="616"/>
      <c r="BL416" s="616"/>
      <c r="BM416" s="616"/>
      <c r="BN416" s="616"/>
      <c r="BO416" s="616"/>
      <c r="BP416" s="616"/>
      <c r="BQ416" s="616"/>
      <c r="BR416" s="616"/>
      <c r="BS416" s="616"/>
      <c r="BT416" s="616"/>
      <c r="BU416" s="616"/>
      <c r="BV416" s="616"/>
      <c r="BW416" s="616"/>
      <c r="BX416" s="616"/>
      <c r="BY416" s="616"/>
      <c r="BZ416" s="616"/>
      <c r="CA416" s="616"/>
      <c r="CB416" s="616"/>
      <c r="CC416" s="616"/>
      <c r="CD416" s="616"/>
      <c r="CE416" s="616"/>
      <c r="CF416" s="616"/>
      <c r="CG416" s="616"/>
    </row>
    <row r="417" spans="1:85">
      <c r="A417" s="618"/>
      <c r="B417" s="618"/>
      <c r="C417" s="618"/>
      <c r="D417" s="618"/>
      <c r="E417" s="618"/>
      <c r="F417" s="618"/>
      <c r="G417" s="618"/>
      <c r="H417" s="618"/>
      <c r="I417" s="618"/>
      <c r="J417" s="618"/>
      <c r="K417" s="618"/>
      <c r="L417" s="618"/>
      <c r="M417" s="618"/>
      <c r="N417" s="618"/>
      <c r="O417" s="618"/>
      <c r="P417" s="618"/>
      <c r="Q417" s="618"/>
      <c r="R417" s="618"/>
      <c r="S417" s="618"/>
      <c r="T417" s="618"/>
      <c r="U417" s="618"/>
      <c r="V417" s="618"/>
      <c r="W417" s="618"/>
      <c r="Y417" s="618"/>
      <c r="Z417" s="618"/>
      <c r="AA417" s="618"/>
      <c r="AB417" s="618"/>
      <c r="AC417" s="618"/>
      <c r="AD417" s="618"/>
      <c r="AE417" s="618"/>
      <c r="AF417" s="618"/>
      <c r="AG417" s="618"/>
      <c r="AH417" s="618"/>
      <c r="AI417" s="618"/>
      <c r="AJ417" s="618"/>
      <c r="AK417" s="618"/>
      <c r="AL417" s="616"/>
      <c r="AM417" s="616"/>
      <c r="AN417" s="616"/>
      <c r="AO417" s="616"/>
      <c r="AP417" s="616"/>
      <c r="AQ417" s="616"/>
      <c r="AR417" s="616"/>
      <c r="AS417" s="616"/>
      <c r="AT417" s="616"/>
      <c r="AU417" s="616"/>
      <c r="AV417" s="616"/>
      <c r="AW417" s="616"/>
      <c r="AX417" s="616"/>
      <c r="AY417" s="616"/>
      <c r="AZ417" s="616"/>
      <c r="BA417" s="616"/>
      <c r="BB417" s="616"/>
      <c r="BC417" s="616"/>
      <c r="BD417" s="616"/>
      <c r="BE417" s="616"/>
      <c r="BF417" s="616"/>
      <c r="BG417" s="616"/>
      <c r="BH417" s="616"/>
      <c r="BI417" s="616"/>
      <c r="BJ417" s="616"/>
      <c r="BK417" s="616"/>
      <c r="BL417" s="616"/>
      <c r="BM417" s="616"/>
      <c r="BN417" s="616"/>
      <c r="BO417" s="616"/>
      <c r="BP417" s="616"/>
      <c r="BQ417" s="616"/>
      <c r="BR417" s="616"/>
      <c r="BS417" s="616"/>
      <c r="BT417" s="616"/>
      <c r="BU417" s="616"/>
      <c r="BV417" s="616"/>
      <c r="BW417" s="616"/>
      <c r="BX417" s="616"/>
      <c r="BY417" s="616"/>
      <c r="BZ417" s="616"/>
      <c r="CA417" s="616"/>
      <c r="CB417" s="616"/>
      <c r="CC417" s="616"/>
      <c r="CD417" s="616"/>
      <c r="CE417" s="616"/>
      <c r="CF417" s="616"/>
      <c r="CG417" s="616"/>
    </row>
    <row r="418" spans="1:85">
      <c r="A418" s="618"/>
      <c r="B418" s="618"/>
      <c r="C418" s="618"/>
      <c r="D418" s="618"/>
      <c r="E418" s="618"/>
      <c r="F418" s="618"/>
      <c r="G418" s="618"/>
      <c r="H418" s="618"/>
      <c r="I418" s="618"/>
      <c r="J418" s="618"/>
      <c r="K418" s="618"/>
      <c r="L418" s="618"/>
      <c r="M418" s="618"/>
      <c r="N418" s="618"/>
      <c r="O418" s="618"/>
      <c r="P418" s="618"/>
      <c r="Q418" s="618"/>
      <c r="R418" s="618"/>
      <c r="S418" s="618"/>
      <c r="T418" s="618"/>
      <c r="U418" s="618"/>
      <c r="V418" s="618"/>
      <c r="W418" s="618"/>
      <c r="Y418" s="618"/>
      <c r="Z418" s="618"/>
      <c r="AA418" s="618"/>
      <c r="AB418" s="618"/>
      <c r="AC418" s="618"/>
      <c r="AD418" s="618"/>
      <c r="AE418" s="618"/>
      <c r="AF418" s="618"/>
      <c r="AG418" s="618"/>
      <c r="AH418" s="618"/>
      <c r="AI418" s="618"/>
      <c r="AJ418" s="618"/>
      <c r="AK418" s="618"/>
      <c r="AL418" s="616"/>
      <c r="AM418" s="616"/>
      <c r="AN418" s="616"/>
      <c r="AO418" s="616"/>
      <c r="AP418" s="616"/>
      <c r="AQ418" s="616"/>
      <c r="AR418" s="616"/>
      <c r="AS418" s="616"/>
      <c r="AT418" s="616"/>
      <c r="AU418" s="616"/>
      <c r="AV418" s="616"/>
      <c r="AW418" s="616"/>
      <c r="AX418" s="616"/>
      <c r="AY418" s="616"/>
      <c r="AZ418" s="616"/>
      <c r="BA418" s="616"/>
      <c r="BB418" s="616"/>
      <c r="BC418" s="616"/>
      <c r="BD418" s="616"/>
      <c r="BE418" s="616"/>
      <c r="BF418" s="616"/>
      <c r="BG418" s="616"/>
      <c r="BH418" s="616"/>
      <c r="BI418" s="616"/>
      <c r="BJ418" s="616"/>
      <c r="BK418" s="616"/>
      <c r="BL418" s="616"/>
      <c r="BM418" s="616"/>
      <c r="BN418" s="616"/>
      <c r="BO418" s="616"/>
      <c r="BP418" s="616"/>
      <c r="BQ418" s="616"/>
      <c r="BR418" s="616"/>
      <c r="BS418" s="616"/>
      <c r="BT418" s="616"/>
      <c r="BU418" s="616"/>
      <c r="BV418" s="616"/>
      <c r="BW418" s="616"/>
      <c r="BX418" s="616"/>
      <c r="BY418" s="616"/>
      <c r="BZ418" s="616"/>
      <c r="CA418" s="616"/>
      <c r="CB418" s="616"/>
      <c r="CC418" s="616"/>
      <c r="CD418" s="616"/>
      <c r="CE418" s="616"/>
      <c r="CF418" s="616"/>
      <c r="CG418" s="616"/>
    </row>
    <row r="419" spans="1:85">
      <c r="A419" s="618"/>
      <c r="B419" s="618"/>
      <c r="C419" s="618"/>
      <c r="D419" s="618"/>
      <c r="E419" s="618"/>
      <c r="F419" s="618"/>
      <c r="G419" s="618"/>
      <c r="H419" s="618"/>
      <c r="I419" s="618"/>
      <c r="J419" s="618"/>
      <c r="K419" s="618"/>
      <c r="L419" s="618"/>
      <c r="M419" s="618"/>
      <c r="N419" s="618"/>
      <c r="O419" s="618"/>
      <c r="P419" s="618"/>
      <c r="Q419" s="618"/>
      <c r="R419" s="618"/>
      <c r="S419" s="618"/>
      <c r="T419" s="618"/>
      <c r="U419" s="618"/>
      <c r="V419" s="618"/>
      <c r="W419" s="618"/>
      <c r="Y419" s="618"/>
      <c r="Z419" s="618"/>
      <c r="AA419" s="618"/>
      <c r="AB419" s="618"/>
      <c r="AC419" s="618"/>
      <c r="AD419" s="618"/>
      <c r="AE419" s="618"/>
      <c r="AF419" s="618"/>
      <c r="AG419" s="618"/>
      <c r="AH419" s="618"/>
      <c r="AI419" s="618"/>
      <c r="AJ419" s="618"/>
      <c r="AK419" s="618"/>
      <c r="AL419" s="616"/>
      <c r="AM419" s="616"/>
      <c r="AN419" s="616"/>
      <c r="AO419" s="616"/>
      <c r="AP419" s="616"/>
      <c r="AQ419" s="616"/>
      <c r="AR419" s="616"/>
      <c r="AS419" s="616"/>
      <c r="AT419" s="616"/>
      <c r="AU419" s="616"/>
      <c r="AV419" s="616"/>
      <c r="AW419" s="616"/>
      <c r="AX419" s="616"/>
      <c r="AY419" s="616"/>
      <c r="AZ419" s="616"/>
      <c r="BA419" s="616"/>
      <c r="BB419" s="616"/>
      <c r="BC419" s="616"/>
      <c r="BD419" s="616"/>
      <c r="BE419" s="616"/>
      <c r="BF419" s="616"/>
      <c r="BG419" s="616"/>
      <c r="BH419" s="616"/>
      <c r="BI419" s="616"/>
      <c r="BJ419" s="616"/>
      <c r="BK419" s="616"/>
      <c r="BL419" s="616"/>
      <c r="BM419" s="616"/>
      <c r="BN419" s="616"/>
      <c r="BO419" s="616"/>
      <c r="BP419" s="616"/>
      <c r="BQ419" s="616"/>
      <c r="BR419" s="616"/>
      <c r="BS419" s="616"/>
      <c r="BT419" s="616"/>
      <c r="BU419" s="616"/>
      <c r="BV419" s="616"/>
      <c r="BW419" s="616"/>
      <c r="BX419" s="616"/>
      <c r="BY419" s="616"/>
      <c r="BZ419" s="616"/>
      <c r="CA419" s="616"/>
      <c r="CB419" s="616"/>
      <c r="CC419" s="616"/>
      <c r="CD419" s="616"/>
      <c r="CE419" s="616"/>
      <c r="CF419" s="616"/>
      <c r="CG419" s="616"/>
    </row>
    <row r="420" spans="1:85">
      <c r="A420" s="618"/>
      <c r="B420" s="618"/>
      <c r="C420" s="618"/>
      <c r="D420" s="618"/>
      <c r="E420" s="618"/>
      <c r="F420" s="618"/>
      <c r="G420" s="618"/>
      <c r="H420" s="618"/>
      <c r="I420" s="618"/>
      <c r="J420" s="618"/>
      <c r="K420" s="618"/>
      <c r="L420" s="618"/>
      <c r="M420" s="618"/>
      <c r="N420" s="618"/>
      <c r="O420" s="618"/>
      <c r="P420" s="618"/>
      <c r="Q420" s="618"/>
      <c r="R420" s="618"/>
      <c r="S420" s="618"/>
      <c r="T420" s="618"/>
      <c r="U420" s="618"/>
      <c r="V420" s="618"/>
      <c r="W420" s="618"/>
      <c r="Y420" s="618"/>
      <c r="Z420" s="618"/>
      <c r="AA420" s="618"/>
      <c r="AB420" s="618"/>
      <c r="AC420" s="618"/>
      <c r="AD420" s="618"/>
      <c r="AE420" s="618"/>
      <c r="AF420" s="618"/>
      <c r="AG420" s="618"/>
      <c r="AH420" s="618"/>
      <c r="AI420" s="618"/>
      <c r="AJ420" s="618"/>
      <c r="AK420" s="618"/>
      <c r="AL420" s="616"/>
      <c r="AM420" s="616"/>
      <c r="AN420" s="616"/>
      <c r="AO420" s="616"/>
      <c r="AP420" s="616"/>
      <c r="AQ420" s="616"/>
      <c r="AR420" s="616"/>
      <c r="AS420" s="616"/>
      <c r="AT420" s="616"/>
      <c r="AU420" s="616"/>
      <c r="AV420" s="616"/>
      <c r="AW420" s="616"/>
      <c r="AX420" s="616"/>
      <c r="AY420" s="616"/>
      <c r="AZ420" s="616"/>
      <c r="BA420" s="616"/>
      <c r="BB420" s="616"/>
      <c r="BC420" s="616"/>
      <c r="BD420" s="616"/>
      <c r="BE420" s="616"/>
      <c r="BF420" s="616"/>
      <c r="BG420" s="616"/>
      <c r="BH420" s="616"/>
      <c r="BI420" s="616"/>
      <c r="BJ420" s="616"/>
      <c r="BK420" s="616"/>
      <c r="BL420" s="616"/>
      <c r="BM420" s="616"/>
      <c r="BN420" s="616"/>
      <c r="BO420" s="616"/>
      <c r="BP420" s="616"/>
      <c r="BQ420" s="616"/>
      <c r="BR420" s="616"/>
      <c r="BS420" s="616"/>
      <c r="BT420" s="616"/>
      <c r="BU420" s="616"/>
      <c r="BV420" s="616"/>
      <c r="BW420" s="616"/>
      <c r="BX420" s="616"/>
      <c r="BY420" s="616"/>
      <c r="BZ420" s="616"/>
      <c r="CA420" s="616"/>
      <c r="CB420" s="616"/>
      <c r="CC420" s="616"/>
      <c r="CD420" s="616"/>
      <c r="CE420" s="616"/>
      <c r="CF420" s="616"/>
      <c r="CG420" s="616"/>
    </row>
    <row r="421" spans="1:85">
      <c r="A421" s="618"/>
      <c r="B421" s="618"/>
      <c r="C421" s="618"/>
      <c r="D421" s="618"/>
      <c r="E421" s="618"/>
      <c r="F421" s="618"/>
      <c r="G421" s="618"/>
      <c r="H421" s="618"/>
      <c r="I421" s="618"/>
      <c r="J421" s="618"/>
      <c r="K421" s="618"/>
      <c r="L421" s="618"/>
      <c r="M421" s="618"/>
      <c r="N421" s="618"/>
      <c r="O421" s="618"/>
      <c r="P421" s="618"/>
      <c r="Q421" s="618"/>
      <c r="R421" s="618"/>
      <c r="S421" s="618"/>
      <c r="T421" s="618"/>
      <c r="U421" s="618"/>
      <c r="V421" s="618"/>
      <c r="W421" s="618"/>
      <c r="Y421" s="618"/>
      <c r="Z421" s="618"/>
      <c r="AA421" s="618"/>
      <c r="AB421" s="618"/>
      <c r="AC421" s="618"/>
      <c r="AD421" s="618"/>
      <c r="AE421" s="618"/>
      <c r="AF421" s="618"/>
      <c r="AG421" s="618"/>
      <c r="AH421" s="618"/>
      <c r="AI421" s="618"/>
      <c r="AJ421" s="618"/>
      <c r="AK421" s="618"/>
      <c r="AL421" s="616"/>
      <c r="AM421" s="616"/>
      <c r="AN421" s="616"/>
      <c r="AO421" s="616"/>
      <c r="AP421" s="616"/>
      <c r="AQ421" s="616"/>
      <c r="AR421" s="616"/>
      <c r="AS421" s="616"/>
      <c r="AT421" s="616"/>
      <c r="AU421" s="616"/>
      <c r="AV421" s="616"/>
      <c r="AW421" s="616"/>
      <c r="AX421" s="616"/>
      <c r="AY421" s="616"/>
      <c r="AZ421" s="616"/>
      <c r="BA421" s="616"/>
      <c r="BB421" s="616"/>
      <c r="BC421" s="616"/>
      <c r="BD421" s="616"/>
      <c r="BE421" s="616"/>
      <c r="BF421" s="616"/>
      <c r="BG421" s="616"/>
      <c r="BH421" s="616"/>
      <c r="BI421" s="616"/>
      <c r="BJ421" s="616"/>
      <c r="BK421" s="616"/>
      <c r="BL421" s="616"/>
      <c r="BM421" s="616"/>
      <c r="BN421" s="616"/>
      <c r="BO421" s="616"/>
      <c r="BP421" s="616"/>
      <c r="BQ421" s="616"/>
      <c r="BR421" s="616"/>
      <c r="BS421" s="616"/>
      <c r="BT421" s="616"/>
      <c r="BU421" s="616"/>
      <c r="BV421" s="616"/>
      <c r="BW421" s="616"/>
      <c r="BX421" s="616"/>
      <c r="BY421" s="616"/>
      <c r="BZ421" s="616"/>
      <c r="CA421" s="616"/>
      <c r="CB421" s="616"/>
      <c r="CC421" s="616"/>
      <c r="CD421" s="616"/>
      <c r="CE421" s="616"/>
      <c r="CF421" s="616"/>
      <c r="CG421" s="616"/>
    </row>
    <row r="422" spans="1:85">
      <c r="A422" s="618"/>
      <c r="B422" s="618"/>
      <c r="C422" s="618"/>
      <c r="D422" s="618"/>
      <c r="E422" s="618"/>
      <c r="F422" s="618"/>
      <c r="G422" s="618"/>
      <c r="H422" s="618"/>
      <c r="I422" s="618"/>
      <c r="J422" s="618"/>
      <c r="K422" s="618"/>
      <c r="L422" s="618"/>
      <c r="M422" s="618"/>
      <c r="N422" s="618"/>
      <c r="O422" s="618"/>
      <c r="P422" s="618"/>
      <c r="Q422" s="618"/>
      <c r="R422" s="618"/>
      <c r="S422" s="618"/>
      <c r="T422" s="618"/>
      <c r="U422" s="618"/>
      <c r="V422" s="618"/>
      <c r="W422" s="618"/>
      <c r="Y422" s="618"/>
      <c r="Z422" s="618"/>
      <c r="AA422" s="618"/>
      <c r="AB422" s="618"/>
      <c r="AC422" s="618"/>
      <c r="AD422" s="618"/>
      <c r="AE422" s="618"/>
      <c r="AF422" s="618"/>
      <c r="AG422" s="618"/>
      <c r="AH422" s="618"/>
      <c r="AI422" s="618"/>
      <c r="AJ422" s="618"/>
      <c r="AK422" s="618"/>
      <c r="AL422" s="616"/>
      <c r="AM422" s="616"/>
      <c r="AN422" s="616"/>
      <c r="AO422" s="616"/>
      <c r="AP422" s="616"/>
      <c r="AQ422" s="616"/>
      <c r="AR422" s="616"/>
      <c r="AS422" s="616"/>
      <c r="AT422" s="616"/>
      <c r="AU422" s="616"/>
      <c r="AV422" s="616"/>
      <c r="AW422" s="616"/>
      <c r="AX422" s="616"/>
      <c r="AY422" s="616"/>
      <c r="AZ422" s="616"/>
      <c r="BA422" s="616"/>
      <c r="BB422" s="616"/>
      <c r="BC422" s="616"/>
      <c r="BD422" s="616"/>
      <c r="BE422" s="616"/>
      <c r="BF422" s="616"/>
      <c r="BG422" s="616"/>
      <c r="BH422" s="616"/>
      <c r="BI422" s="616"/>
      <c r="BJ422" s="616"/>
      <c r="BK422" s="616"/>
      <c r="BL422" s="616"/>
      <c r="BM422" s="616"/>
      <c r="BN422" s="616"/>
      <c r="BO422" s="616"/>
      <c r="BP422" s="616"/>
      <c r="BQ422" s="616"/>
      <c r="BR422" s="616"/>
      <c r="BS422" s="616"/>
      <c r="BT422" s="616"/>
      <c r="BU422" s="616"/>
      <c r="BV422" s="616"/>
      <c r="BW422" s="616"/>
      <c r="BX422" s="616"/>
      <c r="BY422" s="616"/>
      <c r="BZ422" s="616"/>
      <c r="CA422" s="616"/>
      <c r="CB422" s="616"/>
      <c r="CC422" s="616"/>
      <c r="CD422" s="616"/>
      <c r="CE422" s="616"/>
      <c r="CF422" s="616"/>
      <c r="CG422" s="616"/>
    </row>
    <row r="423" spans="1:85">
      <c r="A423" s="618"/>
      <c r="B423" s="618"/>
      <c r="C423" s="618"/>
      <c r="D423" s="618"/>
      <c r="E423" s="618"/>
      <c r="F423" s="618"/>
      <c r="G423" s="618"/>
      <c r="H423" s="618"/>
      <c r="I423" s="618"/>
      <c r="J423" s="618"/>
      <c r="K423" s="618"/>
      <c r="L423" s="618"/>
      <c r="M423" s="618"/>
      <c r="N423" s="618"/>
      <c r="O423" s="618"/>
      <c r="P423" s="618"/>
      <c r="Q423" s="618"/>
      <c r="R423" s="618"/>
      <c r="S423" s="618"/>
      <c r="T423" s="618"/>
      <c r="U423" s="618"/>
      <c r="V423" s="618"/>
      <c r="W423" s="618"/>
      <c r="Y423" s="618"/>
      <c r="Z423" s="618"/>
      <c r="AA423" s="618"/>
      <c r="AB423" s="618"/>
      <c r="AC423" s="618"/>
      <c r="AD423" s="618"/>
      <c r="AE423" s="618"/>
      <c r="AF423" s="618"/>
      <c r="AG423" s="618"/>
      <c r="AH423" s="618"/>
      <c r="AI423" s="618"/>
      <c r="AJ423" s="618"/>
      <c r="AK423" s="618"/>
      <c r="AL423" s="616"/>
      <c r="AM423" s="616"/>
      <c r="AN423" s="616"/>
      <c r="AO423" s="616"/>
      <c r="AP423" s="616"/>
      <c r="AQ423" s="616"/>
      <c r="AR423" s="616"/>
      <c r="AS423" s="616"/>
      <c r="AT423" s="616"/>
      <c r="AU423" s="616"/>
      <c r="AV423" s="616"/>
      <c r="AW423" s="616"/>
      <c r="AX423" s="616"/>
      <c r="AY423" s="616"/>
      <c r="AZ423" s="616"/>
      <c r="BA423" s="616"/>
      <c r="BB423" s="616"/>
      <c r="BC423" s="616"/>
      <c r="BD423" s="616"/>
      <c r="BE423" s="616"/>
      <c r="BF423" s="616"/>
      <c r="BG423" s="616"/>
      <c r="BH423" s="616"/>
      <c r="BI423" s="616"/>
      <c r="BJ423" s="616"/>
      <c r="BK423" s="616"/>
      <c r="BL423" s="616"/>
      <c r="BM423" s="616"/>
      <c r="BN423" s="616"/>
      <c r="BO423" s="616"/>
      <c r="BP423" s="616"/>
      <c r="BQ423" s="616"/>
      <c r="BR423" s="616"/>
      <c r="BS423" s="616"/>
      <c r="BT423" s="616"/>
      <c r="BU423" s="616"/>
      <c r="BV423" s="616"/>
      <c r="BW423" s="616"/>
      <c r="BX423" s="616"/>
      <c r="BY423" s="616"/>
      <c r="BZ423" s="616"/>
      <c r="CA423" s="616"/>
      <c r="CB423" s="616"/>
      <c r="CC423" s="616"/>
      <c r="CD423" s="616"/>
      <c r="CE423" s="616"/>
      <c r="CF423" s="616"/>
      <c r="CG423" s="616"/>
    </row>
    <row r="424" spans="1:85">
      <c r="A424" s="618"/>
      <c r="B424" s="618"/>
      <c r="C424" s="618"/>
      <c r="D424" s="618"/>
      <c r="E424" s="618"/>
      <c r="F424" s="618"/>
      <c r="G424" s="618"/>
      <c r="H424" s="618"/>
      <c r="I424" s="618"/>
      <c r="J424" s="618"/>
      <c r="K424" s="618"/>
      <c r="L424" s="618"/>
      <c r="M424" s="618"/>
      <c r="N424" s="618"/>
      <c r="O424" s="618"/>
      <c r="P424" s="618"/>
      <c r="Q424" s="618"/>
      <c r="R424" s="618"/>
      <c r="S424" s="618"/>
      <c r="T424" s="618"/>
      <c r="U424" s="618"/>
      <c r="V424" s="618"/>
      <c r="W424" s="618"/>
      <c r="Y424" s="618"/>
      <c r="Z424" s="618"/>
      <c r="AA424" s="618"/>
      <c r="AB424" s="618"/>
      <c r="AC424" s="618"/>
      <c r="AD424" s="618"/>
      <c r="AE424" s="618"/>
      <c r="AF424" s="618"/>
      <c r="AG424" s="618"/>
      <c r="AH424" s="618"/>
      <c r="AI424" s="618"/>
      <c r="AJ424" s="618"/>
      <c r="AK424" s="618"/>
      <c r="AL424" s="616"/>
      <c r="AM424" s="616"/>
      <c r="AN424" s="616"/>
      <c r="AO424" s="616"/>
      <c r="AP424" s="616"/>
      <c r="AQ424" s="616"/>
      <c r="AR424" s="616"/>
      <c r="AS424" s="616"/>
      <c r="AT424" s="616"/>
      <c r="AU424" s="616"/>
      <c r="AV424" s="616"/>
      <c r="AW424" s="616"/>
      <c r="AX424" s="616"/>
      <c r="AY424" s="616"/>
      <c r="AZ424" s="616"/>
      <c r="BA424" s="616"/>
      <c r="BB424" s="616"/>
      <c r="BC424" s="616"/>
      <c r="BD424" s="616"/>
      <c r="BE424" s="616"/>
      <c r="BF424" s="616"/>
      <c r="BG424" s="616"/>
      <c r="BH424" s="616"/>
      <c r="BI424" s="616"/>
      <c r="BJ424" s="616"/>
      <c r="BK424" s="616"/>
      <c r="BL424" s="616"/>
      <c r="BM424" s="616"/>
      <c r="BN424" s="616"/>
      <c r="BO424" s="616"/>
      <c r="BP424" s="616"/>
      <c r="BQ424" s="616"/>
      <c r="BR424" s="616"/>
      <c r="BS424" s="616"/>
      <c r="BT424" s="616"/>
      <c r="BU424" s="616"/>
      <c r="BV424" s="616"/>
      <c r="BW424" s="616"/>
      <c r="BX424" s="616"/>
      <c r="BY424" s="616"/>
      <c r="BZ424" s="616"/>
      <c r="CA424" s="616"/>
      <c r="CB424" s="616"/>
      <c r="CC424" s="616"/>
      <c r="CD424" s="616"/>
      <c r="CE424" s="616"/>
      <c r="CF424" s="616"/>
      <c r="CG424" s="616"/>
    </row>
    <row r="425" spans="1:85">
      <c r="A425" s="618"/>
      <c r="B425" s="618"/>
      <c r="C425" s="618"/>
      <c r="D425" s="618"/>
      <c r="E425" s="618"/>
      <c r="F425" s="618"/>
      <c r="G425" s="618"/>
      <c r="H425" s="618"/>
      <c r="I425" s="618"/>
      <c r="J425" s="618"/>
      <c r="K425" s="618"/>
      <c r="L425" s="618"/>
      <c r="M425" s="618"/>
      <c r="N425" s="618"/>
      <c r="O425" s="618"/>
      <c r="P425" s="618"/>
      <c r="Q425" s="618"/>
      <c r="R425" s="618"/>
      <c r="S425" s="618"/>
      <c r="T425" s="618"/>
      <c r="U425" s="618"/>
      <c r="V425" s="618"/>
      <c r="W425" s="618"/>
      <c r="Y425" s="618"/>
      <c r="Z425" s="618"/>
      <c r="AA425" s="618"/>
      <c r="AB425" s="618"/>
      <c r="AC425" s="618"/>
      <c r="AD425" s="618"/>
      <c r="AE425" s="618"/>
      <c r="AF425" s="618"/>
      <c r="AG425" s="618"/>
      <c r="AH425" s="618"/>
      <c r="AI425" s="618"/>
      <c r="AJ425" s="618"/>
      <c r="AK425" s="618"/>
      <c r="AL425" s="616"/>
      <c r="AM425" s="616"/>
      <c r="AN425" s="616"/>
      <c r="AO425" s="616"/>
      <c r="AP425" s="616"/>
      <c r="AQ425" s="616"/>
      <c r="AR425" s="616"/>
      <c r="AS425" s="616"/>
      <c r="AT425" s="616"/>
      <c r="AU425" s="616"/>
      <c r="AV425" s="616"/>
      <c r="AW425" s="616"/>
      <c r="AX425" s="616"/>
      <c r="AY425" s="616"/>
      <c r="AZ425" s="616"/>
      <c r="BA425" s="616"/>
      <c r="BB425" s="616"/>
      <c r="BC425" s="616"/>
      <c r="BD425" s="616"/>
      <c r="BE425" s="616"/>
      <c r="BF425" s="616"/>
      <c r="BG425" s="616"/>
      <c r="BH425" s="616"/>
      <c r="BI425" s="616"/>
      <c r="BJ425" s="616"/>
      <c r="BK425" s="616"/>
      <c r="BL425" s="616"/>
      <c r="BM425" s="616"/>
      <c r="BN425" s="616"/>
      <c r="BO425" s="616"/>
      <c r="BP425" s="616"/>
      <c r="BQ425" s="616"/>
      <c r="BR425" s="616"/>
      <c r="BS425" s="616"/>
      <c r="BT425" s="616"/>
      <c r="BU425" s="616"/>
      <c r="BV425" s="616"/>
      <c r="BW425" s="616"/>
      <c r="BX425" s="616"/>
      <c r="BY425" s="616"/>
      <c r="BZ425" s="616"/>
      <c r="CA425" s="616"/>
      <c r="CB425" s="616"/>
      <c r="CC425" s="616"/>
      <c r="CD425" s="616"/>
      <c r="CE425" s="616"/>
      <c r="CF425" s="616"/>
      <c r="CG425" s="616"/>
    </row>
    <row r="426" spans="1:85">
      <c r="A426" s="618"/>
      <c r="B426" s="618"/>
      <c r="C426" s="618"/>
      <c r="D426" s="618"/>
      <c r="E426" s="618"/>
      <c r="F426" s="618"/>
      <c r="G426" s="618"/>
      <c r="H426" s="618"/>
      <c r="I426" s="618"/>
      <c r="J426" s="618"/>
      <c r="K426" s="618"/>
      <c r="L426" s="618"/>
      <c r="M426" s="618"/>
      <c r="N426" s="618"/>
      <c r="O426" s="618"/>
      <c r="P426" s="618"/>
      <c r="Q426" s="618"/>
      <c r="R426" s="618"/>
      <c r="S426" s="618"/>
      <c r="T426" s="618"/>
      <c r="U426" s="618"/>
      <c r="V426" s="618"/>
      <c r="W426" s="618"/>
      <c r="Y426" s="618"/>
      <c r="Z426" s="618"/>
      <c r="AA426" s="618"/>
      <c r="AB426" s="618"/>
      <c r="AC426" s="618"/>
      <c r="AD426" s="618"/>
      <c r="AE426" s="618"/>
      <c r="AF426" s="618"/>
      <c r="AG426" s="618"/>
      <c r="AH426" s="618"/>
      <c r="AI426" s="618"/>
      <c r="AJ426" s="618"/>
      <c r="AK426" s="618"/>
      <c r="AL426" s="616"/>
      <c r="AM426" s="616"/>
      <c r="AN426" s="616"/>
      <c r="AO426" s="616"/>
      <c r="AP426" s="616"/>
      <c r="AQ426" s="616"/>
      <c r="AR426" s="616"/>
      <c r="AS426" s="616"/>
      <c r="AT426" s="616"/>
      <c r="AU426" s="616"/>
      <c r="AV426" s="616"/>
      <c r="AW426" s="616"/>
      <c r="AX426" s="616"/>
      <c r="AY426" s="616"/>
      <c r="AZ426" s="616"/>
      <c r="BA426" s="616"/>
      <c r="BB426" s="616"/>
      <c r="BC426" s="616"/>
      <c r="BD426" s="616"/>
      <c r="BE426" s="616"/>
      <c r="BF426" s="616"/>
      <c r="BG426" s="616"/>
      <c r="BH426" s="616"/>
      <c r="BI426" s="616"/>
      <c r="BJ426" s="616"/>
      <c r="BK426" s="616"/>
      <c r="BL426" s="616"/>
      <c r="BM426" s="616"/>
      <c r="BN426" s="616"/>
      <c r="BO426" s="616"/>
      <c r="BP426" s="616"/>
      <c r="BQ426" s="616"/>
      <c r="BR426" s="616"/>
      <c r="BS426" s="616"/>
      <c r="BT426" s="616"/>
      <c r="BU426" s="616"/>
      <c r="BV426" s="616"/>
      <c r="BW426" s="616"/>
      <c r="BX426" s="616"/>
      <c r="BY426" s="616"/>
      <c r="BZ426" s="616"/>
      <c r="CA426" s="616"/>
      <c r="CB426" s="616"/>
      <c r="CC426" s="616"/>
      <c r="CD426" s="616"/>
      <c r="CE426" s="616"/>
      <c r="CF426" s="616"/>
      <c r="CG426" s="616"/>
    </row>
    <row r="427" spans="1:85">
      <c r="A427" s="618"/>
      <c r="B427" s="618"/>
      <c r="C427" s="618"/>
      <c r="D427" s="618"/>
      <c r="E427" s="618"/>
      <c r="F427" s="618"/>
      <c r="G427" s="618"/>
      <c r="H427" s="618"/>
      <c r="I427" s="618"/>
      <c r="J427" s="618"/>
      <c r="K427" s="618"/>
      <c r="L427" s="618"/>
      <c r="M427" s="618"/>
      <c r="N427" s="618"/>
      <c r="O427" s="618"/>
      <c r="P427" s="618"/>
      <c r="Q427" s="618"/>
      <c r="R427" s="618"/>
      <c r="S427" s="618"/>
      <c r="T427" s="618"/>
      <c r="U427" s="618"/>
      <c r="V427" s="618"/>
      <c r="W427" s="618"/>
      <c r="Y427" s="618"/>
      <c r="Z427" s="618"/>
      <c r="AA427" s="618"/>
      <c r="AB427" s="618"/>
      <c r="AC427" s="618"/>
      <c r="AD427" s="618"/>
      <c r="AE427" s="618"/>
      <c r="AF427" s="618"/>
      <c r="AG427" s="618"/>
      <c r="AH427" s="618"/>
      <c r="AI427" s="618"/>
      <c r="AJ427" s="618"/>
      <c r="AK427" s="618"/>
      <c r="AL427" s="616"/>
      <c r="AM427" s="616"/>
      <c r="AN427" s="616"/>
      <c r="AO427" s="616"/>
      <c r="AP427" s="616"/>
      <c r="AQ427" s="616"/>
      <c r="AR427" s="616"/>
      <c r="AS427" s="616"/>
      <c r="AT427" s="616"/>
      <c r="AU427" s="616"/>
      <c r="AV427" s="616"/>
      <c r="AW427" s="616"/>
      <c r="AX427" s="616"/>
      <c r="AY427" s="616"/>
      <c r="AZ427" s="616"/>
      <c r="BA427" s="616"/>
      <c r="BB427" s="616"/>
      <c r="BC427" s="616"/>
      <c r="BD427" s="616"/>
      <c r="BE427" s="616"/>
      <c r="BF427" s="616"/>
      <c r="BG427" s="616"/>
      <c r="BH427" s="616"/>
      <c r="BI427" s="616"/>
      <c r="BJ427" s="616"/>
      <c r="BK427" s="616"/>
      <c r="BL427" s="616"/>
      <c r="BM427" s="616"/>
      <c r="BN427" s="616"/>
      <c r="BO427" s="616"/>
      <c r="BP427" s="616"/>
      <c r="BQ427" s="616"/>
      <c r="BR427" s="616"/>
      <c r="BS427" s="616"/>
      <c r="BT427" s="616"/>
      <c r="BU427" s="616"/>
      <c r="BV427" s="616"/>
      <c r="BW427" s="616"/>
      <c r="BX427" s="616"/>
      <c r="BY427" s="616"/>
      <c r="BZ427" s="616"/>
      <c r="CA427" s="616"/>
      <c r="CB427" s="616"/>
      <c r="CC427" s="616"/>
      <c r="CD427" s="616"/>
      <c r="CE427" s="616"/>
      <c r="CF427" s="616"/>
      <c r="CG427" s="616"/>
    </row>
    <row r="428" spans="1:85">
      <c r="A428" s="618"/>
      <c r="B428" s="618"/>
      <c r="C428" s="618"/>
      <c r="D428" s="618"/>
      <c r="E428" s="618"/>
      <c r="F428" s="618"/>
      <c r="G428" s="618"/>
      <c r="H428" s="618"/>
      <c r="I428" s="618"/>
      <c r="J428" s="618"/>
      <c r="K428" s="618"/>
      <c r="L428" s="618"/>
      <c r="M428" s="618"/>
      <c r="N428" s="618"/>
      <c r="O428" s="618"/>
      <c r="P428" s="618"/>
      <c r="Q428" s="618"/>
      <c r="R428" s="618"/>
      <c r="S428" s="618"/>
      <c r="T428" s="618"/>
      <c r="U428" s="618"/>
      <c r="V428" s="618"/>
      <c r="W428" s="618"/>
      <c r="Y428" s="618"/>
      <c r="Z428" s="618"/>
      <c r="AA428" s="618"/>
      <c r="AB428" s="618"/>
      <c r="AC428" s="618"/>
      <c r="AD428" s="618"/>
      <c r="AE428" s="618"/>
      <c r="AF428" s="618"/>
      <c r="AG428" s="618"/>
      <c r="AH428" s="618"/>
      <c r="AI428" s="618"/>
      <c r="AJ428" s="618"/>
      <c r="AK428" s="618"/>
      <c r="AL428" s="616"/>
      <c r="AM428" s="616"/>
      <c r="AN428" s="616"/>
      <c r="AO428" s="616"/>
      <c r="AP428" s="616"/>
      <c r="AQ428" s="616"/>
      <c r="AR428" s="616"/>
      <c r="AS428" s="616"/>
      <c r="AT428" s="616"/>
      <c r="AU428" s="616"/>
      <c r="AV428" s="616"/>
      <c r="AW428" s="616"/>
      <c r="AX428" s="616"/>
      <c r="AY428" s="616"/>
      <c r="AZ428" s="616"/>
      <c r="BA428" s="616"/>
      <c r="BB428" s="616"/>
      <c r="BC428" s="616"/>
      <c r="BD428" s="616"/>
      <c r="BE428" s="616"/>
      <c r="BF428" s="616"/>
      <c r="BG428" s="616"/>
      <c r="BH428" s="616"/>
      <c r="BI428" s="616"/>
      <c r="BJ428" s="616"/>
      <c r="BK428" s="616"/>
      <c r="BL428" s="616"/>
      <c r="BM428" s="616"/>
      <c r="BN428" s="616"/>
      <c r="BO428" s="616"/>
      <c r="BP428" s="616"/>
      <c r="BQ428" s="616"/>
      <c r="BR428" s="616"/>
      <c r="BS428" s="616"/>
      <c r="BT428" s="616"/>
      <c r="BU428" s="616"/>
      <c r="BV428" s="616"/>
      <c r="BW428" s="616"/>
      <c r="BX428" s="616"/>
      <c r="BY428" s="616"/>
      <c r="BZ428" s="616"/>
      <c r="CA428" s="616"/>
      <c r="CB428" s="616"/>
      <c r="CC428" s="616"/>
      <c r="CD428" s="616"/>
      <c r="CE428" s="616"/>
      <c r="CF428" s="616"/>
      <c r="CG428" s="616"/>
    </row>
    <row r="429" spans="1:85">
      <c r="A429" s="618"/>
      <c r="B429" s="618"/>
      <c r="C429" s="618"/>
      <c r="D429" s="618"/>
      <c r="E429" s="618"/>
      <c r="F429" s="618"/>
      <c r="G429" s="618"/>
      <c r="H429" s="618"/>
      <c r="I429" s="618"/>
      <c r="J429" s="618"/>
      <c r="K429" s="618"/>
      <c r="L429" s="618"/>
      <c r="M429" s="618"/>
      <c r="N429" s="618"/>
      <c r="O429" s="618"/>
      <c r="P429" s="618"/>
      <c r="Q429" s="618"/>
      <c r="R429" s="618"/>
      <c r="S429" s="618"/>
      <c r="T429" s="618"/>
      <c r="U429" s="618"/>
      <c r="V429" s="618"/>
      <c r="W429" s="618"/>
      <c r="Y429" s="618"/>
      <c r="Z429" s="618"/>
      <c r="AA429" s="618"/>
      <c r="AB429" s="618"/>
      <c r="AC429" s="618"/>
      <c r="AD429" s="618"/>
      <c r="AE429" s="618"/>
      <c r="AF429" s="618"/>
      <c r="AG429" s="618"/>
      <c r="AH429" s="618"/>
      <c r="AI429" s="618"/>
      <c r="AJ429" s="618"/>
      <c r="AK429" s="618"/>
      <c r="AL429" s="616"/>
      <c r="AM429" s="616"/>
      <c r="AN429" s="616"/>
      <c r="AO429" s="616"/>
      <c r="AP429" s="616"/>
      <c r="AQ429" s="616"/>
      <c r="AR429" s="616"/>
      <c r="AS429" s="616"/>
      <c r="AT429" s="616"/>
      <c r="AU429" s="616"/>
      <c r="AV429" s="616"/>
      <c r="AW429" s="616"/>
      <c r="AX429" s="616"/>
      <c r="AY429" s="616"/>
      <c r="AZ429" s="616"/>
      <c r="BA429" s="616"/>
      <c r="BB429" s="616"/>
      <c r="BC429" s="616"/>
      <c r="BD429" s="616"/>
      <c r="BE429" s="616"/>
      <c r="BF429" s="616"/>
      <c r="BG429" s="616"/>
      <c r="BH429" s="616"/>
      <c r="BI429" s="616"/>
      <c r="BJ429" s="616"/>
      <c r="BK429" s="616"/>
      <c r="BL429" s="616"/>
      <c r="BM429" s="616"/>
      <c r="BN429" s="616"/>
      <c r="BO429" s="616"/>
      <c r="BP429" s="616"/>
      <c r="BQ429" s="616"/>
      <c r="BR429" s="616"/>
      <c r="BS429" s="616"/>
      <c r="BT429" s="616"/>
      <c r="BU429" s="616"/>
      <c r="BV429" s="616"/>
      <c r="BW429" s="616"/>
      <c r="BX429" s="616"/>
      <c r="BY429" s="616"/>
      <c r="BZ429" s="616"/>
      <c r="CA429" s="616"/>
      <c r="CB429" s="616"/>
      <c r="CC429" s="616"/>
      <c r="CD429" s="616"/>
      <c r="CE429" s="616"/>
      <c r="CF429" s="616"/>
      <c r="CG429" s="616"/>
    </row>
    <row r="430" spans="1:85">
      <c r="A430" s="618"/>
      <c r="B430" s="618"/>
      <c r="C430" s="618"/>
      <c r="D430" s="618"/>
      <c r="E430" s="618"/>
      <c r="F430" s="618"/>
      <c r="G430" s="618"/>
      <c r="H430" s="618"/>
      <c r="I430" s="618"/>
      <c r="J430" s="618"/>
      <c r="K430" s="618"/>
      <c r="L430" s="618"/>
      <c r="M430" s="618"/>
      <c r="N430" s="618"/>
      <c r="O430" s="618"/>
      <c r="P430" s="618"/>
      <c r="Q430" s="618"/>
      <c r="R430" s="618"/>
      <c r="S430" s="618"/>
      <c r="T430" s="618"/>
      <c r="U430" s="618"/>
      <c r="V430" s="618"/>
      <c r="W430" s="618"/>
      <c r="Y430" s="618"/>
      <c r="Z430" s="618"/>
      <c r="AA430" s="618"/>
      <c r="AB430" s="618"/>
      <c r="AC430" s="618"/>
      <c r="AD430" s="618"/>
      <c r="AE430" s="618"/>
      <c r="AF430" s="618"/>
      <c r="AG430" s="618"/>
      <c r="AH430" s="618"/>
      <c r="AI430" s="618"/>
      <c r="AJ430" s="618"/>
      <c r="AK430" s="618"/>
      <c r="AL430" s="616"/>
      <c r="AM430" s="616"/>
      <c r="AN430" s="616"/>
      <c r="AO430" s="616"/>
      <c r="AP430" s="616"/>
      <c r="AQ430" s="616"/>
      <c r="AR430" s="616"/>
      <c r="AS430" s="616"/>
      <c r="AT430" s="616"/>
      <c r="AU430" s="616"/>
      <c r="AV430" s="616"/>
      <c r="AW430" s="616"/>
      <c r="AX430" s="616"/>
      <c r="AY430" s="616"/>
      <c r="AZ430" s="616"/>
      <c r="BA430" s="616"/>
      <c r="BB430" s="616"/>
      <c r="BC430" s="616"/>
      <c r="BD430" s="616"/>
      <c r="BE430" s="616"/>
      <c r="BF430" s="616"/>
      <c r="BG430" s="616"/>
      <c r="BH430" s="616"/>
      <c r="BI430" s="616"/>
      <c r="BJ430" s="616"/>
      <c r="BK430" s="616"/>
      <c r="BL430" s="616"/>
      <c r="BM430" s="616"/>
      <c r="BN430" s="616"/>
      <c r="BO430" s="616"/>
      <c r="BP430" s="616"/>
      <c r="BQ430" s="616"/>
      <c r="BR430" s="616"/>
      <c r="BS430" s="616"/>
      <c r="BT430" s="616"/>
      <c r="BU430" s="616"/>
      <c r="BV430" s="616"/>
      <c r="BW430" s="616"/>
      <c r="BX430" s="616"/>
      <c r="BY430" s="616"/>
      <c r="BZ430" s="616"/>
      <c r="CA430" s="616"/>
      <c r="CB430" s="616"/>
      <c r="CC430" s="616"/>
      <c r="CD430" s="616"/>
      <c r="CE430" s="616"/>
      <c r="CF430" s="616"/>
      <c r="CG430" s="616"/>
    </row>
    <row r="431" spans="1:85">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Y431" s="618"/>
      <c r="Z431" s="618"/>
      <c r="AA431" s="618"/>
      <c r="AB431" s="618"/>
      <c r="AC431" s="618"/>
      <c r="AD431" s="618"/>
      <c r="AE431" s="618"/>
      <c r="AF431" s="618"/>
      <c r="AG431" s="618"/>
      <c r="AH431" s="618"/>
      <c r="AI431" s="618"/>
      <c r="AJ431" s="618"/>
      <c r="AK431" s="618"/>
      <c r="AL431" s="616"/>
      <c r="AM431" s="616"/>
      <c r="AN431" s="616"/>
      <c r="AO431" s="616"/>
      <c r="AP431" s="616"/>
      <c r="AQ431" s="616"/>
      <c r="AR431" s="616"/>
      <c r="AS431" s="616"/>
      <c r="AT431" s="616"/>
      <c r="AU431" s="616"/>
      <c r="AV431" s="616"/>
      <c r="AW431" s="616"/>
      <c r="AX431" s="616"/>
      <c r="AY431" s="616"/>
      <c r="AZ431" s="616"/>
      <c r="BA431" s="616"/>
      <c r="BB431" s="616"/>
      <c r="BC431" s="616"/>
      <c r="BD431" s="616"/>
      <c r="BE431" s="616"/>
      <c r="BF431" s="616"/>
      <c r="BG431" s="616"/>
      <c r="BH431" s="616"/>
      <c r="BI431" s="616"/>
      <c r="BJ431" s="616"/>
      <c r="BK431" s="616"/>
      <c r="BL431" s="616"/>
      <c r="BM431" s="616"/>
      <c r="BN431" s="616"/>
      <c r="BO431" s="616"/>
      <c r="BP431" s="616"/>
      <c r="BQ431" s="616"/>
      <c r="BR431" s="616"/>
      <c r="BS431" s="616"/>
      <c r="BT431" s="616"/>
      <c r="BU431" s="616"/>
      <c r="BV431" s="616"/>
      <c r="BW431" s="616"/>
      <c r="BX431" s="616"/>
      <c r="BY431" s="616"/>
      <c r="BZ431" s="616"/>
      <c r="CA431" s="616"/>
      <c r="CB431" s="616"/>
      <c r="CC431" s="616"/>
      <c r="CD431" s="616"/>
      <c r="CE431" s="616"/>
      <c r="CF431" s="616"/>
      <c r="CG431" s="616"/>
    </row>
    <row r="432" spans="1:85">
      <c r="A432" s="618"/>
      <c r="B432" s="618"/>
      <c r="C432" s="618"/>
      <c r="D432" s="618"/>
      <c r="E432" s="618"/>
      <c r="F432" s="618"/>
      <c r="G432" s="618"/>
      <c r="H432" s="618"/>
      <c r="I432" s="618"/>
      <c r="J432" s="618"/>
      <c r="K432" s="618"/>
      <c r="L432" s="618"/>
      <c r="M432" s="618"/>
      <c r="N432" s="618"/>
      <c r="O432" s="618"/>
      <c r="P432" s="618"/>
      <c r="Q432" s="618"/>
      <c r="R432" s="618"/>
      <c r="S432" s="618"/>
      <c r="T432" s="618"/>
      <c r="U432" s="618"/>
      <c r="V432" s="618"/>
      <c r="W432" s="618"/>
      <c r="Y432" s="618"/>
      <c r="Z432" s="618"/>
      <c r="AA432" s="618"/>
      <c r="AB432" s="618"/>
      <c r="AC432" s="618"/>
      <c r="AD432" s="618"/>
      <c r="AE432" s="618"/>
      <c r="AF432" s="618"/>
      <c r="AG432" s="618"/>
      <c r="AH432" s="618"/>
      <c r="AI432" s="618"/>
      <c r="AJ432" s="618"/>
      <c r="AK432" s="618"/>
      <c r="AL432" s="616"/>
      <c r="AM432" s="616"/>
      <c r="AN432" s="616"/>
      <c r="AO432" s="616"/>
      <c r="AP432" s="616"/>
      <c r="AQ432" s="616"/>
      <c r="AR432" s="616"/>
      <c r="AS432" s="616"/>
      <c r="AT432" s="616"/>
      <c r="AU432" s="616"/>
      <c r="AV432" s="616"/>
      <c r="AW432" s="616"/>
      <c r="AX432" s="616"/>
      <c r="AY432" s="616"/>
      <c r="AZ432" s="616"/>
      <c r="BA432" s="616"/>
      <c r="BB432" s="616"/>
      <c r="BC432" s="616"/>
      <c r="BD432" s="616"/>
      <c r="BE432" s="616"/>
      <c r="BF432" s="616"/>
      <c r="BG432" s="616"/>
      <c r="BH432" s="616"/>
      <c r="BI432" s="616"/>
      <c r="BJ432" s="616"/>
      <c r="BK432" s="616"/>
      <c r="BL432" s="616"/>
      <c r="BM432" s="616"/>
      <c r="BN432" s="616"/>
      <c r="BO432" s="616"/>
      <c r="BP432" s="616"/>
      <c r="BQ432" s="616"/>
      <c r="BR432" s="616"/>
      <c r="BS432" s="616"/>
      <c r="BT432" s="616"/>
      <c r="BU432" s="616"/>
      <c r="BV432" s="616"/>
      <c r="BW432" s="616"/>
      <c r="BX432" s="616"/>
      <c r="BY432" s="616"/>
      <c r="BZ432" s="616"/>
      <c r="CA432" s="616"/>
      <c r="CB432" s="616"/>
      <c r="CC432" s="616"/>
      <c r="CD432" s="616"/>
      <c r="CE432" s="616"/>
      <c r="CF432" s="616"/>
      <c r="CG432" s="616"/>
    </row>
    <row r="433" spans="1:85">
      <c r="A433" s="618"/>
      <c r="B433" s="618"/>
      <c r="C433" s="618"/>
      <c r="D433" s="618"/>
      <c r="E433" s="618"/>
      <c r="F433" s="618"/>
      <c r="G433" s="618"/>
      <c r="H433" s="618"/>
      <c r="I433" s="618"/>
      <c r="J433" s="618"/>
      <c r="K433" s="618"/>
      <c r="L433" s="618"/>
      <c r="M433" s="618"/>
      <c r="N433" s="618"/>
      <c r="O433" s="618"/>
      <c r="P433" s="618"/>
      <c r="Q433" s="618"/>
      <c r="R433" s="618"/>
      <c r="S433" s="618"/>
      <c r="T433" s="618"/>
      <c r="U433" s="618"/>
      <c r="V433" s="618"/>
      <c r="W433" s="618"/>
      <c r="Y433" s="618"/>
      <c r="Z433" s="618"/>
      <c r="AA433" s="618"/>
      <c r="AB433" s="618"/>
      <c r="AC433" s="618"/>
      <c r="AD433" s="618"/>
      <c r="AE433" s="618"/>
      <c r="AF433" s="618"/>
      <c r="AG433" s="618"/>
      <c r="AH433" s="618"/>
      <c r="AI433" s="618"/>
      <c r="AJ433" s="618"/>
      <c r="AK433" s="618"/>
      <c r="AL433" s="616"/>
      <c r="AM433" s="616"/>
      <c r="AN433" s="616"/>
      <c r="AO433" s="616"/>
      <c r="AP433" s="616"/>
      <c r="AQ433" s="616"/>
      <c r="AR433" s="616"/>
      <c r="AS433" s="616"/>
      <c r="AT433" s="616"/>
      <c r="AU433" s="616"/>
      <c r="AV433" s="616"/>
      <c r="AW433" s="616"/>
      <c r="AX433" s="616"/>
      <c r="AY433" s="616"/>
      <c r="AZ433" s="616"/>
      <c r="BA433" s="616"/>
      <c r="BB433" s="616"/>
      <c r="BC433" s="616"/>
      <c r="BD433" s="616"/>
      <c r="BE433" s="616"/>
      <c r="BF433" s="616"/>
      <c r="BG433" s="616"/>
      <c r="BH433" s="616"/>
      <c r="BI433" s="616"/>
      <c r="BJ433" s="616"/>
      <c r="BK433" s="616"/>
      <c r="BL433" s="616"/>
      <c r="BM433" s="616"/>
      <c r="BN433" s="616"/>
      <c r="BO433" s="616"/>
      <c r="BP433" s="616"/>
      <c r="BQ433" s="616"/>
      <c r="BR433" s="616"/>
      <c r="BS433" s="616"/>
      <c r="BT433" s="616"/>
      <c r="BU433" s="616"/>
      <c r="BV433" s="616"/>
      <c r="BW433" s="616"/>
      <c r="BX433" s="616"/>
      <c r="BY433" s="616"/>
      <c r="BZ433" s="616"/>
      <c r="CA433" s="616"/>
      <c r="CB433" s="616"/>
      <c r="CC433" s="616"/>
      <c r="CD433" s="616"/>
      <c r="CE433" s="616"/>
      <c r="CF433" s="616"/>
      <c r="CG433" s="616"/>
    </row>
    <row r="434" spans="1:85">
      <c r="A434" s="618"/>
      <c r="B434" s="618"/>
      <c r="C434" s="618"/>
      <c r="D434" s="618"/>
      <c r="E434" s="618"/>
      <c r="F434" s="618"/>
      <c r="G434" s="618"/>
      <c r="H434" s="618"/>
      <c r="I434" s="618"/>
      <c r="J434" s="618"/>
      <c r="K434" s="618"/>
      <c r="L434" s="618"/>
      <c r="M434" s="618"/>
      <c r="N434" s="618"/>
      <c r="O434" s="618"/>
      <c r="P434" s="618"/>
      <c r="Q434" s="618"/>
      <c r="R434" s="618"/>
      <c r="S434" s="618"/>
      <c r="T434" s="618"/>
      <c r="U434" s="618"/>
      <c r="V434" s="618"/>
      <c r="W434" s="618"/>
      <c r="Y434" s="618"/>
      <c r="Z434" s="618"/>
      <c r="AA434" s="618"/>
      <c r="AB434" s="618"/>
      <c r="AC434" s="618"/>
      <c r="AD434" s="618"/>
      <c r="AE434" s="618"/>
      <c r="AF434" s="618"/>
      <c r="AG434" s="618"/>
      <c r="AH434" s="618"/>
      <c r="AI434" s="618"/>
      <c r="AJ434" s="618"/>
      <c r="AK434" s="618"/>
      <c r="AL434" s="616"/>
      <c r="AM434" s="616"/>
      <c r="AN434" s="616"/>
      <c r="AO434" s="616"/>
      <c r="AP434" s="616"/>
      <c r="AQ434" s="616"/>
      <c r="AR434" s="616"/>
      <c r="AS434" s="616"/>
      <c r="AT434" s="616"/>
      <c r="AU434" s="616"/>
      <c r="AV434" s="616"/>
      <c r="AW434" s="616"/>
      <c r="AX434" s="616"/>
      <c r="AY434" s="616"/>
      <c r="AZ434" s="616"/>
      <c r="BA434" s="616"/>
      <c r="BB434" s="616"/>
      <c r="BC434" s="616"/>
      <c r="BD434" s="616"/>
      <c r="BE434" s="616"/>
      <c r="BF434" s="616"/>
      <c r="BG434" s="616"/>
      <c r="BH434" s="616"/>
      <c r="BI434" s="616"/>
      <c r="BJ434" s="616"/>
      <c r="BK434" s="616"/>
      <c r="BL434" s="616"/>
      <c r="BM434" s="616"/>
      <c r="BN434" s="616"/>
      <c r="BO434" s="616"/>
      <c r="BP434" s="616"/>
      <c r="BQ434" s="616"/>
      <c r="BR434" s="616"/>
      <c r="BS434" s="616"/>
      <c r="BT434" s="616"/>
      <c r="BU434" s="616"/>
      <c r="BV434" s="616"/>
      <c r="BW434" s="616"/>
      <c r="BX434" s="616"/>
      <c r="BY434" s="616"/>
      <c r="BZ434" s="616"/>
      <c r="CA434" s="616"/>
      <c r="CB434" s="616"/>
      <c r="CC434" s="616"/>
      <c r="CD434" s="616"/>
      <c r="CE434" s="616"/>
      <c r="CF434" s="616"/>
      <c r="CG434" s="616"/>
    </row>
    <row r="435" spans="1:85">
      <c r="A435" s="618"/>
      <c r="B435" s="618"/>
      <c r="C435" s="618"/>
      <c r="D435" s="618"/>
      <c r="E435" s="618"/>
      <c r="F435" s="618"/>
      <c r="G435" s="618"/>
      <c r="H435" s="618"/>
      <c r="I435" s="618"/>
      <c r="J435" s="618"/>
      <c r="K435" s="618"/>
      <c r="L435" s="618"/>
      <c r="M435" s="618"/>
      <c r="N435" s="618"/>
      <c r="O435" s="618"/>
      <c r="P435" s="618"/>
      <c r="Q435" s="618"/>
      <c r="R435" s="618"/>
      <c r="S435" s="618"/>
      <c r="T435" s="618"/>
      <c r="U435" s="618"/>
      <c r="V435" s="618"/>
      <c r="W435" s="618"/>
      <c r="Y435" s="618"/>
      <c r="Z435" s="618"/>
      <c r="AA435" s="618"/>
      <c r="AB435" s="618"/>
      <c r="AC435" s="618"/>
      <c r="AD435" s="618"/>
      <c r="AE435" s="618"/>
      <c r="AF435" s="618"/>
      <c r="AG435" s="618"/>
      <c r="AH435" s="618"/>
      <c r="AI435" s="618"/>
      <c r="AJ435" s="618"/>
      <c r="AK435" s="618"/>
      <c r="AL435" s="616"/>
      <c r="AM435" s="616"/>
      <c r="AN435" s="616"/>
      <c r="AO435" s="616"/>
      <c r="AP435" s="616"/>
      <c r="AQ435" s="616"/>
      <c r="AR435" s="616"/>
      <c r="AS435" s="616"/>
      <c r="AT435" s="616"/>
      <c r="AU435" s="616"/>
      <c r="AV435" s="616"/>
      <c r="AW435" s="616"/>
      <c r="AX435" s="616"/>
      <c r="AY435" s="616"/>
      <c r="AZ435" s="616"/>
      <c r="BA435" s="616"/>
      <c r="BB435" s="616"/>
      <c r="BC435" s="616"/>
      <c r="BD435" s="616"/>
      <c r="BE435" s="616"/>
      <c r="BF435" s="616"/>
      <c r="BG435" s="616"/>
      <c r="BH435" s="616"/>
      <c r="BI435" s="616"/>
      <c r="BJ435" s="616"/>
      <c r="BK435" s="616"/>
      <c r="BL435" s="616"/>
      <c r="BM435" s="616"/>
      <c r="BN435" s="616"/>
      <c r="BO435" s="616"/>
      <c r="BP435" s="616"/>
      <c r="BQ435" s="616"/>
      <c r="BR435" s="616"/>
      <c r="BS435" s="616"/>
      <c r="BT435" s="616"/>
      <c r="BU435" s="616"/>
      <c r="BV435" s="616"/>
      <c r="BW435" s="616"/>
      <c r="BX435" s="616"/>
      <c r="BY435" s="616"/>
      <c r="BZ435" s="616"/>
      <c r="CA435" s="616"/>
      <c r="CB435" s="616"/>
      <c r="CC435" s="616"/>
      <c r="CD435" s="616"/>
      <c r="CE435" s="616"/>
      <c r="CF435" s="616"/>
      <c r="CG435" s="616"/>
    </row>
    <row r="436" spans="1:85">
      <c r="A436" s="618"/>
      <c r="B436" s="618"/>
      <c r="C436" s="618"/>
      <c r="D436" s="618"/>
      <c r="E436" s="618"/>
      <c r="F436" s="618"/>
      <c r="G436" s="618"/>
      <c r="H436" s="618"/>
      <c r="I436" s="618"/>
      <c r="J436" s="618"/>
      <c r="K436" s="618"/>
      <c r="L436" s="618"/>
      <c r="M436" s="618"/>
      <c r="N436" s="618"/>
      <c r="O436" s="618"/>
      <c r="P436" s="618"/>
      <c r="Q436" s="618"/>
      <c r="R436" s="618"/>
      <c r="S436" s="618"/>
      <c r="T436" s="618"/>
      <c r="U436" s="618"/>
      <c r="V436" s="618"/>
      <c r="W436" s="618"/>
      <c r="Y436" s="618"/>
      <c r="Z436" s="618"/>
      <c r="AA436" s="618"/>
      <c r="AB436" s="618"/>
      <c r="AC436" s="618"/>
      <c r="AD436" s="618"/>
      <c r="AE436" s="618"/>
      <c r="AF436" s="618"/>
      <c r="AG436" s="618"/>
      <c r="AH436" s="618"/>
      <c r="AI436" s="618"/>
      <c r="AJ436" s="618"/>
      <c r="AK436" s="618"/>
      <c r="AL436" s="616"/>
      <c r="AM436" s="616"/>
      <c r="AN436" s="616"/>
      <c r="AO436" s="616"/>
      <c r="AP436" s="616"/>
      <c r="AQ436" s="616"/>
      <c r="AR436" s="616"/>
      <c r="AS436" s="616"/>
      <c r="AT436" s="616"/>
      <c r="AU436" s="616"/>
      <c r="AV436" s="616"/>
      <c r="AW436" s="616"/>
      <c r="AX436" s="616"/>
      <c r="AY436" s="616"/>
      <c r="AZ436" s="616"/>
      <c r="BA436" s="616"/>
      <c r="BB436" s="616"/>
      <c r="BC436" s="616"/>
      <c r="BD436" s="616"/>
      <c r="BE436" s="616"/>
      <c r="BF436" s="616"/>
      <c r="BG436" s="616"/>
      <c r="BH436" s="616"/>
      <c r="BI436" s="616"/>
      <c r="BJ436" s="616"/>
      <c r="BK436" s="616"/>
      <c r="BL436" s="616"/>
      <c r="BM436" s="616"/>
      <c r="BN436" s="616"/>
      <c r="BO436" s="616"/>
      <c r="BP436" s="616"/>
      <c r="BQ436" s="616"/>
      <c r="BR436" s="616"/>
      <c r="BS436" s="616"/>
      <c r="BT436" s="616"/>
      <c r="BU436" s="616"/>
      <c r="BV436" s="616"/>
      <c r="BW436" s="616"/>
      <c r="BX436" s="616"/>
      <c r="BY436" s="616"/>
      <c r="BZ436" s="616"/>
      <c r="CA436" s="616"/>
      <c r="CB436" s="616"/>
      <c r="CC436" s="616"/>
      <c r="CD436" s="616"/>
      <c r="CE436" s="616"/>
      <c r="CF436" s="616"/>
      <c r="CG436" s="616"/>
    </row>
    <row r="437" spans="1:85">
      <c r="A437" s="618"/>
      <c r="B437" s="618"/>
      <c r="C437" s="618"/>
      <c r="D437" s="618"/>
      <c r="E437" s="618"/>
      <c r="F437" s="618"/>
      <c r="G437" s="618"/>
      <c r="H437" s="618"/>
      <c r="I437" s="618"/>
      <c r="J437" s="618"/>
      <c r="K437" s="618"/>
      <c r="L437" s="618"/>
      <c r="M437" s="618"/>
      <c r="N437" s="618"/>
      <c r="O437" s="618"/>
      <c r="P437" s="618"/>
      <c r="Q437" s="618"/>
      <c r="R437" s="618"/>
      <c r="S437" s="618"/>
      <c r="T437" s="618"/>
      <c r="U437" s="618"/>
      <c r="V437" s="618"/>
      <c r="W437" s="618"/>
      <c r="Y437" s="618"/>
      <c r="Z437" s="618"/>
      <c r="AA437" s="618"/>
      <c r="AB437" s="618"/>
      <c r="AC437" s="618"/>
      <c r="AD437" s="618"/>
      <c r="AE437" s="618"/>
      <c r="AF437" s="618"/>
      <c r="AG437" s="618"/>
      <c r="AH437" s="618"/>
      <c r="AI437" s="618"/>
      <c r="AJ437" s="618"/>
      <c r="AK437" s="618"/>
      <c r="AL437" s="616"/>
      <c r="AM437" s="616"/>
      <c r="AN437" s="616"/>
      <c r="AO437" s="616"/>
      <c r="AP437" s="616"/>
      <c r="AQ437" s="616"/>
      <c r="AR437" s="616"/>
      <c r="AS437" s="616"/>
      <c r="AT437" s="616"/>
      <c r="AU437" s="616"/>
      <c r="AV437" s="616"/>
      <c r="AW437" s="616"/>
      <c r="AX437" s="616"/>
      <c r="AY437" s="616"/>
      <c r="AZ437" s="616"/>
      <c r="BA437" s="616"/>
      <c r="BB437" s="616"/>
      <c r="BC437" s="616"/>
      <c r="BD437" s="616"/>
      <c r="BE437" s="616"/>
      <c r="BF437" s="616"/>
      <c r="BG437" s="616"/>
      <c r="BH437" s="616"/>
      <c r="BI437" s="616"/>
      <c r="BJ437" s="616"/>
      <c r="BK437" s="616"/>
      <c r="BL437" s="616"/>
      <c r="BM437" s="616"/>
      <c r="BN437" s="616"/>
      <c r="BO437" s="616"/>
      <c r="BP437" s="616"/>
      <c r="BQ437" s="616"/>
      <c r="BR437" s="616"/>
      <c r="BS437" s="616"/>
      <c r="BT437" s="616"/>
      <c r="BU437" s="616"/>
      <c r="BV437" s="616"/>
      <c r="BW437" s="616"/>
      <c r="BX437" s="616"/>
      <c r="BY437" s="616"/>
      <c r="BZ437" s="616"/>
      <c r="CA437" s="616"/>
      <c r="CB437" s="616"/>
      <c r="CC437" s="616"/>
      <c r="CD437" s="616"/>
      <c r="CE437" s="616"/>
      <c r="CF437" s="616"/>
      <c r="CG437" s="616"/>
    </row>
    <row r="438" spans="1:85">
      <c r="A438" s="618"/>
      <c r="B438" s="618"/>
      <c r="C438" s="618"/>
      <c r="D438" s="618"/>
      <c r="E438" s="618"/>
      <c r="F438" s="618"/>
      <c r="G438" s="618"/>
      <c r="H438" s="618"/>
      <c r="I438" s="618"/>
      <c r="J438" s="618"/>
      <c r="K438" s="618"/>
      <c r="L438" s="618"/>
      <c r="M438" s="618"/>
      <c r="N438" s="618"/>
      <c r="O438" s="618"/>
      <c r="P438" s="618"/>
      <c r="Q438" s="618"/>
      <c r="R438" s="618"/>
      <c r="S438" s="618"/>
      <c r="T438" s="618"/>
      <c r="U438" s="618"/>
      <c r="V438" s="618"/>
      <c r="W438" s="618"/>
      <c r="Y438" s="618"/>
      <c r="Z438" s="618"/>
      <c r="AA438" s="618"/>
      <c r="AB438" s="618"/>
      <c r="AC438" s="618"/>
      <c r="AD438" s="618"/>
      <c r="AE438" s="618"/>
      <c r="AF438" s="618"/>
      <c r="AG438" s="618"/>
      <c r="AH438" s="618"/>
      <c r="AI438" s="618"/>
      <c r="AJ438" s="618"/>
      <c r="AK438" s="618"/>
      <c r="AL438" s="616"/>
      <c r="AM438" s="616"/>
      <c r="AN438" s="616"/>
      <c r="AO438" s="616"/>
      <c r="AP438" s="616"/>
      <c r="AQ438" s="616"/>
      <c r="AR438" s="616"/>
      <c r="AS438" s="616"/>
      <c r="AT438" s="616"/>
      <c r="AU438" s="616"/>
      <c r="AV438" s="616"/>
      <c r="AW438" s="616"/>
      <c r="AX438" s="616"/>
      <c r="AY438" s="616"/>
      <c r="AZ438" s="616"/>
      <c r="BA438" s="616"/>
      <c r="BB438" s="616"/>
      <c r="BC438" s="616"/>
      <c r="BD438" s="616"/>
      <c r="BE438" s="616"/>
      <c r="BF438" s="616"/>
      <c r="BG438" s="616"/>
      <c r="BH438" s="616"/>
      <c r="BI438" s="616"/>
      <c r="BJ438" s="616"/>
      <c r="BK438" s="616"/>
      <c r="BL438" s="616"/>
      <c r="BM438" s="616"/>
      <c r="BN438" s="616"/>
      <c r="BO438" s="616"/>
      <c r="BP438" s="616"/>
      <c r="BQ438" s="616"/>
      <c r="BR438" s="616"/>
      <c r="BS438" s="616"/>
      <c r="BT438" s="616"/>
      <c r="BU438" s="616"/>
      <c r="BV438" s="616"/>
      <c r="BW438" s="616"/>
      <c r="BX438" s="616"/>
      <c r="BY438" s="616"/>
      <c r="BZ438" s="616"/>
      <c r="CA438" s="616"/>
      <c r="CB438" s="616"/>
      <c r="CC438" s="616"/>
      <c r="CD438" s="616"/>
      <c r="CE438" s="616"/>
      <c r="CF438" s="616"/>
      <c r="CG438" s="616"/>
    </row>
    <row r="439" spans="1:85">
      <c r="A439" s="618"/>
      <c r="B439" s="618"/>
      <c r="C439" s="618"/>
      <c r="D439" s="618"/>
      <c r="E439" s="618"/>
      <c r="F439" s="618"/>
      <c r="G439" s="618"/>
      <c r="H439" s="618"/>
      <c r="I439" s="618"/>
      <c r="J439" s="618"/>
      <c r="K439" s="618"/>
      <c r="L439" s="618"/>
      <c r="M439" s="618"/>
      <c r="N439" s="618"/>
      <c r="O439" s="618"/>
      <c r="P439" s="618"/>
      <c r="Q439" s="618"/>
      <c r="R439" s="618"/>
      <c r="S439" s="618"/>
      <c r="T439" s="618"/>
      <c r="U439" s="618"/>
      <c r="V439" s="618"/>
      <c r="W439" s="618"/>
      <c r="Y439" s="618"/>
      <c r="Z439" s="618"/>
      <c r="AA439" s="618"/>
      <c r="AB439" s="618"/>
      <c r="AC439" s="618"/>
      <c r="AD439" s="618"/>
      <c r="AE439" s="618"/>
      <c r="AF439" s="618"/>
      <c r="AG439" s="618"/>
      <c r="AH439" s="618"/>
      <c r="AI439" s="618"/>
      <c r="AJ439" s="618"/>
      <c r="AK439" s="618"/>
      <c r="AL439" s="616"/>
      <c r="AM439" s="616"/>
      <c r="AN439" s="616"/>
      <c r="AO439" s="616"/>
      <c r="AP439" s="616"/>
      <c r="AQ439" s="616"/>
      <c r="AR439" s="616"/>
      <c r="AS439" s="616"/>
      <c r="AT439" s="616"/>
      <c r="AU439" s="616"/>
      <c r="AV439" s="616"/>
      <c r="AW439" s="616"/>
      <c r="AX439" s="616"/>
      <c r="AY439" s="616"/>
      <c r="AZ439" s="616"/>
      <c r="BA439" s="616"/>
      <c r="BB439" s="616"/>
      <c r="BC439" s="616"/>
      <c r="BD439" s="616"/>
      <c r="BE439" s="616"/>
      <c r="BF439" s="616"/>
      <c r="BG439" s="616"/>
      <c r="BH439" s="616"/>
      <c r="BI439" s="616"/>
      <c r="BJ439" s="616"/>
      <c r="BK439" s="616"/>
      <c r="BL439" s="616"/>
      <c r="BM439" s="616"/>
      <c r="BN439" s="616"/>
      <c r="BO439" s="616"/>
      <c r="BP439" s="616"/>
      <c r="BQ439" s="616"/>
      <c r="BR439" s="616"/>
      <c r="BS439" s="616"/>
      <c r="BT439" s="616"/>
      <c r="BU439" s="616"/>
      <c r="BV439" s="616"/>
      <c r="BW439" s="616"/>
      <c r="BX439" s="616"/>
      <c r="BY439" s="616"/>
      <c r="BZ439" s="616"/>
      <c r="CA439" s="616"/>
      <c r="CB439" s="616"/>
      <c r="CC439" s="616"/>
      <c r="CD439" s="616"/>
      <c r="CE439" s="616"/>
      <c r="CF439" s="616"/>
      <c r="CG439" s="616"/>
    </row>
    <row r="440" spans="1:85">
      <c r="A440" s="618"/>
      <c r="B440" s="618"/>
      <c r="C440" s="618"/>
      <c r="D440" s="618"/>
      <c r="E440" s="618"/>
      <c r="F440" s="618"/>
      <c r="G440" s="618"/>
      <c r="H440" s="618"/>
      <c r="I440" s="618"/>
      <c r="J440" s="618"/>
      <c r="K440" s="618"/>
      <c r="L440" s="618"/>
      <c r="M440" s="618"/>
      <c r="N440" s="618"/>
      <c r="O440" s="618"/>
      <c r="P440" s="618"/>
      <c r="Q440" s="618"/>
      <c r="R440" s="618"/>
      <c r="S440" s="618"/>
      <c r="T440" s="618"/>
      <c r="U440" s="618"/>
      <c r="V440" s="618"/>
      <c r="W440" s="618"/>
      <c r="Y440" s="618"/>
      <c r="Z440" s="618"/>
      <c r="AA440" s="618"/>
      <c r="AB440" s="618"/>
      <c r="AC440" s="618"/>
      <c r="AD440" s="618"/>
      <c r="AE440" s="618"/>
      <c r="AF440" s="618"/>
      <c r="AG440" s="618"/>
      <c r="AH440" s="618"/>
      <c r="AI440" s="618"/>
      <c r="AJ440" s="618"/>
      <c r="AK440" s="618"/>
      <c r="AL440" s="616"/>
      <c r="AM440" s="616"/>
      <c r="AN440" s="616"/>
      <c r="AO440" s="616"/>
      <c r="AP440" s="616"/>
      <c r="AQ440" s="616"/>
      <c r="AR440" s="616"/>
      <c r="AS440" s="616"/>
      <c r="AT440" s="616"/>
      <c r="AU440" s="616"/>
      <c r="AV440" s="616"/>
      <c r="AW440" s="616"/>
      <c r="AX440" s="616"/>
      <c r="AY440" s="616"/>
      <c r="AZ440" s="616"/>
      <c r="BA440" s="616"/>
      <c r="BB440" s="616"/>
      <c r="BC440" s="616"/>
      <c r="BD440" s="616"/>
      <c r="BE440" s="616"/>
      <c r="BF440" s="616"/>
      <c r="BG440" s="616"/>
      <c r="BH440" s="616"/>
      <c r="BI440" s="616"/>
      <c r="BJ440" s="616"/>
      <c r="BK440" s="616"/>
      <c r="BL440" s="616"/>
      <c r="BM440" s="616"/>
      <c r="BN440" s="616"/>
      <c r="BO440" s="616"/>
      <c r="BP440" s="616"/>
      <c r="BQ440" s="616"/>
      <c r="BR440" s="616"/>
      <c r="BS440" s="616"/>
      <c r="BT440" s="616"/>
      <c r="BU440" s="616"/>
      <c r="BV440" s="616"/>
      <c r="BW440" s="616"/>
      <c r="BX440" s="616"/>
      <c r="BY440" s="616"/>
      <c r="BZ440" s="616"/>
      <c r="CA440" s="616"/>
      <c r="CB440" s="616"/>
      <c r="CC440" s="616"/>
      <c r="CD440" s="616"/>
      <c r="CE440" s="616"/>
      <c r="CF440" s="616"/>
      <c r="CG440" s="616"/>
    </row>
    <row r="441" spans="1:85">
      <c r="A441" s="618"/>
      <c r="B441" s="618"/>
      <c r="C441" s="618"/>
      <c r="D441" s="618"/>
      <c r="E441" s="618"/>
      <c r="F441" s="618"/>
      <c r="G441" s="618"/>
      <c r="H441" s="618"/>
      <c r="I441" s="618"/>
      <c r="J441" s="618"/>
      <c r="K441" s="618"/>
      <c r="L441" s="618"/>
      <c r="M441" s="618"/>
      <c r="N441" s="618"/>
      <c r="O441" s="618"/>
      <c r="P441" s="618"/>
      <c r="Q441" s="618"/>
      <c r="R441" s="618"/>
      <c r="S441" s="618"/>
      <c r="T441" s="618"/>
      <c r="U441" s="618"/>
      <c r="V441" s="618"/>
      <c r="W441" s="618"/>
      <c r="Y441" s="618"/>
      <c r="Z441" s="618"/>
      <c r="AA441" s="618"/>
      <c r="AB441" s="618"/>
      <c r="AC441" s="618"/>
      <c r="AD441" s="618"/>
      <c r="AE441" s="618"/>
      <c r="AF441" s="618"/>
      <c r="AG441" s="618"/>
      <c r="AH441" s="618"/>
      <c r="AI441" s="618"/>
      <c r="AJ441" s="618"/>
      <c r="AK441" s="618"/>
      <c r="AL441" s="616"/>
      <c r="AM441" s="616"/>
      <c r="AN441" s="616"/>
      <c r="AO441" s="616"/>
      <c r="AP441" s="616"/>
      <c r="AQ441" s="616"/>
      <c r="AR441" s="616"/>
      <c r="AS441" s="616"/>
      <c r="AT441" s="616"/>
      <c r="AU441" s="616"/>
      <c r="AV441" s="616"/>
      <c r="AW441" s="616"/>
      <c r="AX441" s="616"/>
      <c r="AY441" s="616"/>
      <c r="AZ441" s="616"/>
      <c r="BA441" s="616"/>
      <c r="BB441" s="616"/>
      <c r="BC441" s="616"/>
      <c r="BD441" s="616"/>
      <c r="BE441" s="616"/>
      <c r="BF441" s="616"/>
      <c r="BG441" s="616"/>
      <c r="BH441" s="616"/>
      <c r="BI441" s="616"/>
      <c r="BJ441" s="616"/>
      <c r="BK441" s="616"/>
      <c r="BL441" s="616"/>
      <c r="BM441" s="616"/>
      <c r="BN441" s="616"/>
      <c r="BO441" s="616"/>
      <c r="BP441" s="616"/>
      <c r="BQ441" s="616"/>
      <c r="BR441" s="616"/>
      <c r="BS441" s="616"/>
      <c r="BT441" s="616"/>
      <c r="BU441" s="616"/>
      <c r="BV441" s="616"/>
      <c r="BW441" s="616"/>
      <c r="BX441" s="616"/>
      <c r="BY441" s="616"/>
      <c r="BZ441" s="616"/>
      <c r="CA441" s="616"/>
      <c r="CB441" s="616"/>
      <c r="CC441" s="616"/>
      <c r="CD441" s="616"/>
      <c r="CE441" s="616"/>
      <c r="CF441" s="616"/>
      <c r="CG441" s="616"/>
    </row>
    <row r="442" spans="1:85">
      <c r="A442" s="618"/>
      <c r="B442" s="618"/>
      <c r="C442" s="618"/>
      <c r="D442" s="618"/>
      <c r="E442" s="618"/>
      <c r="F442" s="618"/>
      <c r="G442" s="618"/>
      <c r="H442" s="618"/>
      <c r="I442" s="618"/>
      <c r="J442" s="618"/>
      <c r="K442" s="618"/>
      <c r="L442" s="618"/>
      <c r="M442" s="618"/>
      <c r="N442" s="618"/>
      <c r="O442" s="618"/>
      <c r="P442" s="618"/>
      <c r="Q442" s="618"/>
      <c r="R442" s="618"/>
      <c r="S442" s="618"/>
      <c r="T442" s="618"/>
      <c r="U442" s="618"/>
      <c r="V442" s="618"/>
      <c r="W442" s="618"/>
      <c r="Y442" s="618"/>
      <c r="Z442" s="618"/>
      <c r="AA442" s="618"/>
      <c r="AB442" s="618"/>
      <c r="AC442" s="618"/>
      <c r="AD442" s="618"/>
      <c r="AE442" s="618"/>
      <c r="AF442" s="618"/>
      <c r="AG442" s="618"/>
      <c r="AH442" s="618"/>
      <c r="AI442" s="618"/>
      <c r="AJ442" s="618"/>
      <c r="AK442" s="618"/>
      <c r="AL442" s="616"/>
      <c r="AM442" s="616"/>
      <c r="AN442" s="616"/>
      <c r="AO442" s="616"/>
      <c r="AP442" s="616"/>
      <c r="AQ442" s="616"/>
      <c r="AR442" s="616"/>
      <c r="AS442" s="616"/>
      <c r="AT442" s="616"/>
      <c r="AU442" s="616"/>
      <c r="AV442" s="616"/>
      <c r="AW442" s="616"/>
      <c r="AX442" s="616"/>
      <c r="AY442" s="616"/>
      <c r="AZ442" s="616"/>
      <c r="BA442" s="616"/>
      <c r="BB442" s="616"/>
      <c r="BC442" s="616"/>
      <c r="BD442" s="616"/>
      <c r="BE442" s="616"/>
      <c r="BF442" s="616"/>
      <c r="BG442" s="616"/>
      <c r="BH442" s="616"/>
      <c r="BI442" s="616"/>
      <c r="BJ442" s="616"/>
      <c r="BK442" s="616"/>
      <c r="BL442" s="616"/>
      <c r="BM442" s="616"/>
      <c r="BN442" s="616"/>
      <c r="BO442" s="616"/>
      <c r="BP442" s="616"/>
      <c r="BQ442" s="616"/>
      <c r="BR442" s="616"/>
      <c r="BS442" s="616"/>
      <c r="BT442" s="616"/>
      <c r="BU442" s="616"/>
      <c r="BV442" s="616"/>
      <c r="BW442" s="616"/>
      <c r="BX442" s="616"/>
      <c r="BY442" s="616"/>
      <c r="BZ442" s="616"/>
      <c r="CA442" s="616"/>
      <c r="CB442" s="616"/>
      <c r="CC442" s="616"/>
      <c r="CD442" s="616"/>
      <c r="CE442" s="616"/>
      <c r="CF442" s="616"/>
      <c r="CG442" s="616"/>
    </row>
    <row r="443" spans="1:85">
      <c r="A443" s="618"/>
      <c r="B443" s="618"/>
      <c r="C443" s="618"/>
      <c r="D443" s="618"/>
      <c r="E443" s="618"/>
      <c r="F443" s="618"/>
      <c r="G443" s="618"/>
      <c r="H443" s="618"/>
      <c r="I443" s="618"/>
      <c r="J443" s="618"/>
      <c r="K443" s="618"/>
      <c r="L443" s="618"/>
      <c r="M443" s="618"/>
      <c r="N443" s="618"/>
      <c r="O443" s="618"/>
      <c r="P443" s="618"/>
      <c r="Q443" s="618"/>
      <c r="R443" s="618"/>
      <c r="S443" s="618"/>
      <c r="T443" s="618"/>
      <c r="U443" s="618"/>
      <c r="V443" s="618"/>
      <c r="W443" s="618"/>
      <c r="Y443" s="618"/>
      <c r="Z443" s="618"/>
      <c r="AA443" s="618"/>
      <c r="AB443" s="618"/>
      <c r="AC443" s="618"/>
      <c r="AD443" s="618"/>
      <c r="AE443" s="618"/>
      <c r="AF443" s="618"/>
      <c r="AG443" s="618"/>
      <c r="AH443" s="618"/>
      <c r="AI443" s="618"/>
      <c r="AJ443" s="618"/>
      <c r="AK443" s="618"/>
      <c r="AL443" s="616"/>
      <c r="AM443" s="616"/>
      <c r="AN443" s="616"/>
      <c r="AO443" s="616"/>
      <c r="AP443" s="616"/>
      <c r="AQ443" s="616"/>
      <c r="AR443" s="616"/>
      <c r="AS443" s="616"/>
      <c r="AT443" s="616"/>
      <c r="AU443" s="616"/>
      <c r="AV443" s="616"/>
      <c r="AW443" s="616"/>
      <c r="AX443" s="616"/>
      <c r="AY443" s="616"/>
      <c r="AZ443" s="616"/>
      <c r="BA443" s="616"/>
      <c r="BB443" s="616"/>
      <c r="BC443" s="616"/>
      <c r="BD443" s="616"/>
      <c r="BE443" s="616"/>
      <c r="BF443" s="616"/>
      <c r="BG443" s="616"/>
      <c r="BH443" s="616"/>
      <c r="BI443" s="616"/>
      <c r="BJ443" s="616"/>
      <c r="BK443" s="616"/>
      <c r="BL443" s="616"/>
      <c r="BM443" s="616"/>
      <c r="BN443" s="616"/>
      <c r="BO443" s="616"/>
      <c r="BP443" s="616"/>
      <c r="BQ443" s="616"/>
      <c r="BR443" s="616"/>
      <c r="BS443" s="616"/>
      <c r="BT443" s="616"/>
      <c r="BU443" s="616"/>
      <c r="BV443" s="616"/>
      <c r="BW443" s="616"/>
      <c r="BX443" s="616"/>
      <c r="BY443" s="616"/>
      <c r="BZ443" s="616"/>
      <c r="CA443" s="616"/>
      <c r="CB443" s="616"/>
      <c r="CC443" s="616"/>
      <c r="CD443" s="616"/>
      <c r="CE443" s="616"/>
      <c r="CF443" s="616"/>
      <c r="CG443" s="616"/>
    </row>
    <row r="444" spans="1:85">
      <c r="A444" s="618"/>
      <c r="B444" s="618"/>
      <c r="C444" s="618"/>
      <c r="D444" s="618"/>
      <c r="E444" s="618"/>
      <c r="F444" s="618"/>
      <c r="G444" s="618"/>
      <c r="H444" s="618"/>
      <c r="I444" s="618"/>
      <c r="J444" s="618"/>
      <c r="K444" s="618"/>
      <c r="L444" s="618"/>
      <c r="M444" s="618"/>
      <c r="N444" s="618"/>
      <c r="O444" s="618"/>
      <c r="P444" s="618"/>
      <c r="Q444" s="618"/>
      <c r="R444" s="618"/>
      <c r="S444" s="618"/>
      <c r="T444" s="618"/>
      <c r="U444" s="618"/>
      <c r="V444" s="618"/>
      <c r="W444" s="618"/>
      <c r="Y444" s="618"/>
      <c r="Z444" s="618"/>
      <c r="AA444" s="618"/>
      <c r="AB444" s="618"/>
      <c r="AC444" s="618"/>
      <c r="AD444" s="618"/>
      <c r="AE444" s="618"/>
      <c r="AF444" s="618"/>
      <c r="AG444" s="618"/>
      <c r="AH444" s="618"/>
      <c r="AI444" s="618"/>
      <c r="AJ444" s="618"/>
      <c r="AK444" s="618"/>
      <c r="AL444" s="616"/>
      <c r="AM444" s="616"/>
      <c r="AN444" s="616"/>
      <c r="AO444" s="616"/>
      <c r="AP444" s="616"/>
      <c r="AQ444" s="616"/>
      <c r="AR444" s="616"/>
      <c r="AS444" s="616"/>
      <c r="AT444" s="616"/>
      <c r="AU444" s="616"/>
      <c r="AV444" s="616"/>
      <c r="AW444" s="616"/>
      <c r="AX444" s="616"/>
      <c r="AY444" s="616"/>
      <c r="AZ444" s="616"/>
      <c r="BA444" s="616"/>
      <c r="BB444" s="616"/>
      <c r="BC444" s="616"/>
      <c r="BD444" s="616"/>
      <c r="BE444" s="616"/>
      <c r="BF444" s="616"/>
      <c r="BG444" s="616"/>
      <c r="BH444" s="616"/>
      <c r="BI444" s="616"/>
      <c r="BJ444" s="616"/>
      <c r="BK444" s="616"/>
      <c r="BL444" s="616"/>
      <c r="BM444" s="616"/>
      <c r="BN444" s="616"/>
      <c r="BO444" s="616"/>
      <c r="BP444" s="616"/>
      <c r="BQ444" s="616"/>
      <c r="BR444" s="616"/>
      <c r="BS444" s="616"/>
      <c r="BT444" s="616"/>
      <c r="BU444" s="616"/>
      <c r="BV444" s="616"/>
      <c r="BW444" s="616"/>
      <c r="BX444" s="616"/>
      <c r="BY444" s="616"/>
      <c r="BZ444" s="616"/>
      <c r="CA444" s="616"/>
      <c r="CB444" s="616"/>
      <c r="CC444" s="616"/>
      <c r="CD444" s="616"/>
      <c r="CE444" s="616"/>
      <c r="CF444" s="616"/>
      <c r="CG444" s="616"/>
    </row>
    <row r="445" spans="1:85">
      <c r="A445" s="618"/>
      <c r="B445" s="618"/>
      <c r="C445" s="618"/>
      <c r="D445" s="618"/>
      <c r="E445" s="618"/>
      <c r="F445" s="618"/>
      <c r="G445" s="618"/>
      <c r="H445" s="618"/>
      <c r="I445" s="618"/>
      <c r="J445" s="618"/>
      <c r="K445" s="618"/>
      <c r="L445" s="618"/>
      <c r="M445" s="618"/>
      <c r="N445" s="618"/>
      <c r="O445" s="618"/>
      <c r="P445" s="618"/>
      <c r="Q445" s="618"/>
      <c r="R445" s="618"/>
      <c r="S445" s="618"/>
      <c r="T445" s="618"/>
      <c r="U445" s="618"/>
      <c r="V445" s="618"/>
      <c r="W445" s="618"/>
      <c r="Y445" s="618"/>
      <c r="Z445" s="618"/>
      <c r="AA445" s="618"/>
      <c r="AB445" s="618"/>
      <c r="AC445" s="618"/>
      <c r="AD445" s="618"/>
      <c r="AE445" s="618"/>
      <c r="AF445" s="618"/>
      <c r="AG445" s="618"/>
      <c r="AH445" s="618"/>
      <c r="AI445" s="618"/>
      <c r="AJ445" s="618"/>
      <c r="AK445" s="618"/>
      <c r="AL445" s="616"/>
      <c r="AM445" s="616"/>
      <c r="AN445" s="616"/>
      <c r="AO445" s="616"/>
      <c r="AP445" s="616"/>
      <c r="AQ445" s="616"/>
      <c r="AR445" s="616"/>
      <c r="AS445" s="616"/>
      <c r="AT445" s="616"/>
      <c r="AU445" s="616"/>
      <c r="AV445" s="616"/>
      <c r="AW445" s="616"/>
      <c r="AX445" s="616"/>
      <c r="AY445" s="616"/>
      <c r="AZ445" s="616"/>
      <c r="BA445" s="616"/>
      <c r="BB445" s="616"/>
      <c r="BC445" s="616"/>
      <c r="BD445" s="616"/>
      <c r="BE445" s="616"/>
      <c r="BF445" s="616"/>
      <c r="BG445" s="616"/>
      <c r="BH445" s="616"/>
      <c r="BI445" s="616"/>
      <c r="BJ445" s="616"/>
      <c r="BK445" s="616"/>
      <c r="BL445" s="616"/>
      <c r="BM445" s="616"/>
      <c r="BN445" s="616"/>
      <c r="BO445" s="616"/>
      <c r="BP445" s="616"/>
      <c r="BQ445" s="616"/>
      <c r="BR445" s="616"/>
      <c r="BS445" s="616"/>
      <c r="BT445" s="616"/>
      <c r="BU445" s="616"/>
      <c r="BV445" s="616"/>
      <c r="BW445" s="616"/>
      <c r="BX445" s="616"/>
      <c r="BY445" s="616"/>
      <c r="BZ445" s="616"/>
      <c r="CA445" s="616"/>
      <c r="CB445" s="616"/>
      <c r="CC445" s="616"/>
      <c r="CD445" s="616"/>
      <c r="CE445" s="616"/>
      <c r="CF445" s="616"/>
      <c r="CG445" s="616"/>
    </row>
    <row r="446" spans="1:85">
      <c r="A446" s="618"/>
      <c r="B446" s="618"/>
      <c r="C446" s="618"/>
      <c r="D446" s="618"/>
      <c r="E446" s="618"/>
      <c r="F446" s="618"/>
      <c r="G446" s="618"/>
      <c r="H446" s="618"/>
      <c r="I446" s="618"/>
      <c r="J446" s="618"/>
      <c r="K446" s="618"/>
      <c r="L446" s="618"/>
      <c r="M446" s="618"/>
      <c r="N446" s="618"/>
      <c r="O446" s="618"/>
      <c r="P446" s="618"/>
      <c r="Q446" s="618"/>
      <c r="R446" s="618"/>
      <c r="S446" s="618"/>
      <c r="T446" s="618"/>
      <c r="U446" s="618"/>
      <c r="V446" s="618"/>
      <c r="W446" s="618"/>
      <c r="Y446" s="618"/>
      <c r="Z446" s="618"/>
      <c r="AA446" s="618"/>
      <c r="AB446" s="618"/>
      <c r="AC446" s="618"/>
      <c r="AD446" s="618"/>
      <c r="AE446" s="618"/>
      <c r="AF446" s="618"/>
      <c r="AG446" s="618"/>
      <c r="AH446" s="618"/>
      <c r="AI446" s="618"/>
      <c r="AJ446" s="618"/>
      <c r="AK446" s="618"/>
      <c r="AL446" s="616"/>
      <c r="AM446" s="616"/>
      <c r="AN446" s="616"/>
      <c r="AO446" s="616"/>
      <c r="AP446" s="616"/>
      <c r="AQ446" s="616"/>
      <c r="AR446" s="616"/>
      <c r="AS446" s="616"/>
      <c r="AT446" s="616"/>
      <c r="AU446" s="616"/>
      <c r="AV446" s="616"/>
      <c r="AW446" s="616"/>
      <c r="AX446" s="616"/>
      <c r="AY446" s="616"/>
      <c r="AZ446" s="616"/>
      <c r="BA446" s="616"/>
      <c r="BB446" s="616"/>
      <c r="BC446" s="616"/>
      <c r="BD446" s="616"/>
      <c r="BE446" s="616"/>
      <c r="BF446" s="616"/>
      <c r="BG446" s="616"/>
      <c r="BH446" s="616"/>
      <c r="BI446" s="616"/>
      <c r="BJ446" s="616"/>
      <c r="BK446" s="616"/>
      <c r="BL446" s="616"/>
      <c r="BM446" s="616"/>
      <c r="BN446" s="616"/>
      <c r="BO446" s="616"/>
      <c r="BP446" s="616"/>
      <c r="BQ446" s="616"/>
      <c r="BR446" s="616"/>
      <c r="BS446" s="616"/>
      <c r="BT446" s="616"/>
      <c r="BU446" s="616"/>
      <c r="BV446" s="616"/>
      <c r="BW446" s="616"/>
      <c r="BX446" s="616"/>
      <c r="BY446" s="616"/>
      <c r="BZ446" s="616"/>
      <c r="CA446" s="616"/>
      <c r="CB446" s="616"/>
      <c r="CC446" s="616"/>
      <c r="CD446" s="616"/>
      <c r="CE446" s="616"/>
      <c r="CF446" s="616"/>
      <c r="CG446" s="616"/>
    </row>
    <row r="447" spans="1:85">
      <c r="A447" s="618"/>
      <c r="B447" s="618"/>
      <c r="C447" s="618"/>
      <c r="D447" s="618"/>
      <c r="E447" s="618"/>
      <c r="F447" s="618"/>
      <c r="G447" s="618"/>
      <c r="H447" s="618"/>
      <c r="I447" s="618"/>
      <c r="J447" s="618"/>
      <c r="K447" s="618"/>
      <c r="L447" s="618"/>
      <c r="M447" s="618"/>
      <c r="N447" s="618"/>
      <c r="O447" s="618"/>
      <c r="P447" s="618"/>
      <c r="Q447" s="618"/>
      <c r="R447" s="618"/>
      <c r="S447" s="618"/>
      <c r="T447" s="618"/>
      <c r="U447" s="618"/>
      <c r="V447" s="618"/>
      <c r="W447" s="618"/>
      <c r="Y447" s="618"/>
      <c r="Z447" s="618"/>
      <c r="AA447" s="618"/>
      <c r="AB447" s="618"/>
      <c r="AC447" s="618"/>
      <c r="AD447" s="618"/>
      <c r="AE447" s="618"/>
      <c r="AF447" s="618"/>
      <c r="AG447" s="618"/>
      <c r="AH447" s="618"/>
      <c r="AI447" s="618"/>
      <c r="AJ447" s="618"/>
      <c r="AK447" s="618"/>
      <c r="AL447" s="616"/>
      <c r="AM447" s="616"/>
      <c r="AN447" s="616"/>
      <c r="AO447" s="616"/>
      <c r="AP447" s="616"/>
      <c r="AQ447" s="616"/>
      <c r="AR447" s="616"/>
      <c r="AS447" s="616"/>
      <c r="AT447" s="616"/>
      <c r="AU447" s="616"/>
      <c r="AV447" s="616"/>
      <c r="AW447" s="616"/>
      <c r="AX447" s="616"/>
      <c r="AY447" s="616"/>
      <c r="AZ447" s="616"/>
      <c r="BA447" s="616"/>
      <c r="BB447" s="616"/>
      <c r="BC447" s="616"/>
      <c r="BD447" s="616"/>
      <c r="BE447" s="616"/>
      <c r="BF447" s="616"/>
      <c r="BG447" s="616"/>
      <c r="BH447" s="616"/>
      <c r="BI447" s="616"/>
      <c r="BJ447" s="616"/>
      <c r="BK447" s="616"/>
      <c r="BL447" s="616"/>
      <c r="BM447" s="616"/>
      <c r="BN447" s="616"/>
      <c r="BO447" s="616"/>
      <c r="BP447" s="616"/>
      <c r="BQ447" s="616"/>
      <c r="BR447" s="616"/>
      <c r="BS447" s="616"/>
      <c r="BT447" s="616"/>
      <c r="BU447" s="616"/>
      <c r="BV447" s="616"/>
      <c r="BW447" s="616"/>
      <c r="BX447" s="616"/>
      <c r="BY447" s="616"/>
      <c r="BZ447" s="616"/>
      <c r="CA447" s="616"/>
      <c r="CB447" s="616"/>
      <c r="CC447" s="616"/>
      <c r="CD447" s="616"/>
      <c r="CE447" s="616"/>
      <c r="CF447" s="616"/>
      <c r="CG447" s="616"/>
    </row>
    <row r="448" spans="1:85">
      <c r="A448" s="618"/>
      <c r="B448" s="618"/>
      <c r="C448" s="618"/>
      <c r="D448" s="618"/>
      <c r="E448" s="618"/>
      <c r="F448" s="618"/>
      <c r="G448" s="618"/>
      <c r="H448" s="618"/>
      <c r="I448" s="618"/>
      <c r="J448" s="618"/>
      <c r="K448" s="618"/>
      <c r="L448" s="618"/>
      <c r="M448" s="618"/>
      <c r="N448" s="618"/>
      <c r="O448" s="618"/>
      <c r="P448" s="618"/>
      <c r="Q448" s="618"/>
      <c r="R448" s="618"/>
      <c r="S448" s="618"/>
      <c r="T448" s="618"/>
      <c r="U448" s="618"/>
      <c r="V448" s="618"/>
      <c r="W448" s="618"/>
      <c r="Y448" s="618"/>
      <c r="Z448" s="618"/>
      <c r="AA448" s="618"/>
      <c r="AB448" s="618"/>
      <c r="AC448" s="618"/>
      <c r="AD448" s="618"/>
      <c r="AE448" s="618"/>
      <c r="AF448" s="618"/>
      <c r="AG448" s="618"/>
      <c r="AH448" s="618"/>
      <c r="AI448" s="618"/>
      <c r="AJ448" s="618"/>
      <c r="AK448" s="618"/>
      <c r="AL448" s="616"/>
      <c r="AM448" s="616"/>
      <c r="AN448" s="616"/>
      <c r="AO448" s="616"/>
      <c r="AP448" s="616"/>
      <c r="AQ448" s="616"/>
      <c r="AR448" s="616"/>
      <c r="AS448" s="616"/>
      <c r="AT448" s="616"/>
      <c r="AU448" s="616"/>
      <c r="AV448" s="616"/>
      <c r="AW448" s="616"/>
      <c r="AX448" s="616"/>
      <c r="AY448" s="616"/>
      <c r="AZ448" s="616"/>
      <c r="BA448" s="616"/>
      <c r="BB448" s="616"/>
      <c r="BC448" s="616"/>
      <c r="BD448" s="616"/>
      <c r="BE448" s="616"/>
      <c r="BF448" s="616"/>
      <c r="BG448" s="616"/>
      <c r="BH448" s="616"/>
      <c r="BI448" s="616"/>
      <c r="BJ448" s="616"/>
      <c r="BK448" s="616"/>
      <c r="BL448" s="616"/>
      <c r="BM448" s="616"/>
      <c r="BN448" s="616"/>
      <c r="BO448" s="616"/>
      <c r="BP448" s="616"/>
      <c r="BQ448" s="616"/>
      <c r="BR448" s="616"/>
      <c r="BS448" s="616"/>
      <c r="BT448" s="616"/>
      <c r="BU448" s="616"/>
      <c r="BV448" s="616"/>
      <c r="BW448" s="616"/>
      <c r="BX448" s="616"/>
      <c r="BY448" s="616"/>
      <c r="BZ448" s="616"/>
      <c r="CA448" s="616"/>
      <c r="CB448" s="616"/>
      <c r="CC448" s="616"/>
      <c r="CD448" s="616"/>
      <c r="CE448" s="616"/>
      <c r="CF448" s="616"/>
      <c r="CG448" s="616"/>
    </row>
    <row r="449" spans="1:85">
      <c r="A449" s="618"/>
      <c r="B449" s="618"/>
      <c r="C449" s="618"/>
      <c r="D449" s="618"/>
      <c r="E449" s="618"/>
      <c r="F449" s="618"/>
      <c r="G449" s="618"/>
      <c r="H449" s="618"/>
      <c r="I449" s="618"/>
      <c r="J449" s="618"/>
      <c r="K449" s="618"/>
      <c r="L449" s="618"/>
      <c r="M449" s="618"/>
      <c r="N449" s="618"/>
      <c r="O449" s="618"/>
      <c r="P449" s="618"/>
      <c r="Q449" s="618"/>
      <c r="R449" s="618"/>
      <c r="S449" s="618"/>
      <c r="T449" s="618"/>
      <c r="U449" s="618"/>
      <c r="V449" s="618"/>
      <c r="W449" s="618"/>
      <c r="Y449" s="618"/>
      <c r="Z449" s="618"/>
      <c r="AA449" s="618"/>
      <c r="AB449" s="618"/>
      <c r="AC449" s="618"/>
      <c r="AD449" s="618"/>
      <c r="AE449" s="618"/>
      <c r="AF449" s="618"/>
      <c r="AG449" s="618"/>
      <c r="AH449" s="618"/>
      <c r="AI449" s="618"/>
      <c r="AJ449" s="618"/>
      <c r="AK449" s="618"/>
      <c r="AL449" s="616"/>
      <c r="AM449" s="616"/>
      <c r="AN449" s="616"/>
      <c r="AO449" s="616"/>
      <c r="AP449" s="616"/>
      <c r="AQ449" s="616"/>
      <c r="AR449" s="616"/>
      <c r="AS449" s="616"/>
      <c r="AT449" s="616"/>
      <c r="AU449" s="616"/>
      <c r="AV449" s="616"/>
      <c r="AW449" s="616"/>
      <c r="AX449" s="616"/>
      <c r="AY449" s="616"/>
      <c r="AZ449" s="616"/>
      <c r="BA449" s="616"/>
      <c r="BB449" s="616"/>
      <c r="BC449" s="616"/>
      <c r="BD449" s="616"/>
      <c r="BE449" s="616"/>
      <c r="BF449" s="616"/>
      <c r="BG449" s="616"/>
      <c r="BH449" s="616"/>
      <c r="BI449" s="616"/>
      <c r="BJ449" s="616"/>
      <c r="BK449" s="616"/>
      <c r="BL449" s="616"/>
      <c r="BM449" s="616"/>
      <c r="BN449" s="616"/>
      <c r="BO449" s="616"/>
      <c r="BP449" s="616"/>
      <c r="BQ449" s="616"/>
      <c r="BR449" s="616"/>
      <c r="BS449" s="616"/>
      <c r="BT449" s="616"/>
      <c r="BU449" s="616"/>
      <c r="BV449" s="616"/>
      <c r="BW449" s="616"/>
      <c r="BX449" s="616"/>
      <c r="BY449" s="616"/>
      <c r="BZ449" s="616"/>
      <c r="CA449" s="616"/>
      <c r="CB449" s="616"/>
      <c r="CC449" s="616"/>
      <c r="CD449" s="616"/>
      <c r="CE449" s="616"/>
      <c r="CF449" s="616"/>
      <c r="CG449" s="616"/>
    </row>
    <row r="450" spans="1:85">
      <c r="A450" s="618"/>
      <c r="B450" s="618"/>
      <c r="C450" s="618"/>
      <c r="D450" s="618"/>
      <c r="E450" s="618"/>
      <c r="F450" s="618"/>
      <c r="G450" s="618"/>
      <c r="H450" s="618"/>
      <c r="I450" s="618"/>
      <c r="J450" s="618"/>
      <c r="K450" s="618"/>
      <c r="L450" s="618"/>
      <c r="M450" s="618"/>
      <c r="N450" s="618"/>
      <c r="O450" s="618"/>
      <c r="P450" s="618"/>
      <c r="Q450" s="618"/>
      <c r="R450" s="618"/>
      <c r="S450" s="618"/>
      <c r="T450" s="618"/>
      <c r="U450" s="618"/>
      <c r="V450" s="618"/>
      <c r="W450" s="618"/>
      <c r="Y450" s="618"/>
      <c r="Z450" s="618"/>
      <c r="AA450" s="618"/>
      <c r="AB450" s="618"/>
      <c r="AC450" s="618"/>
      <c r="AD450" s="618"/>
      <c r="AE450" s="618"/>
      <c r="AF450" s="618"/>
      <c r="AG450" s="618"/>
      <c r="AH450" s="618"/>
      <c r="AI450" s="618"/>
      <c r="AJ450" s="618"/>
      <c r="AK450" s="618"/>
      <c r="AL450" s="616"/>
      <c r="AM450" s="616"/>
      <c r="AN450" s="616"/>
      <c r="AO450" s="616"/>
      <c r="AP450" s="616"/>
      <c r="AQ450" s="616"/>
      <c r="AR450" s="616"/>
      <c r="AS450" s="616"/>
      <c r="AT450" s="616"/>
      <c r="AU450" s="616"/>
      <c r="AV450" s="616"/>
      <c r="AW450" s="616"/>
      <c r="AX450" s="616"/>
      <c r="AY450" s="616"/>
      <c r="AZ450" s="616"/>
      <c r="BA450" s="616"/>
      <c r="BB450" s="616"/>
      <c r="BC450" s="616"/>
      <c r="BD450" s="616"/>
      <c r="BE450" s="616"/>
      <c r="BF450" s="616"/>
      <c r="BG450" s="616"/>
      <c r="BH450" s="616"/>
      <c r="BI450" s="616"/>
      <c r="BJ450" s="616"/>
      <c r="BK450" s="616"/>
      <c r="BL450" s="616"/>
      <c r="BM450" s="616"/>
      <c r="BN450" s="616"/>
      <c r="BO450" s="616"/>
      <c r="BP450" s="616"/>
      <c r="BQ450" s="616"/>
      <c r="BR450" s="616"/>
      <c r="BS450" s="616"/>
      <c r="BT450" s="616"/>
      <c r="BU450" s="616"/>
      <c r="BV450" s="616"/>
      <c r="BW450" s="616"/>
      <c r="BX450" s="616"/>
      <c r="BY450" s="616"/>
      <c r="BZ450" s="616"/>
      <c r="CA450" s="616"/>
      <c r="CB450" s="616"/>
      <c r="CC450" s="616"/>
      <c r="CD450" s="616"/>
      <c r="CE450" s="616"/>
      <c r="CF450" s="616"/>
      <c r="CG450" s="616"/>
    </row>
    <row r="451" spans="1:85">
      <c r="A451" s="618"/>
      <c r="B451" s="618"/>
      <c r="C451" s="618"/>
      <c r="D451" s="618"/>
      <c r="E451" s="618"/>
      <c r="F451" s="618"/>
      <c r="G451" s="618"/>
      <c r="H451" s="618"/>
      <c r="I451" s="618"/>
      <c r="J451" s="618"/>
      <c r="K451" s="618"/>
      <c r="L451" s="618"/>
      <c r="M451" s="618"/>
      <c r="N451" s="618"/>
      <c r="O451" s="618"/>
      <c r="P451" s="618"/>
      <c r="Q451" s="618"/>
      <c r="R451" s="618"/>
      <c r="S451" s="618"/>
      <c r="T451" s="618"/>
      <c r="U451" s="618"/>
      <c r="V451" s="618"/>
      <c r="W451" s="618"/>
      <c r="Y451" s="618"/>
      <c r="Z451" s="618"/>
      <c r="AA451" s="618"/>
      <c r="AB451" s="618"/>
      <c r="AC451" s="618"/>
      <c r="AD451" s="618"/>
      <c r="AE451" s="618"/>
      <c r="AF451" s="618"/>
      <c r="AG451" s="618"/>
      <c r="AH451" s="618"/>
      <c r="AI451" s="618"/>
      <c r="AJ451" s="618"/>
      <c r="AK451" s="618"/>
      <c r="AL451" s="616"/>
      <c r="AM451" s="616"/>
      <c r="AN451" s="616"/>
      <c r="AO451" s="616"/>
      <c r="AP451" s="616"/>
      <c r="AQ451" s="616"/>
      <c r="AR451" s="616"/>
      <c r="AS451" s="616"/>
      <c r="AT451" s="616"/>
      <c r="AU451" s="616"/>
      <c r="AV451" s="616"/>
      <c r="AW451" s="616"/>
      <c r="AX451" s="616"/>
      <c r="AY451" s="616"/>
      <c r="AZ451" s="616"/>
      <c r="BA451" s="616"/>
      <c r="BB451" s="616"/>
      <c r="BC451" s="616"/>
      <c r="BD451" s="616"/>
      <c r="BE451" s="616"/>
      <c r="BF451" s="616"/>
      <c r="BG451" s="616"/>
      <c r="BH451" s="616"/>
      <c r="BI451" s="616"/>
      <c r="BJ451" s="616"/>
      <c r="BK451" s="616"/>
      <c r="BL451" s="616"/>
      <c r="BM451" s="616"/>
      <c r="BN451" s="616"/>
      <c r="BO451" s="616"/>
      <c r="BP451" s="616"/>
      <c r="BQ451" s="616"/>
      <c r="BR451" s="616"/>
      <c r="BS451" s="616"/>
      <c r="BT451" s="616"/>
      <c r="BU451" s="616"/>
      <c r="BV451" s="616"/>
      <c r="BW451" s="616"/>
      <c r="BX451" s="616"/>
      <c r="BY451" s="616"/>
      <c r="BZ451" s="616"/>
      <c r="CA451" s="616"/>
      <c r="CB451" s="616"/>
      <c r="CC451" s="616"/>
      <c r="CD451" s="616"/>
      <c r="CE451" s="616"/>
      <c r="CF451" s="616"/>
      <c r="CG451" s="616"/>
    </row>
    <row r="452" spans="1:85">
      <c r="A452" s="618"/>
      <c r="B452" s="618"/>
      <c r="C452" s="618"/>
      <c r="D452" s="618"/>
      <c r="E452" s="618"/>
      <c r="F452" s="618"/>
      <c r="G452" s="618"/>
      <c r="H452" s="618"/>
      <c r="I452" s="618"/>
      <c r="J452" s="618"/>
      <c r="K452" s="618"/>
      <c r="L452" s="618"/>
      <c r="M452" s="618"/>
      <c r="N452" s="618"/>
      <c r="O452" s="618"/>
      <c r="P452" s="618"/>
      <c r="Q452" s="618"/>
      <c r="R452" s="618"/>
      <c r="S452" s="618"/>
      <c r="T452" s="618"/>
      <c r="U452" s="618"/>
      <c r="V452" s="618"/>
      <c r="W452" s="618"/>
      <c r="Y452" s="618"/>
      <c r="Z452" s="618"/>
      <c r="AA452" s="618"/>
      <c r="AB452" s="618"/>
      <c r="AC452" s="618"/>
      <c r="AD452" s="618"/>
      <c r="AE452" s="618"/>
      <c r="AF452" s="618"/>
      <c r="AG452" s="618"/>
      <c r="AH452" s="618"/>
      <c r="AI452" s="618"/>
      <c r="AJ452" s="618"/>
      <c r="AK452" s="618"/>
      <c r="AL452" s="616"/>
      <c r="AM452" s="616"/>
      <c r="AN452" s="616"/>
      <c r="AO452" s="616"/>
      <c r="AP452" s="616"/>
      <c r="AQ452" s="616"/>
      <c r="AR452" s="616"/>
      <c r="AS452" s="616"/>
      <c r="AT452" s="616"/>
      <c r="AU452" s="616"/>
      <c r="AV452" s="616"/>
      <c r="AW452" s="616"/>
      <c r="AX452" s="616"/>
      <c r="AY452" s="616"/>
      <c r="AZ452" s="616"/>
      <c r="BA452" s="616"/>
      <c r="BB452" s="616"/>
      <c r="BC452" s="616"/>
      <c r="BD452" s="616"/>
      <c r="BE452" s="616"/>
      <c r="BF452" s="616"/>
      <c r="BG452" s="616"/>
      <c r="BH452" s="616"/>
      <c r="BI452" s="616"/>
      <c r="BJ452" s="616"/>
      <c r="BK452" s="616"/>
      <c r="BL452" s="616"/>
      <c r="BM452" s="616"/>
      <c r="BN452" s="616"/>
      <c r="BO452" s="616"/>
      <c r="BP452" s="616"/>
      <c r="BQ452" s="616"/>
      <c r="BR452" s="616"/>
      <c r="BS452" s="616"/>
      <c r="BT452" s="616"/>
      <c r="BU452" s="616"/>
      <c r="BV452" s="616"/>
      <c r="BW452" s="616"/>
      <c r="BX452" s="616"/>
      <c r="BY452" s="616"/>
      <c r="BZ452" s="616"/>
      <c r="CA452" s="616"/>
      <c r="CB452" s="616"/>
      <c r="CC452" s="616"/>
      <c r="CD452" s="616"/>
      <c r="CE452" s="616"/>
      <c r="CF452" s="616"/>
      <c r="CG452" s="616"/>
    </row>
    <row r="453" spans="1:85">
      <c r="A453" s="618"/>
      <c r="B453" s="618"/>
      <c r="C453" s="618"/>
      <c r="D453" s="618"/>
      <c r="E453" s="618"/>
      <c r="F453" s="618"/>
      <c r="G453" s="618"/>
      <c r="H453" s="618"/>
      <c r="I453" s="618"/>
      <c r="J453" s="618"/>
      <c r="K453" s="618"/>
      <c r="L453" s="618"/>
      <c r="M453" s="618"/>
      <c r="N453" s="618"/>
      <c r="O453" s="618"/>
      <c r="P453" s="618"/>
      <c r="Q453" s="618"/>
      <c r="R453" s="618"/>
      <c r="S453" s="618"/>
      <c r="T453" s="618"/>
      <c r="U453" s="618"/>
      <c r="V453" s="618"/>
      <c r="W453" s="618"/>
      <c r="Y453" s="618"/>
      <c r="Z453" s="618"/>
      <c r="AA453" s="618"/>
      <c r="AB453" s="618"/>
      <c r="AC453" s="618"/>
      <c r="AD453" s="618"/>
      <c r="AE453" s="618"/>
      <c r="AF453" s="618"/>
      <c r="AG453" s="618"/>
      <c r="AH453" s="618"/>
      <c r="AI453" s="618"/>
      <c r="AJ453" s="618"/>
      <c r="AK453" s="618"/>
      <c r="AL453" s="616"/>
      <c r="AM453" s="616"/>
      <c r="AN453" s="616"/>
      <c r="AO453" s="616"/>
      <c r="AP453" s="616"/>
      <c r="AQ453" s="616"/>
      <c r="AR453" s="616"/>
      <c r="AS453" s="616"/>
      <c r="AT453" s="616"/>
      <c r="AU453" s="616"/>
      <c r="AV453" s="616"/>
      <c r="AW453" s="616"/>
      <c r="AX453" s="616"/>
      <c r="AY453" s="616"/>
      <c r="AZ453" s="616"/>
      <c r="BA453" s="616"/>
      <c r="BB453" s="616"/>
      <c r="BC453" s="616"/>
      <c r="BD453" s="616"/>
      <c r="BE453" s="616"/>
      <c r="BF453" s="616"/>
      <c r="BG453" s="616"/>
      <c r="BH453" s="616"/>
      <c r="BI453" s="616"/>
      <c r="BJ453" s="616"/>
      <c r="BK453" s="616"/>
      <c r="BL453" s="616"/>
      <c r="BM453" s="616"/>
      <c r="BN453" s="616"/>
      <c r="BO453" s="616"/>
      <c r="BP453" s="616"/>
      <c r="BQ453" s="616"/>
      <c r="BR453" s="616"/>
      <c r="BS453" s="616"/>
      <c r="BT453" s="616"/>
      <c r="BU453" s="616"/>
      <c r="BV453" s="616"/>
      <c r="BW453" s="616"/>
      <c r="BX453" s="616"/>
      <c r="BY453" s="616"/>
      <c r="BZ453" s="616"/>
      <c r="CA453" s="616"/>
      <c r="CB453" s="616"/>
      <c r="CC453" s="616"/>
      <c r="CD453" s="616"/>
      <c r="CE453" s="616"/>
      <c r="CF453" s="616"/>
      <c r="CG453" s="616"/>
    </row>
    <row r="454" spans="1:85">
      <c r="A454" s="618"/>
      <c r="B454" s="618"/>
      <c r="C454" s="618"/>
      <c r="D454" s="618"/>
      <c r="E454" s="618"/>
      <c r="F454" s="618"/>
      <c r="G454" s="618"/>
      <c r="H454" s="618"/>
      <c r="I454" s="618"/>
      <c r="J454" s="618"/>
      <c r="K454" s="618"/>
      <c r="L454" s="618"/>
      <c r="M454" s="618"/>
      <c r="N454" s="618"/>
      <c r="O454" s="618"/>
      <c r="P454" s="618"/>
      <c r="Q454" s="618"/>
      <c r="R454" s="618"/>
      <c r="S454" s="618"/>
      <c r="T454" s="618"/>
      <c r="U454" s="618"/>
      <c r="V454" s="618"/>
      <c r="W454" s="618"/>
      <c r="Y454" s="618"/>
      <c r="Z454" s="618"/>
      <c r="AA454" s="618"/>
      <c r="AB454" s="618"/>
      <c r="AC454" s="618"/>
      <c r="AD454" s="618"/>
      <c r="AE454" s="618"/>
      <c r="AF454" s="618"/>
      <c r="AG454" s="618"/>
      <c r="AH454" s="618"/>
      <c r="AI454" s="618"/>
      <c r="AJ454" s="618"/>
      <c r="AK454" s="618"/>
      <c r="AL454" s="616"/>
      <c r="AM454" s="616"/>
      <c r="AN454" s="616"/>
      <c r="AO454" s="616"/>
      <c r="AP454" s="616"/>
      <c r="AQ454" s="616"/>
      <c r="AR454" s="616"/>
      <c r="AS454" s="616"/>
      <c r="AT454" s="616"/>
      <c r="AU454" s="616"/>
      <c r="AV454" s="616"/>
      <c r="AW454" s="616"/>
      <c r="AX454" s="616"/>
      <c r="AY454" s="616"/>
      <c r="AZ454" s="616"/>
      <c r="BA454" s="616"/>
      <c r="BB454" s="616"/>
      <c r="BC454" s="616"/>
      <c r="BD454" s="616"/>
      <c r="BE454" s="616"/>
      <c r="BF454" s="616"/>
      <c r="BG454" s="616"/>
      <c r="BH454" s="616"/>
      <c r="BI454" s="616"/>
      <c r="BJ454" s="616"/>
      <c r="BK454" s="616"/>
      <c r="BL454" s="616"/>
      <c r="BM454" s="616"/>
      <c r="BN454" s="616"/>
      <c r="BO454" s="616"/>
      <c r="BP454" s="616"/>
      <c r="BQ454" s="616"/>
      <c r="BR454" s="616"/>
      <c r="BS454" s="616"/>
      <c r="BT454" s="616"/>
      <c r="BU454" s="616"/>
      <c r="BV454" s="616"/>
      <c r="BW454" s="616"/>
      <c r="BX454" s="616"/>
      <c r="BY454" s="616"/>
      <c r="BZ454" s="616"/>
      <c r="CA454" s="616"/>
      <c r="CB454" s="616"/>
      <c r="CC454" s="616"/>
      <c r="CD454" s="616"/>
      <c r="CE454" s="616"/>
      <c r="CF454" s="616"/>
      <c r="CG454" s="616"/>
    </row>
    <row r="455" spans="1:85">
      <c r="A455" s="618"/>
      <c r="B455" s="618"/>
      <c r="C455" s="618"/>
      <c r="D455" s="618"/>
      <c r="E455" s="618"/>
      <c r="F455" s="618"/>
      <c r="G455" s="618"/>
      <c r="H455" s="618"/>
      <c r="I455" s="618"/>
      <c r="J455" s="618"/>
      <c r="K455" s="618"/>
      <c r="L455" s="618"/>
      <c r="M455" s="618"/>
      <c r="N455" s="618"/>
      <c r="O455" s="618"/>
      <c r="P455" s="618"/>
      <c r="Q455" s="618"/>
      <c r="R455" s="618"/>
      <c r="S455" s="618"/>
      <c r="T455" s="618"/>
      <c r="U455" s="618"/>
      <c r="V455" s="618"/>
      <c r="W455" s="618"/>
      <c r="Y455" s="618"/>
      <c r="Z455" s="618"/>
      <c r="AA455" s="618"/>
      <c r="AB455" s="618"/>
      <c r="AC455" s="618"/>
      <c r="AD455" s="618"/>
      <c r="AE455" s="618"/>
      <c r="AF455" s="618"/>
      <c r="AG455" s="618"/>
      <c r="AH455" s="618"/>
      <c r="AI455" s="618"/>
      <c r="AJ455" s="618"/>
      <c r="AK455" s="618"/>
      <c r="AL455" s="616"/>
      <c r="AM455" s="616"/>
      <c r="AN455" s="616"/>
      <c r="AO455" s="616"/>
      <c r="AP455" s="616"/>
      <c r="AQ455" s="616"/>
      <c r="AR455" s="616"/>
      <c r="AS455" s="616"/>
      <c r="AT455" s="616"/>
      <c r="AU455" s="616"/>
      <c r="AV455" s="616"/>
      <c r="AW455" s="616"/>
      <c r="AX455" s="616"/>
      <c r="AY455" s="616"/>
      <c r="AZ455" s="616"/>
      <c r="BA455" s="616"/>
      <c r="BB455" s="616"/>
      <c r="BC455" s="616"/>
      <c r="BD455" s="616"/>
      <c r="BE455" s="616"/>
      <c r="BF455" s="616"/>
      <c r="BG455" s="616"/>
      <c r="BH455" s="616"/>
      <c r="BI455" s="616"/>
      <c r="BJ455" s="616"/>
      <c r="BK455" s="616"/>
      <c r="BL455" s="616"/>
      <c r="BM455" s="616"/>
      <c r="BN455" s="616"/>
      <c r="BO455" s="616"/>
      <c r="BP455" s="616"/>
      <c r="BQ455" s="616"/>
      <c r="BR455" s="616"/>
      <c r="BS455" s="616"/>
      <c r="BT455" s="616"/>
      <c r="BU455" s="616"/>
      <c r="BV455" s="616"/>
      <c r="BW455" s="616"/>
      <c r="BX455" s="616"/>
      <c r="BY455" s="616"/>
      <c r="BZ455" s="616"/>
      <c r="CA455" s="616"/>
      <c r="CB455" s="616"/>
      <c r="CC455" s="616"/>
      <c r="CD455" s="616"/>
      <c r="CE455" s="616"/>
      <c r="CF455" s="616"/>
      <c r="CG455" s="616"/>
    </row>
    <row r="456" spans="1:85">
      <c r="A456" s="618"/>
      <c r="B456" s="618"/>
      <c r="C456" s="618"/>
      <c r="D456" s="618"/>
      <c r="E456" s="618"/>
      <c r="F456" s="618"/>
      <c r="G456" s="618"/>
      <c r="H456" s="618"/>
      <c r="I456" s="618"/>
      <c r="J456" s="618"/>
      <c r="K456" s="618"/>
      <c r="L456" s="618"/>
      <c r="M456" s="618"/>
      <c r="N456" s="618"/>
      <c r="O456" s="618"/>
      <c r="P456" s="618"/>
      <c r="Q456" s="618"/>
      <c r="R456" s="618"/>
      <c r="S456" s="618"/>
      <c r="T456" s="618"/>
      <c r="U456" s="618"/>
      <c r="V456" s="618"/>
      <c r="W456" s="618"/>
      <c r="Y456" s="618"/>
      <c r="Z456" s="618"/>
      <c r="AA456" s="618"/>
      <c r="AB456" s="618"/>
      <c r="AC456" s="618"/>
      <c r="AD456" s="618"/>
      <c r="AE456" s="618"/>
      <c r="AF456" s="618"/>
      <c r="AG456" s="618"/>
      <c r="AH456" s="618"/>
      <c r="AI456" s="618"/>
      <c r="AJ456" s="618"/>
      <c r="AK456" s="618"/>
      <c r="AL456" s="616"/>
      <c r="AM456" s="616"/>
      <c r="AN456" s="616"/>
      <c r="AO456" s="616"/>
      <c r="AP456" s="616"/>
      <c r="AQ456" s="616"/>
      <c r="AR456" s="616"/>
      <c r="AS456" s="616"/>
      <c r="AT456" s="616"/>
      <c r="AU456" s="616"/>
      <c r="AV456" s="616"/>
      <c r="AW456" s="616"/>
      <c r="AX456" s="616"/>
      <c r="AY456" s="616"/>
      <c r="AZ456" s="616"/>
      <c r="BA456" s="616"/>
      <c r="BB456" s="616"/>
      <c r="BC456" s="616"/>
      <c r="BD456" s="616"/>
      <c r="BE456" s="616"/>
      <c r="BF456" s="616"/>
      <c r="BG456" s="616"/>
      <c r="BH456" s="616"/>
      <c r="BI456" s="616"/>
      <c r="BJ456" s="616"/>
      <c r="BK456" s="616"/>
      <c r="BL456" s="616"/>
      <c r="BM456" s="616"/>
      <c r="BN456" s="616"/>
      <c r="BO456" s="616"/>
      <c r="BP456" s="616"/>
      <c r="BQ456" s="616"/>
      <c r="BR456" s="616"/>
      <c r="BS456" s="616"/>
      <c r="BT456" s="616"/>
      <c r="BU456" s="616"/>
      <c r="BV456" s="616"/>
      <c r="BW456" s="616"/>
      <c r="BX456" s="616"/>
      <c r="BY456" s="616"/>
      <c r="BZ456" s="616"/>
      <c r="CA456" s="616"/>
      <c r="CB456" s="616"/>
      <c r="CC456" s="616"/>
      <c r="CD456" s="616"/>
      <c r="CE456" s="616"/>
      <c r="CF456" s="616"/>
      <c r="CG456" s="616"/>
    </row>
    <row r="457" spans="1:85">
      <c r="A457" s="618"/>
      <c r="B457" s="618"/>
      <c r="C457" s="618"/>
      <c r="D457" s="618"/>
      <c r="E457" s="618"/>
      <c r="F457" s="618"/>
      <c r="G457" s="618"/>
      <c r="H457" s="618"/>
      <c r="I457" s="618"/>
      <c r="J457" s="618"/>
      <c r="K457" s="618"/>
      <c r="L457" s="618"/>
      <c r="M457" s="618"/>
      <c r="N457" s="618"/>
      <c r="O457" s="618"/>
      <c r="P457" s="618"/>
      <c r="Q457" s="618"/>
      <c r="R457" s="618"/>
      <c r="S457" s="618"/>
      <c r="T457" s="618"/>
      <c r="U457" s="618"/>
      <c r="V457" s="618"/>
      <c r="W457" s="618"/>
      <c r="Y457" s="618"/>
      <c r="Z457" s="618"/>
      <c r="AA457" s="618"/>
      <c r="AB457" s="618"/>
      <c r="AC457" s="618"/>
      <c r="AD457" s="618"/>
      <c r="AE457" s="618"/>
      <c r="AF457" s="618"/>
      <c r="AG457" s="618"/>
      <c r="AH457" s="618"/>
      <c r="AI457" s="618"/>
      <c r="AJ457" s="618"/>
      <c r="AK457" s="618"/>
      <c r="AL457" s="616"/>
      <c r="AM457" s="616"/>
      <c r="AN457" s="616"/>
      <c r="AO457" s="616"/>
      <c r="AP457" s="616"/>
      <c r="AQ457" s="616"/>
      <c r="AR457" s="616"/>
      <c r="AS457" s="616"/>
      <c r="AT457" s="616"/>
      <c r="AU457" s="616"/>
      <c r="AV457" s="616"/>
      <c r="AW457" s="616"/>
      <c r="AX457" s="616"/>
      <c r="AY457" s="616"/>
      <c r="AZ457" s="616"/>
      <c r="BA457" s="616"/>
      <c r="BB457" s="616"/>
      <c r="BC457" s="616"/>
      <c r="BD457" s="616"/>
      <c r="BE457" s="616"/>
      <c r="BF457" s="616"/>
      <c r="BG457" s="616"/>
      <c r="BH457" s="616"/>
      <c r="BI457" s="616"/>
      <c r="BJ457" s="616"/>
      <c r="BK457" s="616"/>
      <c r="BL457" s="616"/>
      <c r="BM457" s="616"/>
      <c r="BN457" s="616"/>
      <c r="BO457" s="616"/>
      <c r="BP457" s="616"/>
      <c r="BQ457" s="616"/>
      <c r="BR457" s="616"/>
      <c r="BS457" s="616"/>
      <c r="BT457" s="616"/>
      <c r="BU457" s="616"/>
      <c r="BV457" s="616"/>
      <c r="BW457" s="616"/>
      <c r="BX457" s="616"/>
      <c r="BY457" s="616"/>
      <c r="BZ457" s="616"/>
      <c r="CA457" s="616"/>
      <c r="CB457" s="616"/>
      <c r="CC457" s="616"/>
      <c r="CD457" s="616"/>
      <c r="CE457" s="616"/>
      <c r="CF457" s="616"/>
      <c r="CG457" s="616"/>
    </row>
    <row r="458" spans="1:85">
      <c r="A458" s="618"/>
      <c r="B458" s="618"/>
      <c r="C458" s="618"/>
      <c r="D458" s="618"/>
      <c r="E458" s="618"/>
      <c r="F458" s="618"/>
      <c r="G458" s="618"/>
      <c r="H458" s="618"/>
      <c r="I458" s="618"/>
      <c r="J458" s="618"/>
      <c r="K458" s="618"/>
      <c r="L458" s="618"/>
      <c r="M458" s="618"/>
      <c r="N458" s="618"/>
      <c r="O458" s="618"/>
      <c r="P458" s="618"/>
      <c r="Q458" s="618"/>
      <c r="R458" s="618"/>
      <c r="S458" s="618"/>
      <c r="T458" s="618"/>
      <c r="U458" s="618"/>
      <c r="V458" s="618"/>
      <c r="W458" s="618"/>
      <c r="Y458" s="618"/>
      <c r="Z458" s="618"/>
      <c r="AA458" s="618"/>
      <c r="AB458" s="618"/>
      <c r="AC458" s="618"/>
      <c r="AD458" s="618"/>
      <c r="AE458" s="618"/>
      <c r="AF458" s="618"/>
      <c r="AG458" s="618"/>
      <c r="AH458" s="618"/>
      <c r="AI458" s="618"/>
      <c r="AJ458" s="618"/>
      <c r="AK458" s="618"/>
      <c r="AL458" s="616"/>
      <c r="AM458" s="616"/>
      <c r="AN458" s="616"/>
      <c r="AO458" s="616"/>
      <c r="AP458" s="616"/>
      <c r="AQ458" s="616"/>
      <c r="AR458" s="616"/>
      <c r="AS458" s="616"/>
      <c r="AT458" s="616"/>
      <c r="AU458" s="616"/>
      <c r="AV458" s="616"/>
      <c r="AW458" s="616"/>
      <c r="AX458" s="616"/>
      <c r="AY458" s="616"/>
      <c r="AZ458" s="616"/>
      <c r="BA458" s="616"/>
      <c r="BB458" s="616"/>
      <c r="BC458" s="616"/>
      <c r="BD458" s="616"/>
      <c r="BE458" s="616"/>
      <c r="BF458" s="616"/>
      <c r="BG458" s="616"/>
      <c r="BH458" s="616"/>
      <c r="BI458" s="616"/>
      <c r="BJ458" s="616"/>
      <c r="BK458" s="616"/>
      <c r="BL458" s="616"/>
      <c r="BM458" s="616"/>
      <c r="BN458" s="616"/>
      <c r="BO458" s="616"/>
      <c r="BP458" s="616"/>
      <c r="BQ458" s="616"/>
      <c r="BR458" s="616"/>
      <c r="BS458" s="616"/>
      <c r="BT458" s="616"/>
      <c r="BU458" s="616"/>
      <c r="BV458" s="616"/>
      <c r="BW458" s="616"/>
      <c r="BX458" s="616"/>
      <c r="BY458" s="616"/>
      <c r="BZ458" s="616"/>
      <c r="CA458" s="616"/>
      <c r="CB458" s="616"/>
      <c r="CC458" s="616"/>
      <c r="CD458" s="616"/>
      <c r="CE458" s="616"/>
      <c r="CF458" s="616"/>
      <c r="CG458" s="616"/>
    </row>
    <row r="459" spans="1:85">
      <c r="A459" s="618"/>
      <c r="B459" s="618"/>
      <c r="C459" s="618"/>
      <c r="D459" s="618"/>
      <c r="E459" s="618"/>
      <c r="F459" s="618"/>
      <c r="G459" s="618"/>
      <c r="H459" s="618"/>
      <c r="I459" s="618"/>
      <c r="J459" s="618"/>
      <c r="K459" s="618"/>
      <c r="L459" s="618"/>
      <c r="M459" s="618"/>
      <c r="N459" s="618"/>
      <c r="O459" s="618"/>
      <c r="P459" s="618"/>
      <c r="Q459" s="618"/>
      <c r="R459" s="618"/>
      <c r="S459" s="618"/>
      <c r="T459" s="618"/>
      <c r="U459" s="618"/>
      <c r="V459" s="618"/>
      <c r="W459" s="618"/>
      <c r="Y459" s="618"/>
      <c r="Z459" s="618"/>
      <c r="AA459" s="618"/>
      <c r="AB459" s="618"/>
      <c r="AC459" s="618"/>
      <c r="AD459" s="618"/>
      <c r="AE459" s="618"/>
      <c r="AF459" s="618"/>
      <c r="AG459" s="618"/>
      <c r="AH459" s="618"/>
      <c r="AI459" s="618"/>
      <c r="AJ459" s="618"/>
      <c r="AK459" s="618"/>
      <c r="AL459" s="616"/>
      <c r="AM459" s="616"/>
      <c r="AN459" s="616"/>
      <c r="AO459" s="616"/>
      <c r="AP459" s="616"/>
      <c r="AQ459" s="616"/>
      <c r="AR459" s="616"/>
      <c r="AS459" s="616"/>
      <c r="AT459" s="616"/>
      <c r="AU459" s="616"/>
      <c r="AV459" s="616"/>
      <c r="AW459" s="616"/>
      <c r="AX459" s="616"/>
      <c r="AY459" s="616"/>
      <c r="AZ459" s="616"/>
      <c r="BA459" s="616"/>
      <c r="BB459" s="616"/>
      <c r="BC459" s="616"/>
      <c r="BD459" s="616"/>
      <c r="BE459" s="616"/>
      <c r="BF459" s="616"/>
      <c r="BG459" s="616"/>
      <c r="BH459" s="616"/>
      <c r="BI459" s="616"/>
      <c r="BJ459" s="616"/>
      <c r="BK459" s="616"/>
      <c r="BL459" s="616"/>
      <c r="BM459" s="616"/>
      <c r="BN459" s="616"/>
      <c r="BO459" s="616"/>
      <c r="BP459" s="616"/>
      <c r="BQ459" s="616"/>
      <c r="BR459" s="616"/>
      <c r="BS459" s="616"/>
      <c r="BT459" s="616"/>
      <c r="BU459" s="616"/>
      <c r="BV459" s="616"/>
      <c r="BW459" s="616"/>
      <c r="BX459" s="616"/>
      <c r="BY459" s="616"/>
      <c r="BZ459" s="616"/>
      <c r="CA459" s="616"/>
      <c r="CB459" s="616"/>
      <c r="CC459" s="616"/>
      <c r="CD459" s="616"/>
      <c r="CE459" s="616"/>
      <c r="CF459" s="616"/>
      <c r="CG459" s="616"/>
    </row>
    <row r="460" spans="1:85">
      <c r="A460" s="618"/>
      <c r="B460" s="618"/>
      <c r="C460" s="618"/>
      <c r="D460" s="618"/>
      <c r="E460" s="618"/>
      <c r="F460" s="618"/>
      <c r="G460" s="618"/>
      <c r="H460" s="618"/>
      <c r="I460" s="618"/>
      <c r="J460" s="618"/>
      <c r="K460" s="618"/>
      <c r="L460" s="618"/>
      <c r="M460" s="618"/>
      <c r="N460" s="618"/>
      <c r="O460" s="618"/>
      <c r="P460" s="618"/>
      <c r="Q460" s="618"/>
      <c r="R460" s="618"/>
      <c r="S460" s="618"/>
      <c r="T460" s="618"/>
      <c r="U460" s="618"/>
      <c r="V460" s="618"/>
      <c r="W460" s="618"/>
      <c r="Y460" s="618"/>
      <c r="Z460" s="618"/>
      <c r="AA460" s="618"/>
      <c r="AB460" s="618"/>
      <c r="AC460" s="618"/>
      <c r="AD460" s="618"/>
      <c r="AE460" s="618"/>
      <c r="AF460" s="618"/>
      <c r="AG460" s="618"/>
      <c r="AH460" s="618"/>
      <c r="AI460" s="618"/>
      <c r="AJ460" s="618"/>
      <c r="AK460" s="618"/>
      <c r="AL460" s="616"/>
      <c r="AM460" s="616"/>
      <c r="AN460" s="616"/>
      <c r="AO460" s="616"/>
      <c r="AP460" s="616"/>
      <c r="AQ460" s="616"/>
      <c r="AR460" s="616"/>
      <c r="AS460" s="616"/>
      <c r="AT460" s="616"/>
      <c r="AU460" s="616"/>
      <c r="AV460" s="616"/>
      <c r="AW460" s="616"/>
      <c r="AX460" s="616"/>
      <c r="AY460" s="616"/>
      <c r="AZ460" s="616"/>
      <c r="BA460" s="616"/>
      <c r="BB460" s="616"/>
      <c r="BC460" s="616"/>
      <c r="BD460" s="616"/>
      <c r="BE460" s="616"/>
      <c r="BF460" s="616"/>
      <c r="BG460" s="616"/>
      <c r="BH460" s="616"/>
      <c r="BI460" s="616"/>
      <c r="BJ460" s="616"/>
      <c r="BK460" s="616"/>
      <c r="BL460" s="616"/>
      <c r="BM460" s="616"/>
      <c r="BN460" s="616"/>
      <c r="BO460" s="616"/>
      <c r="BP460" s="616"/>
      <c r="BQ460" s="616"/>
      <c r="BR460" s="616"/>
      <c r="BS460" s="616"/>
      <c r="BT460" s="616"/>
      <c r="BU460" s="616"/>
      <c r="BV460" s="616"/>
      <c r="BW460" s="616"/>
      <c r="BX460" s="616"/>
      <c r="BY460" s="616"/>
      <c r="BZ460" s="616"/>
      <c r="CA460" s="616"/>
      <c r="CB460" s="616"/>
      <c r="CC460" s="616"/>
      <c r="CD460" s="616"/>
      <c r="CE460" s="616"/>
      <c r="CF460" s="616"/>
      <c r="CG460" s="616"/>
    </row>
    <row r="461" spans="1:85">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Y461" s="618"/>
      <c r="Z461" s="618"/>
      <c r="AA461" s="618"/>
      <c r="AB461" s="618"/>
      <c r="AC461" s="618"/>
      <c r="AD461" s="618"/>
      <c r="AE461" s="618"/>
      <c r="AF461" s="618"/>
      <c r="AG461" s="618"/>
      <c r="AH461" s="618"/>
      <c r="AI461" s="618"/>
      <c r="AJ461" s="618"/>
      <c r="AK461" s="618"/>
      <c r="AL461" s="616"/>
      <c r="AM461" s="616"/>
      <c r="AN461" s="616"/>
      <c r="AO461" s="616"/>
      <c r="AP461" s="616"/>
      <c r="AQ461" s="616"/>
      <c r="AR461" s="616"/>
      <c r="AS461" s="616"/>
      <c r="AT461" s="616"/>
      <c r="AU461" s="616"/>
      <c r="AV461" s="616"/>
      <c r="AW461" s="616"/>
      <c r="AX461" s="616"/>
      <c r="AY461" s="616"/>
      <c r="AZ461" s="616"/>
      <c r="BA461" s="616"/>
      <c r="BB461" s="616"/>
      <c r="BC461" s="616"/>
      <c r="BD461" s="616"/>
      <c r="BE461" s="616"/>
      <c r="BF461" s="616"/>
      <c r="BG461" s="616"/>
      <c r="BH461" s="616"/>
      <c r="BI461" s="616"/>
      <c r="BJ461" s="616"/>
      <c r="BK461" s="616"/>
      <c r="BL461" s="616"/>
      <c r="BM461" s="616"/>
      <c r="BN461" s="616"/>
      <c r="BO461" s="616"/>
      <c r="BP461" s="616"/>
      <c r="BQ461" s="616"/>
      <c r="BR461" s="616"/>
      <c r="BS461" s="616"/>
      <c r="BT461" s="616"/>
      <c r="BU461" s="616"/>
      <c r="BV461" s="616"/>
      <c r="BW461" s="616"/>
      <c r="BX461" s="616"/>
      <c r="BY461" s="616"/>
      <c r="BZ461" s="616"/>
      <c r="CA461" s="616"/>
      <c r="CB461" s="616"/>
      <c r="CC461" s="616"/>
      <c r="CD461" s="616"/>
      <c r="CE461" s="616"/>
      <c r="CF461" s="616"/>
      <c r="CG461" s="616"/>
    </row>
    <row r="462" spans="1:85">
      <c r="A462" s="618"/>
      <c r="B462" s="618"/>
      <c r="C462" s="618"/>
      <c r="D462" s="618"/>
      <c r="E462" s="618"/>
      <c r="F462" s="618"/>
      <c r="G462" s="618"/>
      <c r="H462" s="618"/>
      <c r="I462" s="618"/>
      <c r="J462" s="618"/>
      <c r="K462" s="618"/>
      <c r="L462" s="618"/>
      <c r="M462" s="618"/>
      <c r="N462" s="618"/>
      <c r="O462" s="618"/>
      <c r="P462" s="618"/>
      <c r="Q462" s="618"/>
      <c r="R462" s="618"/>
      <c r="S462" s="618"/>
      <c r="T462" s="618"/>
      <c r="U462" s="618"/>
      <c r="V462" s="618"/>
      <c r="W462" s="618"/>
      <c r="Y462" s="618"/>
      <c r="Z462" s="618"/>
      <c r="AA462" s="618"/>
      <c r="AB462" s="618"/>
      <c r="AC462" s="618"/>
      <c r="AD462" s="618"/>
      <c r="AE462" s="618"/>
      <c r="AF462" s="618"/>
      <c r="AG462" s="618"/>
      <c r="AH462" s="618"/>
      <c r="AI462" s="618"/>
      <c r="AJ462" s="618"/>
      <c r="AK462" s="618"/>
      <c r="AL462" s="616"/>
      <c r="AM462" s="616"/>
      <c r="AN462" s="616"/>
      <c r="AO462" s="616"/>
      <c r="AP462" s="616"/>
      <c r="AQ462" s="616"/>
      <c r="AR462" s="616"/>
      <c r="AS462" s="616"/>
      <c r="AT462" s="616"/>
      <c r="AU462" s="616"/>
      <c r="AV462" s="616"/>
      <c r="AW462" s="616"/>
      <c r="AX462" s="616"/>
      <c r="AY462" s="616"/>
      <c r="AZ462" s="616"/>
      <c r="BA462" s="616"/>
      <c r="BB462" s="616"/>
      <c r="BC462" s="616"/>
      <c r="BD462" s="616"/>
      <c r="BE462" s="616"/>
      <c r="BF462" s="616"/>
      <c r="BG462" s="616"/>
      <c r="BH462" s="616"/>
      <c r="BI462" s="616"/>
      <c r="BJ462" s="616"/>
      <c r="BK462" s="616"/>
      <c r="BL462" s="616"/>
      <c r="BM462" s="616"/>
      <c r="BN462" s="616"/>
      <c r="BO462" s="616"/>
      <c r="BP462" s="616"/>
      <c r="BQ462" s="616"/>
      <c r="BR462" s="616"/>
      <c r="BS462" s="616"/>
      <c r="BT462" s="616"/>
      <c r="BU462" s="616"/>
      <c r="BV462" s="616"/>
      <c r="BW462" s="616"/>
      <c r="BX462" s="616"/>
      <c r="BY462" s="616"/>
      <c r="BZ462" s="616"/>
      <c r="CA462" s="616"/>
      <c r="CB462" s="616"/>
      <c r="CC462" s="616"/>
      <c r="CD462" s="616"/>
      <c r="CE462" s="616"/>
      <c r="CF462" s="616"/>
      <c r="CG462" s="616"/>
    </row>
    <row r="463" spans="1:85">
      <c r="A463" s="618"/>
      <c r="B463" s="618"/>
      <c r="C463" s="618"/>
      <c r="D463" s="618"/>
      <c r="E463" s="618"/>
      <c r="F463" s="618"/>
      <c r="G463" s="618"/>
      <c r="H463" s="618"/>
      <c r="I463" s="618"/>
      <c r="J463" s="618"/>
      <c r="K463" s="618"/>
      <c r="L463" s="618"/>
      <c r="M463" s="618"/>
      <c r="N463" s="618"/>
      <c r="O463" s="618"/>
      <c r="P463" s="618"/>
      <c r="Q463" s="618"/>
      <c r="R463" s="618"/>
      <c r="S463" s="618"/>
      <c r="T463" s="618"/>
      <c r="U463" s="618"/>
      <c r="V463" s="618"/>
      <c r="W463" s="618"/>
      <c r="Y463" s="618"/>
      <c r="Z463" s="618"/>
      <c r="AA463" s="618"/>
      <c r="AB463" s="618"/>
      <c r="AC463" s="618"/>
      <c r="AD463" s="618"/>
      <c r="AE463" s="618"/>
      <c r="AF463" s="618"/>
      <c r="AG463" s="618"/>
      <c r="AH463" s="618"/>
      <c r="AI463" s="618"/>
      <c r="AJ463" s="618"/>
      <c r="AK463" s="618"/>
      <c r="AL463" s="616"/>
      <c r="AM463" s="616"/>
      <c r="AN463" s="616"/>
      <c r="AO463" s="616"/>
      <c r="AP463" s="616"/>
      <c r="AQ463" s="616"/>
      <c r="AR463" s="616"/>
      <c r="AS463" s="616"/>
      <c r="AT463" s="616"/>
      <c r="AU463" s="616"/>
      <c r="AV463" s="616"/>
      <c r="AW463" s="616"/>
      <c r="AX463" s="616"/>
      <c r="AY463" s="616"/>
      <c r="AZ463" s="616"/>
      <c r="BA463" s="616"/>
      <c r="BB463" s="616"/>
      <c r="BC463" s="616"/>
      <c r="BD463" s="616"/>
      <c r="BE463" s="616"/>
      <c r="BF463" s="616"/>
      <c r="BG463" s="616"/>
      <c r="BH463" s="616"/>
      <c r="BI463" s="616"/>
      <c r="BJ463" s="616"/>
      <c r="BK463" s="616"/>
      <c r="BL463" s="616"/>
      <c r="BM463" s="616"/>
      <c r="BN463" s="616"/>
      <c r="BO463" s="616"/>
      <c r="BP463" s="616"/>
      <c r="BQ463" s="616"/>
      <c r="BR463" s="616"/>
      <c r="BS463" s="616"/>
      <c r="BT463" s="616"/>
      <c r="BU463" s="616"/>
      <c r="BV463" s="616"/>
      <c r="BW463" s="616"/>
      <c r="BX463" s="616"/>
      <c r="BY463" s="616"/>
      <c r="BZ463" s="616"/>
      <c r="CA463" s="616"/>
      <c r="CB463" s="616"/>
      <c r="CC463" s="616"/>
      <c r="CD463" s="616"/>
      <c r="CE463" s="616"/>
      <c r="CF463" s="616"/>
      <c r="CG463" s="616"/>
    </row>
    <row r="464" spans="1:85">
      <c r="A464" s="618"/>
      <c r="B464" s="618"/>
      <c r="C464" s="618"/>
      <c r="D464" s="618"/>
      <c r="E464" s="618"/>
      <c r="F464" s="618"/>
      <c r="G464" s="618"/>
      <c r="H464" s="618"/>
      <c r="I464" s="618"/>
      <c r="J464" s="618"/>
      <c r="K464" s="618"/>
      <c r="L464" s="618"/>
      <c r="M464" s="618"/>
      <c r="N464" s="618"/>
      <c r="O464" s="618"/>
      <c r="P464" s="618"/>
      <c r="Q464" s="618"/>
      <c r="R464" s="618"/>
      <c r="S464" s="618"/>
      <c r="T464" s="618"/>
      <c r="U464" s="618"/>
      <c r="V464" s="618"/>
      <c r="W464" s="618"/>
      <c r="Y464" s="618"/>
      <c r="Z464" s="618"/>
      <c r="AA464" s="618"/>
      <c r="AB464" s="618"/>
      <c r="AC464" s="618"/>
      <c r="AD464" s="618"/>
      <c r="AE464" s="618"/>
      <c r="AF464" s="618"/>
      <c r="AG464" s="618"/>
      <c r="AH464" s="618"/>
      <c r="AI464" s="618"/>
      <c r="AJ464" s="618"/>
      <c r="AK464" s="618"/>
      <c r="AL464" s="616"/>
      <c r="AM464" s="616"/>
      <c r="AN464" s="616"/>
      <c r="AO464" s="616"/>
      <c r="AP464" s="616"/>
      <c r="AQ464" s="616"/>
      <c r="AR464" s="616"/>
      <c r="AS464" s="616"/>
      <c r="AT464" s="616"/>
      <c r="AU464" s="616"/>
      <c r="AV464" s="616"/>
      <c r="AW464" s="616"/>
      <c r="AX464" s="616"/>
      <c r="AY464" s="616"/>
      <c r="AZ464" s="616"/>
      <c r="BA464" s="616"/>
      <c r="BB464" s="616"/>
      <c r="BC464" s="616"/>
      <c r="BD464" s="616"/>
      <c r="BE464" s="616"/>
      <c r="BF464" s="616"/>
      <c r="BG464" s="616"/>
      <c r="BH464" s="616"/>
      <c r="BI464" s="616"/>
      <c r="BJ464" s="616"/>
      <c r="BK464" s="616"/>
      <c r="BL464" s="616"/>
      <c r="BM464" s="616"/>
      <c r="BN464" s="616"/>
      <c r="BO464" s="616"/>
      <c r="BP464" s="616"/>
      <c r="BQ464" s="616"/>
      <c r="BR464" s="616"/>
      <c r="BS464" s="616"/>
      <c r="BT464" s="616"/>
      <c r="BU464" s="616"/>
      <c r="BV464" s="616"/>
      <c r="BW464" s="616"/>
      <c r="BX464" s="616"/>
      <c r="BY464" s="616"/>
      <c r="BZ464" s="616"/>
      <c r="CA464" s="616"/>
      <c r="CB464" s="616"/>
      <c r="CC464" s="616"/>
      <c r="CD464" s="616"/>
      <c r="CE464" s="616"/>
      <c r="CF464" s="616"/>
      <c r="CG464" s="616"/>
    </row>
    <row r="465" spans="1:85">
      <c r="A465" s="618"/>
      <c r="B465" s="618"/>
      <c r="C465" s="618"/>
      <c r="D465" s="618"/>
      <c r="E465" s="618"/>
      <c r="F465" s="618"/>
      <c r="G465" s="618"/>
      <c r="H465" s="618"/>
      <c r="I465" s="618"/>
      <c r="J465" s="618"/>
      <c r="K465" s="618"/>
      <c r="L465" s="618"/>
      <c r="M465" s="618"/>
      <c r="N465" s="618"/>
      <c r="O465" s="618"/>
      <c r="P465" s="618"/>
      <c r="Q465" s="618"/>
      <c r="R465" s="618"/>
      <c r="S465" s="618"/>
      <c r="T465" s="618"/>
      <c r="U465" s="618"/>
      <c r="V465" s="618"/>
      <c r="W465" s="618"/>
      <c r="Y465" s="618"/>
      <c r="Z465" s="618"/>
      <c r="AA465" s="618"/>
      <c r="AB465" s="618"/>
      <c r="AC465" s="618"/>
      <c r="AD465" s="618"/>
      <c r="AE465" s="618"/>
      <c r="AF465" s="618"/>
      <c r="AG465" s="618"/>
      <c r="AH465" s="618"/>
      <c r="AI465" s="618"/>
      <c r="AJ465" s="618"/>
      <c r="AK465" s="618"/>
      <c r="AL465" s="616"/>
      <c r="AM465" s="616"/>
      <c r="AN465" s="616"/>
      <c r="AO465" s="616"/>
      <c r="AP465" s="616"/>
      <c r="AQ465" s="616"/>
      <c r="AR465" s="616"/>
      <c r="AS465" s="616"/>
      <c r="AT465" s="616"/>
      <c r="AU465" s="616"/>
      <c r="AV465" s="616"/>
      <c r="AW465" s="616"/>
      <c r="AX465" s="616"/>
      <c r="AY465" s="616"/>
      <c r="AZ465" s="616"/>
      <c r="BA465" s="616"/>
      <c r="BB465" s="616"/>
      <c r="BC465" s="616"/>
      <c r="BD465" s="616"/>
      <c r="BE465" s="616"/>
      <c r="BF465" s="616"/>
      <c r="BG465" s="616"/>
      <c r="BH465" s="616"/>
      <c r="BI465" s="616"/>
      <c r="BJ465" s="616"/>
      <c r="BK465" s="616"/>
      <c r="BL465" s="616"/>
      <c r="BM465" s="616"/>
      <c r="BN465" s="616"/>
      <c r="BO465" s="616"/>
      <c r="BP465" s="616"/>
      <c r="BQ465" s="616"/>
      <c r="BR465" s="616"/>
      <c r="BS465" s="616"/>
      <c r="BT465" s="616"/>
      <c r="BU465" s="616"/>
      <c r="BV465" s="616"/>
      <c r="BW465" s="616"/>
      <c r="BX465" s="616"/>
      <c r="BY465" s="616"/>
      <c r="BZ465" s="616"/>
      <c r="CA465" s="616"/>
      <c r="CB465" s="616"/>
      <c r="CC465" s="616"/>
      <c r="CD465" s="616"/>
      <c r="CE465" s="616"/>
      <c r="CF465" s="616"/>
      <c r="CG465" s="616"/>
    </row>
    <row r="466" spans="1:85">
      <c r="A466" s="618"/>
      <c r="B466" s="618"/>
      <c r="C466" s="618"/>
      <c r="D466" s="618"/>
      <c r="E466" s="618"/>
      <c r="F466" s="618"/>
      <c r="G466" s="618"/>
      <c r="H466" s="618"/>
      <c r="I466" s="618"/>
      <c r="J466" s="618"/>
      <c r="K466" s="618"/>
      <c r="L466" s="618"/>
      <c r="M466" s="618"/>
      <c r="N466" s="618"/>
      <c r="O466" s="618"/>
      <c r="P466" s="618"/>
      <c r="Q466" s="618"/>
      <c r="R466" s="618"/>
      <c r="S466" s="618"/>
      <c r="T466" s="618"/>
      <c r="U466" s="618"/>
      <c r="V466" s="618"/>
      <c r="W466" s="618"/>
      <c r="Y466" s="618"/>
      <c r="Z466" s="618"/>
      <c r="AA466" s="618"/>
      <c r="AB466" s="618"/>
      <c r="AC466" s="618"/>
      <c r="AD466" s="618"/>
      <c r="AE466" s="618"/>
      <c r="AF466" s="618"/>
      <c r="AG466" s="618"/>
      <c r="AH466" s="618"/>
      <c r="AI466" s="618"/>
      <c r="AJ466" s="618"/>
      <c r="AK466" s="618"/>
      <c r="AL466" s="616"/>
      <c r="AM466" s="616"/>
      <c r="AN466" s="616"/>
      <c r="AO466" s="616"/>
      <c r="AP466" s="616"/>
      <c r="AQ466" s="616"/>
      <c r="AR466" s="616"/>
      <c r="AS466" s="616"/>
      <c r="AT466" s="616"/>
      <c r="AU466" s="616"/>
      <c r="AV466" s="616"/>
      <c r="AW466" s="616"/>
      <c r="AX466" s="616"/>
      <c r="AY466" s="616"/>
      <c r="AZ466" s="616"/>
      <c r="BA466" s="616"/>
      <c r="BB466" s="616"/>
      <c r="BC466" s="616"/>
      <c r="BD466" s="616"/>
      <c r="BE466" s="616"/>
      <c r="BF466" s="616"/>
      <c r="BG466" s="616"/>
      <c r="BH466" s="616"/>
      <c r="BI466" s="616"/>
      <c r="BJ466" s="616"/>
      <c r="BK466" s="616"/>
      <c r="BL466" s="616"/>
      <c r="BM466" s="616"/>
      <c r="BN466" s="616"/>
      <c r="BO466" s="616"/>
      <c r="BP466" s="616"/>
      <c r="BQ466" s="616"/>
      <c r="BR466" s="616"/>
      <c r="BS466" s="616"/>
      <c r="BT466" s="616"/>
      <c r="BU466" s="616"/>
      <c r="BV466" s="616"/>
      <c r="BW466" s="616"/>
      <c r="BX466" s="616"/>
      <c r="BY466" s="616"/>
      <c r="BZ466" s="616"/>
      <c r="CA466" s="616"/>
      <c r="CB466" s="616"/>
      <c r="CC466" s="616"/>
      <c r="CD466" s="616"/>
      <c r="CE466" s="616"/>
      <c r="CF466" s="616"/>
      <c r="CG466" s="616"/>
    </row>
    <row r="467" spans="1:85">
      <c r="A467" s="618"/>
      <c r="B467" s="618"/>
      <c r="C467" s="618"/>
      <c r="D467" s="618"/>
      <c r="E467" s="618"/>
      <c r="F467" s="618"/>
      <c r="G467" s="618"/>
      <c r="H467" s="618"/>
      <c r="I467" s="618"/>
      <c r="J467" s="618"/>
      <c r="K467" s="618"/>
      <c r="L467" s="618"/>
      <c r="M467" s="618"/>
      <c r="N467" s="618"/>
      <c r="O467" s="618"/>
      <c r="P467" s="618"/>
      <c r="Q467" s="618"/>
      <c r="R467" s="618"/>
      <c r="S467" s="618"/>
      <c r="T467" s="618"/>
      <c r="U467" s="618"/>
      <c r="V467" s="618"/>
      <c r="W467" s="618"/>
      <c r="Y467" s="618"/>
      <c r="Z467" s="618"/>
      <c r="AA467" s="618"/>
      <c r="AB467" s="618"/>
      <c r="AC467" s="618"/>
      <c r="AD467" s="618"/>
      <c r="AE467" s="618"/>
      <c r="AF467" s="618"/>
      <c r="AG467" s="618"/>
      <c r="AH467" s="618"/>
      <c r="AI467" s="618"/>
      <c r="AJ467" s="618"/>
      <c r="AK467" s="618"/>
      <c r="AL467" s="616"/>
      <c r="AM467" s="616"/>
      <c r="AN467" s="616"/>
      <c r="AO467" s="616"/>
      <c r="AP467" s="616"/>
      <c r="AQ467" s="616"/>
      <c r="AR467" s="616"/>
      <c r="AS467" s="616"/>
      <c r="AT467" s="616"/>
      <c r="AU467" s="616"/>
      <c r="AV467" s="616"/>
      <c r="AW467" s="616"/>
      <c r="AX467" s="616"/>
      <c r="AY467" s="616"/>
      <c r="AZ467" s="616"/>
      <c r="BA467" s="616"/>
      <c r="BB467" s="616"/>
      <c r="BC467" s="616"/>
      <c r="BD467" s="616"/>
      <c r="BE467" s="616"/>
      <c r="BF467" s="616"/>
      <c r="BG467" s="616"/>
      <c r="BH467" s="616"/>
      <c r="BI467" s="616"/>
      <c r="BJ467" s="616"/>
      <c r="BK467" s="616"/>
      <c r="BL467" s="616"/>
      <c r="BM467" s="616"/>
      <c r="BN467" s="616"/>
      <c r="BO467" s="616"/>
      <c r="BP467" s="616"/>
      <c r="BQ467" s="616"/>
      <c r="BR467" s="616"/>
      <c r="BS467" s="616"/>
      <c r="BT467" s="616"/>
      <c r="BU467" s="616"/>
      <c r="BV467" s="616"/>
      <c r="BW467" s="616"/>
      <c r="BX467" s="616"/>
      <c r="BY467" s="616"/>
      <c r="BZ467" s="616"/>
      <c r="CA467" s="616"/>
      <c r="CB467" s="616"/>
      <c r="CC467" s="616"/>
      <c r="CD467" s="616"/>
      <c r="CE467" s="616"/>
      <c r="CF467" s="616"/>
      <c r="CG467" s="616"/>
    </row>
    <row r="468" spans="1:85">
      <c r="A468" s="618"/>
      <c r="B468" s="618"/>
      <c r="C468" s="618"/>
      <c r="D468" s="618"/>
      <c r="E468" s="618"/>
      <c r="F468" s="618"/>
      <c r="G468" s="618"/>
      <c r="H468" s="618"/>
      <c r="I468" s="618"/>
      <c r="J468" s="618"/>
      <c r="K468" s="618"/>
      <c r="L468" s="618"/>
      <c r="M468" s="618"/>
      <c r="N468" s="618"/>
      <c r="O468" s="618"/>
      <c r="P468" s="618"/>
      <c r="Q468" s="618"/>
      <c r="R468" s="618"/>
      <c r="S468" s="618"/>
      <c r="T468" s="618"/>
      <c r="U468" s="618"/>
      <c r="V468" s="618"/>
      <c r="W468" s="618"/>
      <c r="Y468" s="618"/>
      <c r="Z468" s="618"/>
      <c r="AA468" s="618"/>
      <c r="AB468" s="618"/>
      <c r="AC468" s="618"/>
      <c r="AD468" s="618"/>
      <c r="AE468" s="618"/>
      <c r="AF468" s="618"/>
      <c r="AG468" s="618"/>
      <c r="AH468" s="618"/>
      <c r="AI468" s="618"/>
      <c r="AJ468" s="618"/>
      <c r="AK468" s="618"/>
      <c r="AL468" s="616"/>
      <c r="AM468" s="616"/>
      <c r="AN468" s="616"/>
      <c r="AO468" s="616"/>
      <c r="AP468" s="616"/>
      <c r="AQ468" s="616"/>
      <c r="AR468" s="616"/>
      <c r="AS468" s="616"/>
      <c r="AT468" s="616"/>
      <c r="AU468" s="616"/>
      <c r="AV468" s="616"/>
      <c r="AW468" s="616"/>
      <c r="AX468" s="616"/>
      <c r="AY468" s="616"/>
      <c r="AZ468" s="616"/>
      <c r="BA468" s="616"/>
      <c r="BB468" s="616"/>
      <c r="BC468" s="616"/>
      <c r="BD468" s="616"/>
      <c r="BE468" s="616"/>
      <c r="BF468" s="616"/>
      <c r="BG468" s="616"/>
      <c r="BH468" s="616"/>
      <c r="BI468" s="616"/>
      <c r="BJ468" s="616"/>
      <c r="BK468" s="616"/>
      <c r="BL468" s="616"/>
      <c r="BM468" s="616"/>
      <c r="BN468" s="616"/>
      <c r="BO468" s="616"/>
      <c r="BP468" s="616"/>
      <c r="BQ468" s="616"/>
      <c r="BR468" s="616"/>
      <c r="BS468" s="616"/>
      <c r="BT468" s="616"/>
      <c r="BU468" s="616"/>
      <c r="BV468" s="616"/>
      <c r="BW468" s="616"/>
      <c r="BX468" s="616"/>
      <c r="BY468" s="616"/>
      <c r="BZ468" s="616"/>
      <c r="CA468" s="616"/>
      <c r="CB468" s="616"/>
      <c r="CC468" s="616"/>
      <c r="CD468" s="616"/>
      <c r="CE468" s="616"/>
      <c r="CF468" s="616"/>
      <c r="CG468" s="616"/>
    </row>
    <row r="469" spans="1:85">
      <c r="A469" s="618"/>
      <c r="B469" s="618"/>
      <c r="C469" s="618"/>
      <c r="D469" s="618"/>
      <c r="E469" s="618"/>
      <c r="F469" s="618"/>
      <c r="G469" s="618"/>
      <c r="H469" s="618"/>
      <c r="I469" s="618"/>
      <c r="J469" s="618"/>
      <c r="K469" s="618"/>
      <c r="L469" s="618"/>
      <c r="M469" s="618"/>
      <c r="N469" s="618"/>
      <c r="O469" s="618"/>
      <c r="P469" s="618"/>
      <c r="Q469" s="618"/>
      <c r="R469" s="618"/>
      <c r="S469" s="618"/>
      <c r="T469" s="618"/>
      <c r="U469" s="618"/>
      <c r="V469" s="618"/>
      <c r="W469" s="618"/>
      <c r="Y469" s="618"/>
      <c r="Z469" s="618"/>
      <c r="AA469" s="618"/>
      <c r="AB469" s="618"/>
      <c r="AC469" s="618"/>
      <c r="AD469" s="618"/>
      <c r="AE469" s="618"/>
      <c r="AF469" s="618"/>
      <c r="AG469" s="618"/>
      <c r="AH469" s="618"/>
      <c r="AI469" s="618"/>
      <c r="AJ469" s="618"/>
      <c r="AK469" s="618"/>
      <c r="AL469" s="616"/>
      <c r="AM469" s="616"/>
      <c r="AN469" s="616"/>
      <c r="AO469" s="616"/>
      <c r="AP469" s="616"/>
      <c r="AQ469" s="616"/>
      <c r="AR469" s="616"/>
      <c r="AS469" s="616"/>
      <c r="AT469" s="616"/>
      <c r="AU469" s="616"/>
      <c r="AV469" s="616"/>
      <c r="AW469" s="616"/>
      <c r="AX469" s="616"/>
      <c r="AY469" s="616"/>
      <c r="AZ469" s="616"/>
      <c r="BA469" s="616"/>
      <c r="BB469" s="616"/>
      <c r="BC469" s="616"/>
      <c r="BD469" s="616"/>
      <c r="BE469" s="616"/>
      <c r="BF469" s="616"/>
      <c r="BG469" s="616"/>
      <c r="BH469" s="616"/>
      <c r="BI469" s="616"/>
      <c r="BJ469" s="616"/>
      <c r="BK469" s="616"/>
      <c r="BL469" s="616"/>
      <c r="BM469" s="616"/>
      <c r="BN469" s="616"/>
      <c r="BO469" s="616"/>
      <c r="BP469" s="616"/>
      <c r="BQ469" s="616"/>
      <c r="BR469" s="616"/>
      <c r="BS469" s="616"/>
      <c r="BT469" s="616"/>
      <c r="BU469" s="616"/>
      <c r="BV469" s="616"/>
      <c r="BW469" s="616"/>
      <c r="BX469" s="616"/>
      <c r="BY469" s="616"/>
      <c r="BZ469" s="616"/>
      <c r="CA469" s="616"/>
      <c r="CB469" s="616"/>
      <c r="CC469" s="616"/>
      <c r="CD469" s="616"/>
      <c r="CE469" s="616"/>
      <c r="CF469" s="616"/>
      <c r="CG469" s="616"/>
    </row>
    <row r="470" spans="1:85">
      <c r="A470" s="618"/>
      <c r="B470" s="618"/>
      <c r="C470" s="618"/>
      <c r="D470" s="618"/>
      <c r="E470" s="618"/>
      <c r="F470" s="618"/>
      <c r="G470" s="618"/>
      <c r="H470" s="618"/>
      <c r="I470" s="618"/>
      <c r="J470" s="618"/>
      <c r="K470" s="618"/>
      <c r="L470" s="618"/>
      <c r="M470" s="618"/>
      <c r="N470" s="618"/>
      <c r="O470" s="618"/>
      <c r="P470" s="618"/>
      <c r="Q470" s="618"/>
      <c r="R470" s="618"/>
      <c r="S470" s="618"/>
      <c r="T470" s="618"/>
      <c r="U470" s="618"/>
      <c r="V470" s="618"/>
      <c r="W470" s="618"/>
      <c r="Y470" s="618"/>
      <c r="Z470" s="618"/>
      <c r="AA470" s="618"/>
      <c r="AB470" s="618"/>
      <c r="AC470" s="618"/>
      <c r="AD470" s="618"/>
      <c r="AE470" s="618"/>
      <c r="AF470" s="618"/>
      <c r="AG470" s="618"/>
      <c r="AH470" s="618"/>
      <c r="AI470" s="618"/>
      <c r="AJ470" s="618"/>
      <c r="AK470" s="618"/>
      <c r="AL470" s="616"/>
      <c r="AM470" s="616"/>
      <c r="AN470" s="616"/>
      <c r="AO470" s="616"/>
      <c r="AP470" s="616"/>
      <c r="AQ470" s="616"/>
      <c r="AR470" s="616"/>
      <c r="AS470" s="616"/>
      <c r="AT470" s="616"/>
      <c r="AU470" s="616"/>
      <c r="AV470" s="616"/>
      <c r="AW470" s="616"/>
      <c r="AX470" s="616"/>
      <c r="AY470" s="616"/>
      <c r="AZ470" s="616"/>
      <c r="BA470" s="616"/>
      <c r="BB470" s="616"/>
      <c r="BC470" s="616"/>
      <c r="BD470" s="616"/>
      <c r="BE470" s="616"/>
      <c r="BF470" s="616"/>
      <c r="BG470" s="616"/>
      <c r="BH470" s="616"/>
      <c r="BI470" s="616"/>
      <c r="BJ470" s="616"/>
      <c r="BK470" s="616"/>
      <c r="BL470" s="616"/>
      <c r="BM470" s="616"/>
      <c r="BN470" s="616"/>
      <c r="BO470" s="616"/>
      <c r="BP470" s="616"/>
      <c r="BQ470" s="616"/>
      <c r="BR470" s="616"/>
      <c r="BS470" s="616"/>
      <c r="BT470" s="616"/>
      <c r="BU470" s="616"/>
      <c r="BV470" s="616"/>
      <c r="BW470" s="616"/>
      <c r="BX470" s="616"/>
      <c r="BY470" s="616"/>
      <c r="BZ470" s="616"/>
      <c r="CA470" s="616"/>
      <c r="CB470" s="616"/>
      <c r="CC470" s="616"/>
      <c r="CD470" s="616"/>
      <c r="CE470" s="616"/>
      <c r="CF470" s="616"/>
      <c r="CG470" s="616"/>
    </row>
    <row r="471" spans="1:85">
      <c r="A471" s="618"/>
      <c r="B471" s="618"/>
      <c r="C471" s="618"/>
      <c r="D471" s="618"/>
      <c r="E471" s="618"/>
      <c r="F471" s="618"/>
      <c r="G471" s="618"/>
      <c r="H471" s="618"/>
      <c r="I471" s="618"/>
      <c r="J471" s="618"/>
      <c r="K471" s="618"/>
      <c r="L471" s="618"/>
      <c r="M471" s="618"/>
      <c r="N471" s="618"/>
      <c r="O471" s="618"/>
      <c r="P471" s="618"/>
      <c r="Q471" s="618"/>
      <c r="R471" s="618"/>
      <c r="S471" s="618"/>
      <c r="T471" s="618"/>
      <c r="U471" s="618"/>
      <c r="V471" s="618"/>
      <c r="W471" s="618"/>
      <c r="Y471" s="618"/>
      <c r="Z471" s="618"/>
      <c r="AA471" s="618"/>
      <c r="AB471" s="618"/>
      <c r="AC471" s="618"/>
      <c r="AD471" s="618"/>
      <c r="AE471" s="618"/>
      <c r="AF471" s="618"/>
      <c r="AG471" s="618"/>
      <c r="AH471" s="618"/>
      <c r="AI471" s="618"/>
      <c r="AJ471" s="618"/>
      <c r="AK471" s="618"/>
      <c r="AL471" s="616"/>
      <c r="AM471" s="616"/>
      <c r="AN471" s="616"/>
      <c r="AO471" s="616"/>
      <c r="AP471" s="616"/>
      <c r="AQ471" s="616"/>
      <c r="AR471" s="616"/>
      <c r="AS471" s="616"/>
      <c r="AT471" s="616"/>
      <c r="AU471" s="616"/>
      <c r="AV471" s="616"/>
      <c r="AW471" s="616"/>
      <c r="AX471" s="616"/>
      <c r="AY471" s="616"/>
      <c r="AZ471" s="616"/>
      <c r="BA471" s="616"/>
      <c r="BB471" s="616"/>
      <c r="BC471" s="616"/>
      <c r="BD471" s="616"/>
      <c r="BE471" s="616"/>
      <c r="BF471" s="616"/>
      <c r="BG471" s="616"/>
      <c r="BH471" s="616"/>
      <c r="BI471" s="616"/>
      <c r="BJ471" s="616"/>
      <c r="BK471" s="616"/>
      <c r="BL471" s="616"/>
      <c r="BM471" s="616"/>
      <c r="BN471" s="616"/>
      <c r="BO471" s="616"/>
      <c r="BP471" s="616"/>
      <c r="BQ471" s="616"/>
      <c r="BR471" s="616"/>
      <c r="BS471" s="616"/>
      <c r="BT471" s="616"/>
      <c r="BU471" s="616"/>
      <c r="BV471" s="616"/>
      <c r="BW471" s="616"/>
      <c r="BX471" s="616"/>
      <c r="BY471" s="616"/>
      <c r="BZ471" s="616"/>
      <c r="CA471" s="616"/>
      <c r="CB471" s="616"/>
      <c r="CC471" s="616"/>
      <c r="CD471" s="616"/>
      <c r="CE471" s="616"/>
      <c r="CF471" s="616"/>
      <c r="CG471" s="616"/>
    </row>
    <row r="472" spans="1:85">
      <c r="A472" s="618"/>
      <c r="B472" s="618"/>
      <c r="C472" s="618"/>
      <c r="D472" s="618"/>
      <c r="E472" s="618"/>
      <c r="F472" s="618"/>
      <c r="G472" s="618"/>
      <c r="H472" s="618"/>
      <c r="I472" s="618"/>
      <c r="J472" s="618"/>
      <c r="K472" s="618"/>
      <c r="L472" s="618"/>
      <c r="M472" s="618"/>
      <c r="N472" s="618"/>
      <c r="O472" s="618"/>
      <c r="P472" s="618"/>
      <c r="Q472" s="618"/>
      <c r="R472" s="618"/>
      <c r="S472" s="618"/>
      <c r="T472" s="618"/>
      <c r="U472" s="618"/>
      <c r="V472" s="618"/>
      <c r="W472" s="618"/>
      <c r="Y472" s="618"/>
      <c r="Z472" s="618"/>
      <c r="AA472" s="618"/>
      <c r="AB472" s="618"/>
      <c r="AC472" s="618"/>
      <c r="AD472" s="618"/>
      <c r="AE472" s="618"/>
      <c r="AF472" s="618"/>
      <c r="AG472" s="618"/>
      <c r="AH472" s="618"/>
      <c r="AI472" s="618"/>
      <c r="AJ472" s="618"/>
      <c r="AK472" s="618"/>
      <c r="AL472" s="616"/>
      <c r="AM472" s="616"/>
      <c r="AN472" s="616"/>
      <c r="AO472" s="616"/>
      <c r="AP472" s="616"/>
      <c r="AQ472" s="616"/>
      <c r="AR472" s="616"/>
      <c r="AS472" s="616"/>
      <c r="AT472" s="616"/>
      <c r="AU472" s="616"/>
      <c r="AV472" s="616"/>
      <c r="AW472" s="616"/>
      <c r="AX472" s="616"/>
      <c r="AY472" s="616"/>
      <c r="AZ472" s="616"/>
      <c r="BA472" s="616"/>
      <c r="BB472" s="616"/>
      <c r="BC472" s="616"/>
      <c r="BD472" s="616"/>
      <c r="BE472" s="616"/>
      <c r="BF472" s="616"/>
      <c r="BG472" s="616"/>
      <c r="BH472" s="616"/>
      <c r="BI472" s="616"/>
      <c r="BJ472" s="616"/>
      <c r="BK472" s="616"/>
      <c r="BL472" s="616"/>
      <c r="BM472" s="616"/>
      <c r="BN472" s="616"/>
      <c r="BO472" s="616"/>
      <c r="BP472" s="616"/>
      <c r="BQ472" s="616"/>
      <c r="BR472" s="616"/>
      <c r="BS472" s="616"/>
      <c r="BT472" s="616"/>
      <c r="BU472" s="616"/>
      <c r="BV472" s="616"/>
      <c r="BW472" s="616"/>
      <c r="BX472" s="616"/>
      <c r="BY472" s="616"/>
      <c r="BZ472" s="616"/>
      <c r="CA472" s="616"/>
      <c r="CB472" s="616"/>
      <c r="CC472" s="616"/>
      <c r="CD472" s="616"/>
      <c r="CE472" s="616"/>
      <c r="CF472" s="616"/>
      <c r="CG472" s="616"/>
    </row>
    <row r="473" spans="1:85">
      <c r="A473" s="618"/>
      <c r="B473" s="618"/>
      <c r="C473" s="618"/>
      <c r="D473" s="618"/>
      <c r="E473" s="618"/>
      <c r="F473" s="618"/>
      <c r="G473" s="618"/>
      <c r="H473" s="618"/>
      <c r="I473" s="618"/>
      <c r="J473" s="618"/>
      <c r="K473" s="618"/>
      <c r="L473" s="618"/>
      <c r="M473" s="618"/>
      <c r="N473" s="618"/>
      <c r="O473" s="618"/>
      <c r="P473" s="618"/>
      <c r="Q473" s="618"/>
      <c r="R473" s="618"/>
      <c r="S473" s="618"/>
      <c r="T473" s="618"/>
      <c r="U473" s="618"/>
      <c r="V473" s="618"/>
      <c r="W473" s="618"/>
      <c r="Y473" s="618"/>
      <c r="Z473" s="618"/>
      <c r="AA473" s="618"/>
      <c r="AB473" s="618"/>
      <c r="AC473" s="618"/>
      <c r="AD473" s="618"/>
      <c r="AE473" s="618"/>
      <c r="AF473" s="618"/>
      <c r="AG473" s="618"/>
      <c r="AH473" s="618"/>
      <c r="AI473" s="618"/>
      <c r="AJ473" s="618"/>
      <c r="AK473" s="618"/>
      <c r="AL473" s="616"/>
      <c r="AM473" s="616"/>
      <c r="AN473" s="616"/>
      <c r="AO473" s="616"/>
      <c r="AP473" s="616"/>
      <c r="AQ473" s="616"/>
      <c r="AR473" s="616"/>
      <c r="AS473" s="616"/>
      <c r="AT473" s="616"/>
      <c r="AU473" s="616"/>
      <c r="AV473" s="616"/>
      <c r="AW473" s="616"/>
      <c r="AX473" s="616"/>
      <c r="AY473" s="616"/>
      <c r="AZ473" s="616"/>
      <c r="BA473" s="616"/>
      <c r="BB473" s="616"/>
      <c r="BC473" s="616"/>
      <c r="BD473" s="616"/>
      <c r="BE473" s="616"/>
      <c r="BF473" s="616"/>
      <c r="BG473" s="616"/>
      <c r="BH473" s="616"/>
      <c r="BI473" s="616"/>
      <c r="BJ473" s="616"/>
      <c r="BK473" s="616"/>
      <c r="BL473" s="616"/>
      <c r="BM473" s="616"/>
      <c r="BN473" s="616"/>
      <c r="BO473" s="616"/>
      <c r="BP473" s="616"/>
      <c r="BQ473" s="616"/>
      <c r="BR473" s="616"/>
      <c r="BS473" s="616"/>
      <c r="BT473" s="616"/>
      <c r="BU473" s="616"/>
      <c r="BV473" s="616"/>
      <c r="BW473" s="616"/>
      <c r="BX473" s="616"/>
      <c r="BY473" s="616"/>
      <c r="BZ473" s="616"/>
      <c r="CA473" s="616"/>
      <c r="CB473" s="616"/>
      <c r="CC473" s="616"/>
      <c r="CD473" s="616"/>
      <c r="CE473" s="616"/>
      <c r="CF473" s="616"/>
      <c r="CG473" s="616"/>
    </row>
    <row r="474" spans="1:85">
      <c r="A474" s="618"/>
      <c r="B474" s="618"/>
      <c r="C474" s="618"/>
      <c r="D474" s="618"/>
      <c r="E474" s="618"/>
      <c r="F474" s="618"/>
      <c r="G474" s="618"/>
      <c r="H474" s="618"/>
      <c r="I474" s="618"/>
      <c r="J474" s="618"/>
      <c r="K474" s="618"/>
      <c r="L474" s="618"/>
      <c r="M474" s="618"/>
      <c r="N474" s="618"/>
      <c r="O474" s="618"/>
      <c r="P474" s="618"/>
      <c r="Q474" s="618"/>
      <c r="R474" s="618"/>
      <c r="S474" s="618"/>
      <c r="T474" s="618"/>
      <c r="U474" s="618"/>
      <c r="V474" s="618"/>
      <c r="W474" s="618"/>
      <c r="Y474" s="618"/>
      <c r="Z474" s="618"/>
      <c r="AA474" s="618"/>
      <c r="AB474" s="618"/>
      <c r="AC474" s="618"/>
      <c r="AD474" s="618"/>
      <c r="AE474" s="618"/>
      <c r="AF474" s="618"/>
      <c r="AG474" s="618"/>
      <c r="AH474" s="618"/>
      <c r="AI474" s="618"/>
      <c r="AJ474" s="618"/>
      <c r="AK474" s="618"/>
      <c r="AL474" s="616"/>
      <c r="AM474" s="616"/>
      <c r="AN474" s="616"/>
      <c r="AO474" s="616"/>
      <c r="AP474" s="616"/>
      <c r="AQ474" s="616"/>
      <c r="AR474" s="616"/>
      <c r="AS474" s="616"/>
      <c r="AT474" s="616"/>
      <c r="AU474" s="616"/>
      <c r="AV474" s="616"/>
      <c r="AW474" s="616"/>
      <c r="AX474" s="616"/>
      <c r="AY474" s="616"/>
      <c r="AZ474" s="616"/>
      <c r="BA474" s="616"/>
      <c r="BB474" s="616"/>
      <c r="BC474" s="616"/>
      <c r="BD474" s="616"/>
      <c r="BE474" s="616"/>
      <c r="BF474" s="616"/>
      <c r="BG474" s="616"/>
      <c r="BH474" s="616"/>
      <c r="BI474" s="616"/>
      <c r="BJ474" s="616"/>
      <c r="BK474" s="616"/>
      <c r="BL474" s="616"/>
      <c r="BM474" s="616"/>
      <c r="BN474" s="616"/>
      <c r="BO474" s="616"/>
      <c r="BP474" s="616"/>
      <c r="BQ474" s="616"/>
      <c r="BR474" s="616"/>
      <c r="BS474" s="616"/>
      <c r="BT474" s="616"/>
      <c r="BU474" s="616"/>
      <c r="BV474" s="616"/>
      <c r="BW474" s="616"/>
      <c r="BX474" s="616"/>
      <c r="BY474" s="616"/>
      <c r="BZ474" s="616"/>
      <c r="CA474" s="616"/>
      <c r="CB474" s="616"/>
      <c r="CC474" s="616"/>
      <c r="CD474" s="616"/>
      <c r="CE474" s="616"/>
      <c r="CF474" s="616"/>
      <c r="CG474" s="616"/>
    </row>
    <row r="475" spans="1:85">
      <c r="A475" s="618"/>
      <c r="B475" s="618"/>
      <c r="C475" s="618"/>
      <c r="D475" s="618"/>
      <c r="E475" s="618"/>
      <c r="F475" s="618"/>
      <c r="G475" s="618"/>
      <c r="H475" s="618"/>
      <c r="I475" s="618"/>
      <c r="J475" s="618"/>
      <c r="K475" s="618"/>
      <c r="L475" s="618"/>
      <c r="M475" s="618"/>
      <c r="N475" s="618"/>
      <c r="O475" s="618"/>
      <c r="P475" s="618"/>
      <c r="Q475" s="618"/>
      <c r="R475" s="618"/>
      <c r="S475" s="618"/>
      <c r="T475" s="618"/>
      <c r="U475" s="618"/>
      <c r="V475" s="618"/>
      <c r="W475" s="618"/>
      <c r="Y475" s="618"/>
      <c r="Z475" s="618"/>
      <c r="AA475" s="618"/>
      <c r="AB475" s="618"/>
      <c r="AC475" s="618"/>
      <c r="AD475" s="618"/>
      <c r="AE475" s="618"/>
      <c r="AF475" s="618"/>
      <c r="AG475" s="618"/>
      <c r="AH475" s="618"/>
      <c r="AI475" s="618"/>
      <c r="AJ475" s="618"/>
      <c r="AK475" s="618"/>
      <c r="AL475" s="616"/>
      <c r="AM475" s="616"/>
      <c r="AN475" s="616"/>
      <c r="AO475" s="616"/>
      <c r="AP475" s="616"/>
      <c r="AQ475" s="616"/>
      <c r="AR475" s="616"/>
      <c r="AS475" s="616"/>
      <c r="AT475" s="616"/>
      <c r="AU475" s="616"/>
      <c r="AV475" s="616"/>
      <c r="AW475" s="616"/>
      <c r="AX475" s="616"/>
      <c r="AY475" s="616"/>
      <c r="AZ475" s="616"/>
      <c r="BA475" s="616"/>
      <c r="BB475" s="616"/>
      <c r="BC475" s="616"/>
      <c r="BD475" s="616"/>
      <c r="BE475" s="616"/>
      <c r="BF475" s="616"/>
      <c r="BG475" s="616"/>
      <c r="BH475" s="616"/>
      <c r="BI475" s="616"/>
      <c r="BJ475" s="616"/>
      <c r="BK475" s="616"/>
      <c r="BL475" s="616"/>
      <c r="BM475" s="616"/>
      <c r="BN475" s="616"/>
      <c r="BO475" s="616"/>
      <c r="BP475" s="616"/>
      <c r="BQ475" s="616"/>
      <c r="BR475" s="616"/>
      <c r="BS475" s="616"/>
      <c r="BT475" s="616"/>
      <c r="BU475" s="616"/>
      <c r="BV475" s="616"/>
      <c r="BW475" s="616"/>
      <c r="BX475" s="616"/>
      <c r="BY475" s="616"/>
      <c r="BZ475" s="616"/>
      <c r="CA475" s="616"/>
      <c r="CB475" s="616"/>
      <c r="CC475" s="616"/>
      <c r="CD475" s="616"/>
      <c r="CE475" s="616"/>
      <c r="CF475" s="616"/>
      <c r="CG475" s="616"/>
    </row>
    <row r="476" spans="1:85">
      <c r="A476" s="618"/>
      <c r="B476" s="618"/>
      <c r="C476" s="618"/>
      <c r="D476" s="618"/>
      <c r="E476" s="618"/>
      <c r="F476" s="618"/>
      <c r="G476" s="618"/>
      <c r="H476" s="618"/>
      <c r="I476" s="618"/>
      <c r="J476" s="618"/>
      <c r="K476" s="618"/>
      <c r="L476" s="618"/>
      <c r="M476" s="618"/>
      <c r="N476" s="618"/>
      <c r="O476" s="618"/>
      <c r="P476" s="618"/>
      <c r="Q476" s="618"/>
      <c r="R476" s="618"/>
      <c r="S476" s="618"/>
      <c r="T476" s="618"/>
      <c r="U476" s="618"/>
      <c r="V476" s="618"/>
      <c r="W476" s="618"/>
      <c r="Y476" s="618"/>
      <c r="Z476" s="618"/>
      <c r="AA476" s="618"/>
      <c r="AB476" s="618"/>
      <c r="AC476" s="618"/>
      <c r="AD476" s="618"/>
      <c r="AE476" s="618"/>
      <c r="AF476" s="618"/>
      <c r="AG476" s="618"/>
      <c r="AH476" s="618"/>
      <c r="AI476" s="618"/>
      <c r="AJ476" s="618"/>
      <c r="AK476" s="618"/>
      <c r="AL476" s="616"/>
      <c r="AM476" s="616"/>
      <c r="AN476" s="616"/>
      <c r="AO476" s="616"/>
      <c r="AP476" s="616"/>
      <c r="AQ476" s="616"/>
      <c r="AR476" s="616"/>
      <c r="AS476" s="616"/>
      <c r="AT476" s="616"/>
      <c r="AU476" s="616"/>
      <c r="AV476" s="616"/>
      <c r="AW476" s="616"/>
      <c r="AX476" s="616"/>
      <c r="AY476" s="616"/>
      <c r="AZ476" s="616"/>
      <c r="BA476" s="616"/>
      <c r="BB476" s="616"/>
      <c r="BC476" s="616"/>
      <c r="BD476" s="616"/>
      <c r="BE476" s="616"/>
      <c r="BF476" s="616"/>
      <c r="BG476" s="616"/>
      <c r="BH476" s="616"/>
      <c r="BI476" s="616"/>
      <c r="BJ476" s="616"/>
      <c r="BK476" s="616"/>
      <c r="BL476" s="616"/>
      <c r="BM476" s="616"/>
      <c r="BN476" s="616"/>
      <c r="BO476" s="616"/>
      <c r="BP476" s="616"/>
      <c r="BQ476" s="616"/>
      <c r="BR476" s="616"/>
      <c r="BS476" s="616"/>
      <c r="BT476" s="616"/>
      <c r="BU476" s="616"/>
      <c r="BV476" s="616"/>
      <c r="BW476" s="616"/>
      <c r="BX476" s="616"/>
      <c r="BY476" s="616"/>
      <c r="BZ476" s="616"/>
      <c r="CA476" s="616"/>
      <c r="CB476" s="616"/>
      <c r="CC476" s="616"/>
      <c r="CD476" s="616"/>
      <c r="CE476" s="616"/>
      <c r="CF476" s="616"/>
      <c r="CG476" s="616"/>
    </row>
    <row r="477" spans="1:85">
      <c r="A477" s="618"/>
      <c r="B477" s="618"/>
      <c r="C477" s="618"/>
      <c r="D477" s="618"/>
      <c r="E477" s="618"/>
      <c r="F477" s="618"/>
      <c r="G477" s="618"/>
      <c r="H477" s="618"/>
      <c r="I477" s="618"/>
      <c r="J477" s="618"/>
      <c r="K477" s="618"/>
      <c r="L477" s="618"/>
      <c r="M477" s="618"/>
      <c r="N477" s="618"/>
      <c r="O477" s="618"/>
      <c r="P477" s="618"/>
      <c r="Q477" s="618"/>
      <c r="R477" s="618"/>
      <c r="S477" s="618"/>
      <c r="T477" s="618"/>
      <c r="U477" s="618"/>
      <c r="V477" s="618"/>
      <c r="W477" s="618"/>
      <c r="Y477" s="618"/>
      <c r="Z477" s="618"/>
      <c r="AA477" s="618"/>
      <c r="AB477" s="618"/>
      <c r="AC477" s="618"/>
      <c r="AD477" s="618"/>
      <c r="AE477" s="618"/>
      <c r="AF477" s="618"/>
      <c r="AG477" s="618"/>
      <c r="AH477" s="618"/>
      <c r="AI477" s="618"/>
      <c r="AJ477" s="618"/>
      <c r="AK477" s="618"/>
      <c r="AL477" s="616"/>
      <c r="AM477" s="616"/>
      <c r="AN477" s="616"/>
      <c r="AO477" s="616"/>
      <c r="AP477" s="616"/>
      <c r="AQ477" s="616"/>
      <c r="AR477" s="616"/>
      <c r="AS477" s="616"/>
      <c r="AT477" s="616"/>
      <c r="AU477" s="616"/>
      <c r="AV477" s="616"/>
      <c r="AW477" s="616"/>
      <c r="AX477" s="616"/>
      <c r="AY477" s="616"/>
      <c r="AZ477" s="616"/>
      <c r="BA477" s="616"/>
      <c r="BB477" s="616"/>
      <c r="BC477" s="616"/>
      <c r="BD477" s="616"/>
      <c r="BE477" s="616"/>
      <c r="BF477" s="616"/>
      <c r="BG477" s="616"/>
      <c r="BH477" s="616"/>
      <c r="BI477" s="616"/>
      <c r="BJ477" s="616"/>
      <c r="BK477" s="616"/>
      <c r="BL477" s="616"/>
      <c r="BM477" s="616"/>
      <c r="BN477" s="616"/>
      <c r="BO477" s="616"/>
      <c r="BP477" s="616"/>
      <c r="BQ477" s="616"/>
      <c r="BR477" s="616"/>
      <c r="BS477" s="616"/>
      <c r="BT477" s="616"/>
      <c r="BU477" s="616"/>
      <c r="BV477" s="616"/>
      <c r="BW477" s="616"/>
      <c r="BX477" s="616"/>
      <c r="BY477" s="616"/>
      <c r="BZ477" s="616"/>
      <c r="CA477" s="616"/>
      <c r="CB477" s="616"/>
      <c r="CC477" s="616"/>
      <c r="CD477" s="616"/>
      <c r="CE477" s="616"/>
      <c r="CF477" s="616"/>
      <c r="CG477" s="616"/>
    </row>
    <row r="478" spans="1:85">
      <c r="A478" s="618"/>
      <c r="B478" s="618"/>
      <c r="C478" s="618"/>
      <c r="D478" s="618"/>
      <c r="E478" s="618"/>
      <c r="F478" s="618"/>
      <c r="G478" s="618"/>
      <c r="H478" s="618"/>
      <c r="I478" s="618"/>
      <c r="J478" s="618"/>
      <c r="K478" s="618"/>
      <c r="L478" s="618"/>
      <c r="M478" s="618"/>
      <c r="N478" s="618"/>
      <c r="O478" s="618"/>
      <c r="P478" s="618"/>
      <c r="Q478" s="618"/>
      <c r="R478" s="618"/>
      <c r="S478" s="618"/>
      <c r="T478" s="618"/>
      <c r="U478" s="618"/>
      <c r="V478" s="618"/>
      <c r="W478" s="618"/>
      <c r="Y478" s="618"/>
      <c r="Z478" s="618"/>
      <c r="AA478" s="618"/>
      <c r="AB478" s="618"/>
      <c r="AC478" s="618"/>
      <c r="AD478" s="618"/>
      <c r="AE478" s="618"/>
      <c r="AF478" s="618"/>
      <c r="AG478" s="618"/>
      <c r="AH478" s="618"/>
      <c r="AI478" s="618"/>
      <c r="AJ478" s="618"/>
      <c r="AK478" s="618"/>
      <c r="AL478" s="616"/>
      <c r="AM478" s="616"/>
      <c r="AN478" s="616"/>
      <c r="AO478" s="616"/>
      <c r="AP478" s="616"/>
      <c r="AQ478" s="616"/>
      <c r="AR478" s="616"/>
      <c r="AS478" s="616"/>
      <c r="AT478" s="616"/>
      <c r="AU478" s="616"/>
      <c r="AV478" s="616"/>
      <c r="AW478" s="616"/>
      <c r="AX478" s="616"/>
      <c r="AY478" s="616"/>
      <c r="AZ478" s="616"/>
      <c r="BA478" s="616"/>
      <c r="BB478" s="616"/>
      <c r="BC478" s="616"/>
      <c r="BD478" s="616"/>
      <c r="BE478" s="616"/>
      <c r="BF478" s="616"/>
      <c r="BG478" s="616"/>
      <c r="BH478" s="616"/>
      <c r="BI478" s="616"/>
      <c r="BJ478" s="616"/>
      <c r="BK478" s="616"/>
      <c r="BL478" s="616"/>
      <c r="BM478" s="616"/>
      <c r="BN478" s="616"/>
      <c r="BO478" s="616"/>
      <c r="BP478" s="616"/>
      <c r="BQ478" s="616"/>
      <c r="BR478" s="616"/>
      <c r="BS478" s="616"/>
      <c r="BT478" s="616"/>
      <c r="BU478" s="616"/>
      <c r="BV478" s="616"/>
      <c r="BW478" s="616"/>
      <c r="BX478" s="616"/>
      <c r="BY478" s="616"/>
      <c r="BZ478" s="616"/>
      <c r="CA478" s="616"/>
      <c r="CB478" s="616"/>
      <c r="CC478" s="616"/>
      <c r="CD478" s="616"/>
      <c r="CE478" s="616"/>
      <c r="CF478" s="616"/>
      <c r="CG478" s="616"/>
    </row>
    <row r="479" spans="1:85">
      <c r="A479" s="618"/>
      <c r="B479" s="618"/>
      <c r="C479" s="618"/>
      <c r="D479" s="618"/>
      <c r="E479" s="618"/>
      <c r="F479" s="618"/>
      <c r="G479" s="618"/>
      <c r="H479" s="618"/>
      <c r="I479" s="618"/>
      <c r="J479" s="618"/>
      <c r="K479" s="618"/>
      <c r="L479" s="618"/>
      <c r="M479" s="618"/>
      <c r="N479" s="618"/>
      <c r="O479" s="618"/>
      <c r="P479" s="618"/>
      <c r="Q479" s="618"/>
      <c r="R479" s="618"/>
      <c r="S479" s="618"/>
      <c r="T479" s="618"/>
      <c r="U479" s="618"/>
      <c r="V479" s="618"/>
      <c r="W479" s="618"/>
      <c r="Y479" s="618"/>
      <c r="Z479" s="618"/>
      <c r="AA479" s="618"/>
      <c r="AB479" s="618"/>
      <c r="AC479" s="618"/>
      <c r="AD479" s="618"/>
      <c r="AE479" s="618"/>
      <c r="AF479" s="618"/>
      <c r="AG479" s="618"/>
      <c r="AH479" s="618"/>
      <c r="AI479" s="618"/>
      <c r="AJ479" s="618"/>
      <c r="AK479" s="618"/>
      <c r="AL479" s="616"/>
      <c r="AM479" s="616"/>
      <c r="AN479" s="616"/>
      <c r="AO479" s="616"/>
      <c r="AP479" s="616"/>
      <c r="AQ479" s="616"/>
      <c r="AR479" s="616"/>
      <c r="AS479" s="616"/>
      <c r="AT479" s="616"/>
      <c r="AU479" s="616"/>
      <c r="AV479" s="616"/>
      <c r="AW479" s="616"/>
      <c r="AX479" s="616"/>
      <c r="AY479" s="616"/>
      <c r="AZ479" s="616"/>
      <c r="BA479" s="616"/>
      <c r="BB479" s="616"/>
      <c r="BC479" s="616"/>
      <c r="BD479" s="616"/>
      <c r="BE479" s="616"/>
      <c r="BF479" s="616"/>
      <c r="BG479" s="616"/>
      <c r="BH479" s="616"/>
      <c r="BI479" s="616"/>
      <c r="BJ479" s="616"/>
      <c r="BK479" s="616"/>
      <c r="BL479" s="616"/>
      <c r="BM479" s="616"/>
      <c r="BN479" s="616"/>
      <c r="BO479" s="616"/>
      <c r="BP479" s="616"/>
      <c r="BQ479" s="616"/>
      <c r="BR479" s="616"/>
      <c r="BS479" s="616"/>
      <c r="BT479" s="616"/>
      <c r="BU479" s="616"/>
      <c r="BV479" s="616"/>
      <c r="BW479" s="616"/>
      <c r="BX479" s="616"/>
      <c r="BY479" s="616"/>
      <c r="BZ479" s="616"/>
      <c r="CA479" s="616"/>
      <c r="CB479" s="616"/>
      <c r="CC479" s="616"/>
      <c r="CD479" s="616"/>
      <c r="CE479" s="616"/>
      <c r="CF479" s="616"/>
      <c r="CG479" s="616"/>
    </row>
    <row r="480" spans="1:85">
      <c r="A480" s="618"/>
      <c r="B480" s="618"/>
      <c r="C480" s="618"/>
      <c r="D480" s="618"/>
      <c r="E480" s="618"/>
      <c r="F480" s="618"/>
      <c r="G480" s="618"/>
      <c r="H480" s="618"/>
      <c r="I480" s="618"/>
      <c r="J480" s="618"/>
      <c r="K480" s="618"/>
      <c r="L480" s="618"/>
      <c r="M480" s="618"/>
      <c r="N480" s="618"/>
      <c r="O480" s="618"/>
      <c r="P480" s="618"/>
      <c r="Q480" s="618"/>
      <c r="R480" s="618"/>
      <c r="S480" s="618"/>
      <c r="T480" s="618"/>
      <c r="U480" s="618"/>
      <c r="V480" s="618"/>
      <c r="W480" s="618"/>
      <c r="Y480" s="618"/>
      <c r="Z480" s="618"/>
      <c r="AA480" s="618"/>
      <c r="AB480" s="618"/>
      <c r="AC480" s="618"/>
      <c r="AD480" s="618"/>
      <c r="AE480" s="618"/>
      <c r="AF480" s="618"/>
      <c r="AG480" s="618"/>
      <c r="AH480" s="618"/>
      <c r="AI480" s="618"/>
      <c r="AJ480" s="618"/>
      <c r="AK480" s="618"/>
      <c r="AL480" s="616"/>
      <c r="AM480" s="616"/>
      <c r="AN480" s="616"/>
      <c r="AO480" s="616"/>
      <c r="AP480" s="616"/>
      <c r="AQ480" s="616"/>
      <c r="AR480" s="616"/>
      <c r="AS480" s="616"/>
      <c r="AT480" s="616"/>
      <c r="AU480" s="616"/>
      <c r="AV480" s="616"/>
      <c r="AW480" s="616"/>
      <c r="AX480" s="616"/>
      <c r="AY480" s="616"/>
      <c r="AZ480" s="616"/>
      <c r="BA480" s="616"/>
      <c r="BB480" s="616"/>
      <c r="BC480" s="616"/>
      <c r="BD480" s="616"/>
      <c r="BE480" s="616"/>
      <c r="BF480" s="616"/>
      <c r="BG480" s="616"/>
      <c r="BH480" s="616"/>
      <c r="BI480" s="616"/>
      <c r="BJ480" s="616"/>
      <c r="BK480" s="616"/>
      <c r="BL480" s="616"/>
      <c r="BM480" s="616"/>
      <c r="BN480" s="616"/>
      <c r="BO480" s="616"/>
      <c r="BP480" s="616"/>
      <c r="BQ480" s="616"/>
      <c r="BR480" s="616"/>
      <c r="BS480" s="616"/>
      <c r="BT480" s="616"/>
      <c r="BU480" s="616"/>
      <c r="BV480" s="616"/>
      <c r="BW480" s="616"/>
      <c r="BX480" s="616"/>
      <c r="BY480" s="616"/>
      <c r="BZ480" s="616"/>
      <c r="CA480" s="616"/>
      <c r="CB480" s="616"/>
      <c r="CC480" s="616"/>
      <c r="CD480" s="616"/>
      <c r="CE480" s="616"/>
      <c r="CF480" s="616"/>
      <c r="CG480" s="616"/>
    </row>
    <row r="481" spans="1:85">
      <c r="A481" s="618"/>
      <c r="B481" s="618"/>
      <c r="C481" s="618"/>
      <c r="D481" s="618"/>
      <c r="E481" s="618"/>
      <c r="F481" s="618"/>
      <c r="G481" s="618"/>
      <c r="H481" s="618"/>
      <c r="I481" s="618"/>
      <c r="J481" s="618"/>
      <c r="K481" s="618"/>
      <c r="L481" s="618"/>
      <c r="M481" s="618"/>
      <c r="N481" s="618"/>
      <c r="O481" s="618"/>
      <c r="P481" s="618"/>
      <c r="Q481" s="618"/>
      <c r="R481" s="618"/>
      <c r="S481" s="618"/>
      <c r="T481" s="618"/>
      <c r="U481" s="618"/>
      <c r="V481" s="618"/>
      <c r="W481" s="618"/>
      <c r="Y481" s="618"/>
      <c r="Z481" s="618"/>
      <c r="AA481" s="618"/>
      <c r="AB481" s="618"/>
      <c r="AC481" s="618"/>
      <c r="AD481" s="618"/>
      <c r="AE481" s="618"/>
      <c r="AF481" s="618"/>
      <c r="AG481" s="618"/>
      <c r="AH481" s="618"/>
      <c r="AI481" s="618"/>
      <c r="AJ481" s="618"/>
      <c r="AK481" s="618"/>
      <c r="AL481" s="616"/>
      <c r="AM481" s="616"/>
      <c r="AN481" s="616"/>
      <c r="AO481" s="616"/>
      <c r="AP481" s="616"/>
      <c r="AQ481" s="616"/>
      <c r="AR481" s="616"/>
      <c r="AS481" s="616"/>
      <c r="AT481" s="616"/>
      <c r="AU481" s="616"/>
      <c r="AV481" s="616"/>
      <c r="AW481" s="616"/>
      <c r="AX481" s="616"/>
      <c r="AY481" s="616"/>
      <c r="AZ481" s="616"/>
      <c r="BA481" s="616"/>
      <c r="BB481" s="616"/>
      <c r="BC481" s="616"/>
      <c r="BD481" s="616"/>
      <c r="BE481" s="616"/>
      <c r="BF481" s="616"/>
      <c r="BG481" s="616"/>
      <c r="BH481" s="616"/>
      <c r="BI481" s="616"/>
      <c r="BJ481" s="616"/>
      <c r="BK481" s="616"/>
      <c r="BL481" s="616"/>
      <c r="BM481" s="616"/>
      <c r="BN481" s="616"/>
      <c r="BO481" s="616"/>
      <c r="BP481" s="616"/>
      <c r="BQ481" s="616"/>
      <c r="BR481" s="616"/>
      <c r="BS481" s="616"/>
      <c r="BT481" s="616"/>
      <c r="BU481" s="616"/>
      <c r="BV481" s="616"/>
      <c r="BW481" s="616"/>
      <c r="BX481" s="616"/>
      <c r="BY481" s="616"/>
      <c r="BZ481" s="616"/>
      <c r="CA481" s="616"/>
      <c r="CB481" s="616"/>
      <c r="CC481" s="616"/>
      <c r="CD481" s="616"/>
      <c r="CE481" s="616"/>
      <c r="CF481" s="616"/>
      <c r="CG481" s="616"/>
    </row>
    <row r="482" spans="1:85">
      <c r="A482" s="618"/>
      <c r="B482" s="618"/>
      <c r="C482" s="618"/>
      <c r="D482" s="618"/>
      <c r="E482" s="618"/>
      <c r="F482" s="618"/>
      <c r="G482" s="618"/>
      <c r="H482" s="618"/>
      <c r="I482" s="618"/>
      <c r="J482" s="618"/>
      <c r="K482" s="618"/>
      <c r="L482" s="618"/>
      <c r="M482" s="618"/>
      <c r="N482" s="618"/>
      <c r="O482" s="618"/>
      <c r="P482" s="618"/>
      <c r="Q482" s="618"/>
      <c r="R482" s="618"/>
      <c r="S482" s="618"/>
      <c r="T482" s="618"/>
      <c r="U482" s="618"/>
      <c r="V482" s="618"/>
      <c r="W482" s="618"/>
      <c r="Y482" s="618"/>
      <c r="Z482" s="618"/>
      <c r="AA482" s="618"/>
      <c r="AB482" s="618"/>
      <c r="AC482" s="618"/>
      <c r="AD482" s="618"/>
      <c r="AE482" s="618"/>
      <c r="AF482" s="618"/>
      <c r="AG482" s="618"/>
      <c r="AH482" s="618"/>
      <c r="AI482" s="618"/>
      <c r="AJ482" s="618"/>
      <c r="AK482" s="618"/>
      <c r="AL482" s="616"/>
      <c r="AM482" s="616"/>
      <c r="AN482" s="616"/>
      <c r="AO482" s="616"/>
      <c r="AP482" s="616"/>
      <c r="AQ482" s="616"/>
      <c r="AR482" s="616"/>
      <c r="AS482" s="616"/>
      <c r="AT482" s="616"/>
      <c r="AU482" s="616"/>
      <c r="AV482" s="616"/>
      <c r="AW482" s="616"/>
      <c r="AX482" s="616"/>
      <c r="AY482" s="616"/>
      <c r="AZ482" s="616"/>
      <c r="BA482" s="616"/>
      <c r="BB482" s="616"/>
      <c r="BC482" s="616"/>
      <c r="BD482" s="616"/>
      <c r="BE482" s="616"/>
      <c r="BF482" s="616"/>
      <c r="BG482" s="616"/>
      <c r="BH482" s="616"/>
      <c r="BI482" s="616"/>
      <c r="BJ482" s="616"/>
      <c r="BK482" s="616"/>
      <c r="BL482" s="616"/>
      <c r="BM482" s="616"/>
      <c r="BN482" s="616"/>
      <c r="BO482" s="616"/>
      <c r="BP482" s="616"/>
      <c r="BQ482" s="616"/>
      <c r="BR482" s="616"/>
      <c r="BS482" s="616"/>
      <c r="BT482" s="616"/>
      <c r="BU482" s="616"/>
      <c r="BV482" s="616"/>
      <c r="BW482" s="616"/>
      <c r="BX482" s="616"/>
      <c r="BY482" s="616"/>
      <c r="BZ482" s="616"/>
      <c r="CA482" s="616"/>
      <c r="CB482" s="616"/>
      <c r="CC482" s="616"/>
      <c r="CD482" s="616"/>
      <c r="CE482" s="616"/>
      <c r="CF482" s="616"/>
      <c r="CG482" s="616"/>
    </row>
    <row r="483" spans="1:85">
      <c r="A483" s="618"/>
      <c r="B483" s="618"/>
      <c r="C483" s="618"/>
      <c r="D483" s="618"/>
      <c r="E483" s="618"/>
      <c r="F483" s="618"/>
      <c r="G483" s="618"/>
      <c r="H483" s="618"/>
      <c r="I483" s="618"/>
      <c r="J483" s="618"/>
      <c r="K483" s="618"/>
      <c r="L483" s="618"/>
      <c r="M483" s="618"/>
      <c r="N483" s="618"/>
      <c r="O483" s="618"/>
      <c r="P483" s="618"/>
      <c r="Q483" s="618"/>
      <c r="R483" s="618"/>
      <c r="S483" s="618"/>
      <c r="T483" s="618"/>
      <c r="U483" s="618"/>
      <c r="V483" s="618"/>
      <c r="W483" s="618"/>
      <c r="Y483" s="618"/>
      <c r="Z483" s="618"/>
      <c r="AA483" s="618"/>
      <c r="AB483" s="618"/>
      <c r="AC483" s="618"/>
      <c r="AD483" s="618"/>
      <c r="AE483" s="618"/>
      <c r="AF483" s="618"/>
      <c r="AG483" s="618"/>
      <c r="AH483" s="618"/>
      <c r="AI483" s="618"/>
      <c r="AJ483" s="618"/>
      <c r="AK483" s="618"/>
      <c r="AL483" s="616"/>
      <c r="AM483" s="616"/>
      <c r="AN483" s="616"/>
      <c r="AO483" s="616"/>
      <c r="AP483" s="616"/>
      <c r="AQ483" s="616"/>
      <c r="AR483" s="616"/>
      <c r="AS483" s="616"/>
      <c r="AT483" s="616"/>
      <c r="AU483" s="616"/>
      <c r="AV483" s="616"/>
      <c r="AW483" s="616"/>
      <c r="AX483" s="616"/>
      <c r="AY483" s="616"/>
      <c r="AZ483" s="616"/>
      <c r="BA483" s="616"/>
      <c r="BB483" s="616"/>
      <c r="BC483" s="616"/>
      <c r="BD483" s="616"/>
      <c r="BE483" s="616"/>
      <c r="BF483" s="616"/>
      <c r="BG483" s="616"/>
      <c r="BH483" s="616"/>
      <c r="BI483" s="616"/>
      <c r="BJ483" s="616"/>
      <c r="BK483" s="616"/>
      <c r="BL483" s="616"/>
      <c r="BM483" s="616"/>
      <c r="BN483" s="616"/>
      <c r="BO483" s="616"/>
      <c r="BP483" s="616"/>
      <c r="BQ483" s="616"/>
      <c r="BR483" s="616"/>
      <c r="BS483" s="616"/>
      <c r="BT483" s="616"/>
      <c r="BU483" s="616"/>
      <c r="BV483" s="616"/>
      <c r="BW483" s="616"/>
      <c r="BX483" s="616"/>
      <c r="BY483" s="616"/>
      <c r="BZ483" s="616"/>
      <c r="CA483" s="616"/>
      <c r="CB483" s="616"/>
      <c r="CC483" s="616"/>
      <c r="CD483" s="616"/>
      <c r="CE483" s="616"/>
      <c r="CF483" s="616"/>
      <c r="CG483" s="616"/>
    </row>
    <row r="484" spans="1:85">
      <c r="A484" s="618"/>
      <c r="B484" s="618"/>
      <c r="C484" s="618"/>
      <c r="D484" s="618"/>
      <c r="E484" s="618"/>
      <c r="F484" s="618"/>
      <c r="G484" s="618"/>
      <c r="H484" s="618"/>
      <c r="I484" s="618"/>
      <c r="J484" s="618"/>
      <c r="K484" s="618"/>
      <c r="L484" s="618"/>
      <c r="M484" s="618"/>
      <c r="N484" s="618"/>
      <c r="O484" s="618"/>
      <c r="P484" s="618"/>
      <c r="Q484" s="618"/>
      <c r="R484" s="618"/>
      <c r="S484" s="618"/>
      <c r="T484" s="618"/>
      <c r="U484" s="618"/>
      <c r="V484" s="618"/>
      <c r="W484" s="618"/>
      <c r="Y484" s="618"/>
      <c r="Z484" s="618"/>
      <c r="AA484" s="618"/>
      <c r="AB484" s="618"/>
      <c r="AC484" s="618"/>
      <c r="AD484" s="618"/>
      <c r="AE484" s="618"/>
      <c r="AF484" s="618"/>
      <c r="AG484" s="618"/>
      <c r="AH484" s="618"/>
      <c r="AI484" s="618"/>
      <c r="AJ484" s="618"/>
      <c r="AK484" s="618"/>
      <c r="AL484" s="616"/>
      <c r="AM484" s="616"/>
      <c r="AN484" s="616"/>
      <c r="AO484" s="616"/>
      <c r="AP484" s="616"/>
      <c r="AQ484" s="616"/>
      <c r="AR484" s="616"/>
      <c r="AS484" s="616"/>
      <c r="AT484" s="616"/>
      <c r="AU484" s="616"/>
      <c r="AV484" s="616"/>
      <c r="AW484" s="616"/>
      <c r="AX484" s="616"/>
      <c r="AY484" s="616"/>
      <c r="AZ484" s="616"/>
      <c r="BA484" s="616"/>
      <c r="BB484" s="616"/>
      <c r="BC484" s="616"/>
      <c r="BD484" s="616"/>
      <c r="BE484" s="616"/>
      <c r="BF484" s="616"/>
      <c r="BG484" s="616"/>
      <c r="BH484" s="616"/>
      <c r="BI484" s="616"/>
      <c r="BJ484" s="616"/>
      <c r="BK484" s="616"/>
      <c r="BL484" s="616"/>
      <c r="BM484" s="616"/>
      <c r="BN484" s="616"/>
      <c r="BO484" s="616"/>
      <c r="BP484" s="616"/>
      <c r="BQ484" s="616"/>
      <c r="BR484" s="616"/>
      <c r="BS484" s="616"/>
      <c r="BT484" s="616"/>
      <c r="BU484" s="616"/>
      <c r="BV484" s="616"/>
      <c r="BW484" s="616"/>
      <c r="BX484" s="616"/>
      <c r="BY484" s="616"/>
      <c r="BZ484" s="616"/>
      <c r="CA484" s="616"/>
      <c r="CB484" s="616"/>
      <c r="CC484" s="616"/>
      <c r="CD484" s="616"/>
      <c r="CE484" s="616"/>
      <c r="CF484" s="616"/>
      <c r="CG484" s="616"/>
    </row>
    <row r="485" spans="1:85">
      <c r="A485" s="618"/>
      <c r="B485" s="618"/>
      <c r="C485" s="618"/>
      <c r="D485" s="618"/>
      <c r="E485" s="618"/>
      <c r="F485" s="618"/>
      <c r="G485" s="618"/>
      <c r="H485" s="618"/>
      <c r="I485" s="618"/>
      <c r="J485" s="618"/>
      <c r="K485" s="618"/>
      <c r="L485" s="618"/>
      <c r="M485" s="618"/>
      <c r="N485" s="618"/>
      <c r="O485" s="618"/>
      <c r="P485" s="618"/>
      <c r="Q485" s="618"/>
      <c r="R485" s="618"/>
      <c r="S485" s="618"/>
      <c r="T485" s="618"/>
      <c r="U485" s="618"/>
      <c r="V485" s="618"/>
      <c r="W485" s="618"/>
      <c r="Y485" s="618"/>
      <c r="Z485" s="618"/>
      <c r="AA485" s="618"/>
      <c r="AB485" s="618"/>
      <c r="AC485" s="618"/>
      <c r="AD485" s="618"/>
      <c r="AE485" s="618"/>
      <c r="AF485" s="618"/>
      <c r="AG485" s="618"/>
      <c r="AH485" s="618"/>
      <c r="AI485" s="618"/>
      <c r="AJ485" s="618"/>
      <c r="AK485" s="618"/>
      <c r="AL485" s="616"/>
      <c r="AM485" s="616"/>
      <c r="AN485" s="616"/>
      <c r="AO485" s="616"/>
      <c r="AP485" s="616"/>
      <c r="AQ485" s="616"/>
      <c r="AR485" s="616"/>
      <c r="AS485" s="616"/>
      <c r="AT485" s="616"/>
      <c r="AU485" s="616"/>
      <c r="AV485" s="616"/>
      <c r="AW485" s="616"/>
      <c r="AX485" s="616"/>
      <c r="AY485" s="616"/>
      <c r="AZ485" s="616"/>
      <c r="BA485" s="616"/>
      <c r="BB485" s="616"/>
      <c r="BC485" s="616"/>
      <c r="BD485" s="616"/>
      <c r="BE485" s="616"/>
      <c r="BF485" s="616"/>
      <c r="BG485" s="616"/>
      <c r="BH485" s="616"/>
      <c r="BI485" s="616"/>
      <c r="BJ485" s="616"/>
      <c r="BK485" s="616"/>
      <c r="BL485" s="616"/>
      <c r="BM485" s="616"/>
      <c r="BN485" s="616"/>
      <c r="BO485" s="616"/>
      <c r="BP485" s="616"/>
      <c r="BQ485" s="616"/>
      <c r="BR485" s="616"/>
      <c r="BS485" s="616"/>
      <c r="BT485" s="616"/>
      <c r="BU485" s="616"/>
      <c r="BV485" s="616"/>
      <c r="BW485" s="616"/>
      <c r="BX485" s="616"/>
      <c r="BY485" s="616"/>
      <c r="BZ485" s="616"/>
      <c r="CA485" s="616"/>
      <c r="CB485" s="616"/>
      <c r="CC485" s="616"/>
      <c r="CD485" s="616"/>
      <c r="CE485" s="616"/>
      <c r="CF485" s="616"/>
      <c r="CG485" s="616"/>
    </row>
    <row r="486" spans="1:85">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Y486" s="618"/>
      <c r="Z486" s="618"/>
      <c r="AA486" s="618"/>
      <c r="AB486" s="618"/>
      <c r="AC486" s="618"/>
      <c r="AD486" s="618"/>
      <c r="AE486" s="618"/>
      <c r="AF486" s="618"/>
      <c r="AG486" s="618"/>
      <c r="AH486" s="618"/>
      <c r="AI486" s="618"/>
      <c r="AJ486" s="618"/>
      <c r="AK486" s="618"/>
      <c r="AL486" s="616"/>
      <c r="AM486" s="616"/>
      <c r="AN486" s="616"/>
      <c r="AO486" s="616"/>
      <c r="AP486" s="616"/>
      <c r="AQ486" s="616"/>
      <c r="AR486" s="616"/>
      <c r="AS486" s="616"/>
      <c r="AT486" s="616"/>
      <c r="AU486" s="616"/>
      <c r="AV486" s="616"/>
      <c r="AW486" s="616"/>
      <c r="AX486" s="616"/>
      <c r="AY486" s="616"/>
      <c r="AZ486" s="616"/>
      <c r="BA486" s="616"/>
      <c r="BB486" s="616"/>
      <c r="BC486" s="616"/>
      <c r="BD486" s="616"/>
      <c r="BE486" s="616"/>
      <c r="BF486" s="616"/>
      <c r="BG486" s="616"/>
      <c r="BH486" s="616"/>
      <c r="BI486" s="616"/>
      <c r="BJ486" s="616"/>
      <c r="BK486" s="616"/>
      <c r="BL486" s="616"/>
      <c r="BM486" s="616"/>
      <c r="BN486" s="616"/>
      <c r="BO486" s="616"/>
      <c r="BP486" s="616"/>
      <c r="BQ486" s="616"/>
      <c r="BR486" s="616"/>
      <c r="BS486" s="616"/>
      <c r="BT486" s="616"/>
      <c r="BU486" s="616"/>
      <c r="BV486" s="616"/>
      <c r="BW486" s="616"/>
      <c r="BX486" s="616"/>
      <c r="BY486" s="616"/>
      <c r="BZ486" s="616"/>
      <c r="CA486" s="616"/>
      <c r="CB486" s="616"/>
      <c r="CC486" s="616"/>
      <c r="CD486" s="616"/>
      <c r="CE486" s="616"/>
      <c r="CF486" s="616"/>
      <c r="CG486" s="616"/>
    </row>
    <row r="487" spans="1:85">
      <c r="A487" s="618"/>
      <c r="B487" s="618"/>
      <c r="C487" s="618"/>
      <c r="D487" s="618"/>
      <c r="E487" s="618"/>
      <c r="F487" s="618"/>
      <c r="G487" s="618"/>
      <c r="H487" s="618"/>
      <c r="I487" s="618"/>
      <c r="J487" s="618"/>
      <c r="K487" s="618"/>
      <c r="L487" s="618"/>
      <c r="M487" s="618"/>
      <c r="N487" s="618"/>
      <c r="O487" s="618"/>
      <c r="P487" s="618"/>
      <c r="Q487" s="618"/>
      <c r="R487" s="618"/>
      <c r="S487" s="618"/>
      <c r="T487" s="618"/>
      <c r="U487" s="618"/>
      <c r="V487" s="618"/>
      <c r="W487" s="618"/>
      <c r="Y487" s="618"/>
      <c r="Z487" s="618"/>
      <c r="AA487" s="618"/>
      <c r="AB487" s="618"/>
      <c r="AC487" s="618"/>
      <c r="AD487" s="618"/>
      <c r="AE487" s="618"/>
      <c r="AF487" s="618"/>
      <c r="AG487" s="618"/>
      <c r="AH487" s="618"/>
      <c r="AI487" s="618"/>
      <c r="AJ487" s="618"/>
      <c r="AK487" s="618"/>
      <c r="AL487" s="616"/>
      <c r="AM487" s="616"/>
      <c r="AN487" s="616"/>
      <c r="AO487" s="616"/>
      <c r="AP487" s="616"/>
      <c r="AQ487" s="616"/>
      <c r="AR487" s="616"/>
      <c r="AS487" s="616"/>
      <c r="AT487" s="616"/>
      <c r="AU487" s="616"/>
      <c r="AV487" s="616"/>
      <c r="AW487" s="616"/>
      <c r="AX487" s="616"/>
      <c r="AY487" s="616"/>
      <c r="AZ487" s="616"/>
      <c r="BA487" s="616"/>
      <c r="BB487" s="616"/>
      <c r="BC487" s="616"/>
      <c r="BD487" s="616"/>
      <c r="BE487" s="616"/>
      <c r="BF487" s="616"/>
      <c r="BG487" s="616"/>
      <c r="BH487" s="616"/>
      <c r="BI487" s="616"/>
      <c r="BJ487" s="616"/>
      <c r="BK487" s="616"/>
      <c r="BL487" s="616"/>
      <c r="BM487" s="616"/>
      <c r="BN487" s="616"/>
      <c r="BO487" s="616"/>
      <c r="BP487" s="616"/>
      <c r="BQ487" s="616"/>
      <c r="BR487" s="616"/>
      <c r="BS487" s="616"/>
      <c r="BT487" s="616"/>
      <c r="BU487" s="616"/>
      <c r="BV487" s="616"/>
      <c r="BW487" s="616"/>
      <c r="BX487" s="616"/>
      <c r="BY487" s="616"/>
      <c r="BZ487" s="616"/>
      <c r="CA487" s="616"/>
      <c r="CB487" s="616"/>
      <c r="CC487" s="616"/>
      <c r="CD487" s="616"/>
      <c r="CE487" s="616"/>
      <c r="CF487" s="616"/>
      <c r="CG487" s="616"/>
    </row>
    <row r="488" spans="1:85">
      <c r="A488" s="618"/>
      <c r="B488" s="618"/>
      <c r="C488" s="618"/>
      <c r="D488" s="618"/>
      <c r="E488" s="618"/>
      <c r="F488" s="618"/>
      <c r="G488" s="618"/>
      <c r="H488" s="618"/>
      <c r="I488" s="618"/>
      <c r="J488" s="618"/>
      <c r="K488" s="618"/>
      <c r="L488" s="618"/>
      <c r="M488" s="618"/>
      <c r="N488" s="618"/>
      <c r="O488" s="618"/>
      <c r="P488" s="618"/>
      <c r="Q488" s="618"/>
      <c r="R488" s="618"/>
      <c r="S488" s="618"/>
      <c r="T488" s="618"/>
      <c r="U488" s="618"/>
      <c r="V488" s="618"/>
      <c r="W488" s="618"/>
      <c r="Y488" s="618"/>
      <c r="Z488" s="618"/>
      <c r="AA488" s="618"/>
      <c r="AB488" s="618"/>
      <c r="AC488" s="618"/>
      <c r="AD488" s="618"/>
      <c r="AE488" s="618"/>
      <c r="AF488" s="618"/>
      <c r="AG488" s="618"/>
      <c r="AH488" s="618"/>
      <c r="AI488" s="618"/>
      <c r="AJ488" s="618"/>
      <c r="AK488" s="618"/>
      <c r="AL488" s="616"/>
      <c r="AM488" s="616"/>
      <c r="AN488" s="616"/>
      <c r="AO488" s="616"/>
      <c r="AP488" s="616"/>
      <c r="AQ488" s="616"/>
      <c r="AR488" s="616"/>
      <c r="AS488" s="616"/>
      <c r="AT488" s="616"/>
      <c r="AU488" s="616"/>
      <c r="AV488" s="616"/>
      <c r="AW488" s="616"/>
      <c r="AX488" s="616"/>
      <c r="AY488" s="616"/>
      <c r="AZ488" s="616"/>
      <c r="BA488" s="616"/>
      <c r="BB488" s="616"/>
      <c r="BC488" s="616"/>
      <c r="BD488" s="616"/>
      <c r="BE488" s="616"/>
      <c r="BF488" s="616"/>
      <c r="BG488" s="616"/>
      <c r="BH488" s="616"/>
      <c r="BI488" s="616"/>
      <c r="BJ488" s="616"/>
      <c r="BK488" s="616"/>
      <c r="BL488" s="616"/>
      <c r="BM488" s="616"/>
      <c r="BN488" s="616"/>
      <c r="BO488" s="616"/>
      <c r="BP488" s="616"/>
      <c r="BQ488" s="616"/>
      <c r="BR488" s="616"/>
      <c r="BS488" s="616"/>
      <c r="BT488" s="616"/>
      <c r="BU488" s="616"/>
      <c r="BV488" s="616"/>
      <c r="BW488" s="616"/>
      <c r="BX488" s="616"/>
      <c r="BY488" s="616"/>
      <c r="BZ488" s="616"/>
      <c r="CA488" s="616"/>
      <c r="CB488" s="616"/>
      <c r="CC488" s="616"/>
      <c r="CD488" s="616"/>
      <c r="CE488" s="616"/>
      <c r="CF488" s="616"/>
      <c r="CG488" s="616"/>
    </row>
    <row r="489" spans="1:85">
      <c r="A489" s="618"/>
      <c r="B489" s="618"/>
      <c r="C489" s="618"/>
      <c r="D489" s="618"/>
      <c r="E489" s="618"/>
      <c r="F489" s="618"/>
      <c r="G489" s="618"/>
      <c r="H489" s="618"/>
      <c r="I489" s="618"/>
      <c r="J489" s="618"/>
      <c r="K489" s="618"/>
      <c r="L489" s="618"/>
      <c r="M489" s="618"/>
      <c r="N489" s="618"/>
      <c r="O489" s="618"/>
      <c r="P489" s="618"/>
      <c r="Q489" s="618"/>
      <c r="R489" s="618"/>
      <c r="S489" s="618"/>
      <c r="T489" s="618"/>
      <c r="U489" s="618"/>
      <c r="V489" s="618"/>
      <c r="W489" s="618"/>
      <c r="Y489" s="618"/>
      <c r="Z489" s="618"/>
      <c r="AA489" s="618"/>
      <c r="AB489" s="618"/>
      <c r="AC489" s="618"/>
      <c r="AD489" s="618"/>
      <c r="AE489" s="618"/>
      <c r="AF489" s="618"/>
      <c r="AG489" s="618"/>
      <c r="AH489" s="618"/>
      <c r="AI489" s="618"/>
      <c r="AJ489" s="618"/>
      <c r="AK489" s="618"/>
      <c r="AL489" s="616"/>
      <c r="AM489" s="616"/>
      <c r="AN489" s="616"/>
      <c r="AO489" s="616"/>
      <c r="AP489" s="616"/>
      <c r="AQ489" s="616"/>
      <c r="AR489" s="616"/>
      <c r="AS489" s="616"/>
      <c r="AT489" s="616"/>
      <c r="AU489" s="616"/>
      <c r="AV489" s="616"/>
      <c r="AW489" s="616"/>
      <c r="AX489" s="616"/>
      <c r="AY489" s="616"/>
      <c r="AZ489" s="616"/>
      <c r="BA489" s="616"/>
      <c r="BB489" s="616"/>
      <c r="BC489" s="616"/>
      <c r="BD489" s="616"/>
      <c r="BE489" s="616"/>
      <c r="BF489" s="616"/>
      <c r="BG489" s="616"/>
      <c r="BH489" s="616"/>
      <c r="BI489" s="616"/>
      <c r="BJ489" s="616"/>
      <c r="BK489" s="616"/>
      <c r="BL489" s="616"/>
      <c r="BM489" s="616"/>
      <c r="BN489" s="616"/>
      <c r="BO489" s="616"/>
      <c r="BP489" s="616"/>
      <c r="BQ489" s="616"/>
      <c r="BR489" s="616"/>
      <c r="BS489" s="616"/>
      <c r="BT489" s="616"/>
      <c r="BU489" s="616"/>
      <c r="BV489" s="616"/>
      <c r="BW489" s="616"/>
      <c r="BX489" s="616"/>
      <c r="BY489" s="616"/>
      <c r="BZ489" s="616"/>
      <c r="CA489" s="616"/>
      <c r="CB489" s="616"/>
      <c r="CC489" s="616"/>
      <c r="CD489" s="616"/>
      <c r="CE489" s="616"/>
      <c r="CF489" s="616"/>
      <c r="CG489" s="616"/>
    </row>
    <row r="490" spans="1:85">
      <c r="A490" s="618"/>
      <c r="B490" s="618"/>
      <c r="C490" s="618"/>
      <c r="D490" s="618"/>
      <c r="E490" s="618"/>
      <c r="F490" s="618"/>
      <c r="G490" s="618"/>
      <c r="H490" s="618"/>
      <c r="I490" s="618"/>
      <c r="J490" s="618"/>
      <c r="K490" s="618"/>
      <c r="L490" s="618"/>
      <c r="M490" s="618"/>
      <c r="N490" s="618"/>
      <c r="O490" s="618"/>
      <c r="P490" s="618"/>
      <c r="Q490" s="618"/>
      <c r="R490" s="618"/>
      <c r="S490" s="618"/>
      <c r="T490" s="618"/>
      <c r="U490" s="618"/>
      <c r="V490" s="618"/>
      <c r="W490" s="618"/>
      <c r="Y490" s="618"/>
      <c r="Z490" s="618"/>
      <c r="AA490" s="618"/>
      <c r="AB490" s="618"/>
      <c r="AC490" s="618"/>
      <c r="AD490" s="618"/>
      <c r="AE490" s="618"/>
      <c r="AF490" s="618"/>
      <c r="AG490" s="618"/>
      <c r="AH490" s="618"/>
      <c r="AI490" s="618"/>
      <c r="AJ490" s="618"/>
      <c r="AK490" s="618"/>
      <c r="AL490" s="616"/>
      <c r="AM490" s="616"/>
      <c r="AN490" s="616"/>
      <c r="AO490" s="616"/>
      <c r="AP490" s="616"/>
      <c r="AQ490" s="616"/>
      <c r="AR490" s="616"/>
      <c r="AS490" s="616"/>
      <c r="AT490" s="616"/>
      <c r="AU490" s="616"/>
      <c r="AV490" s="616"/>
      <c r="AW490" s="616"/>
      <c r="AX490" s="616"/>
      <c r="AY490" s="616"/>
      <c r="AZ490" s="616"/>
      <c r="BA490" s="616"/>
      <c r="BB490" s="616"/>
      <c r="BC490" s="616"/>
      <c r="BD490" s="616"/>
      <c r="BE490" s="616"/>
      <c r="BF490" s="616"/>
      <c r="BG490" s="616"/>
      <c r="BH490" s="616"/>
      <c r="BI490" s="616"/>
      <c r="BJ490" s="616"/>
      <c r="BK490" s="616"/>
      <c r="BL490" s="616"/>
      <c r="BM490" s="616"/>
      <c r="BN490" s="616"/>
      <c r="BO490" s="616"/>
      <c r="BP490" s="616"/>
      <c r="BQ490" s="616"/>
      <c r="BR490" s="616"/>
      <c r="BS490" s="616"/>
      <c r="BT490" s="616"/>
      <c r="BU490" s="616"/>
      <c r="BV490" s="616"/>
      <c r="BW490" s="616"/>
      <c r="BX490" s="616"/>
      <c r="BY490" s="616"/>
      <c r="BZ490" s="616"/>
      <c r="CA490" s="616"/>
      <c r="CB490" s="616"/>
      <c r="CC490" s="616"/>
      <c r="CD490" s="616"/>
      <c r="CE490" s="616"/>
      <c r="CF490" s="616"/>
      <c r="CG490" s="616"/>
    </row>
    <row r="491" spans="1:85">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Y491" s="618"/>
      <c r="Z491" s="618"/>
      <c r="AA491" s="618"/>
      <c r="AB491" s="618"/>
      <c r="AC491" s="618"/>
      <c r="AD491" s="618"/>
      <c r="AE491" s="618"/>
      <c r="AF491" s="618"/>
      <c r="AG491" s="618"/>
      <c r="AH491" s="618"/>
      <c r="AI491" s="618"/>
      <c r="AJ491" s="618"/>
      <c r="AK491" s="618"/>
      <c r="AL491" s="616"/>
      <c r="AM491" s="616"/>
      <c r="AN491" s="616"/>
      <c r="AO491" s="616"/>
      <c r="AP491" s="616"/>
      <c r="AQ491" s="616"/>
      <c r="AR491" s="616"/>
      <c r="AS491" s="616"/>
      <c r="AT491" s="616"/>
      <c r="AU491" s="616"/>
      <c r="AV491" s="616"/>
      <c r="AW491" s="616"/>
      <c r="AX491" s="616"/>
      <c r="AY491" s="616"/>
      <c r="AZ491" s="616"/>
      <c r="BA491" s="616"/>
      <c r="BB491" s="616"/>
      <c r="BC491" s="616"/>
      <c r="BD491" s="616"/>
      <c r="BE491" s="616"/>
      <c r="BF491" s="616"/>
      <c r="BG491" s="616"/>
      <c r="BH491" s="616"/>
      <c r="BI491" s="616"/>
      <c r="BJ491" s="616"/>
      <c r="BK491" s="616"/>
      <c r="BL491" s="616"/>
      <c r="BM491" s="616"/>
      <c r="BN491" s="616"/>
      <c r="BO491" s="616"/>
      <c r="BP491" s="616"/>
      <c r="BQ491" s="616"/>
      <c r="BR491" s="616"/>
      <c r="BS491" s="616"/>
      <c r="BT491" s="616"/>
      <c r="BU491" s="616"/>
      <c r="BV491" s="616"/>
      <c r="BW491" s="616"/>
      <c r="BX491" s="616"/>
      <c r="BY491" s="616"/>
      <c r="BZ491" s="616"/>
      <c r="CA491" s="616"/>
      <c r="CB491" s="616"/>
      <c r="CC491" s="616"/>
      <c r="CD491" s="616"/>
      <c r="CE491" s="616"/>
      <c r="CF491" s="616"/>
      <c r="CG491" s="616"/>
    </row>
    <row r="492" spans="1:85">
      <c r="A492" s="618"/>
      <c r="B492" s="618"/>
      <c r="C492" s="618"/>
      <c r="D492" s="618"/>
      <c r="E492" s="618"/>
      <c r="F492" s="618"/>
      <c r="G492" s="618"/>
      <c r="H492" s="618"/>
      <c r="I492" s="618"/>
      <c r="J492" s="618"/>
      <c r="K492" s="618"/>
      <c r="L492" s="618"/>
      <c r="M492" s="618"/>
      <c r="N492" s="618"/>
      <c r="O492" s="618"/>
      <c r="P492" s="618"/>
      <c r="Q492" s="618"/>
      <c r="R492" s="618"/>
      <c r="S492" s="618"/>
      <c r="T492" s="618"/>
      <c r="U492" s="618"/>
      <c r="V492" s="618"/>
      <c r="W492" s="618"/>
      <c r="Y492" s="618"/>
      <c r="Z492" s="618"/>
      <c r="AA492" s="618"/>
      <c r="AB492" s="618"/>
      <c r="AC492" s="618"/>
      <c r="AD492" s="618"/>
      <c r="AE492" s="618"/>
      <c r="AF492" s="618"/>
      <c r="AG492" s="618"/>
      <c r="AH492" s="618"/>
      <c r="AI492" s="618"/>
      <c r="AJ492" s="618"/>
      <c r="AK492" s="618"/>
      <c r="AL492" s="616"/>
      <c r="AM492" s="616"/>
      <c r="AN492" s="616"/>
      <c r="AO492" s="616"/>
      <c r="AP492" s="616"/>
      <c r="AQ492" s="616"/>
      <c r="AR492" s="616"/>
      <c r="AS492" s="616"/>
      <c r="AT492" s="616"/>
      <c r="AU492" s="616"/>
      <c r="AV492" s="616"/>
      <c r="AW492" s="616"/>
      <c r="AX492" s="616"/>
      <c r="AY492" s="616"/>
      <c r="AZ492" s="616"/>
      <c r="BA492" s="616"/>
      <c r="BB492" s="616"/>
      <c r="BC492" s="616"/>
      <c r="BD492" s="616"/>
      <c r="BE492" s="616"/>
      <c r="BF492" s="616"/>
      <c r="BG492" s="616"/>
      <c r="BH492" s="616"/>
      <c r="BI492" s="616"/>
      <c r="BJ492" s="616"/>
      <c r="BK492" s="616"/>
      <c r="BL492" s="616"/>
      <c r="BM492" s="616"/>
      <c r="BN492" s="616"/>
      <c r="BO492" s="616"/>
      <c r="BP492" s="616"/>
      <c r="BQ492" s="616"/>
      <c r="BR492" s="616"/>
      <c r="BS492" s="616"/>
      <c r="BT492" s="616"/>
      <c r="BU492" s="616"/>
      <c r="BV492" s="616"/>
      <c r="BW492" s="616"/>
      <c r="BX492" s="616"/>
      <c r="BY492" s="616"/>
      <c r="BZ492" s="616"/>
      <c r="CA492" s="616"/>
      <c r="CB492" s="616"/>
      <c r="CC492" s="616"/>
      <c r="CD492" s="616"/>
      <c r="CE492" s="616"/>
      <c r="CF492" s="616"/>
      <c r="CG492" s="616"/>
    </row>
    <row r="493" spans="1:85">
      <c r="A493" s="618"/>
      <c r="B493" s="618"/>
      <c r="C493" s="618"/>
      <c r="D493" s="618"/>
      <c r="E493" s="618"/>
      <c r="F493" s="618"/>
      <c r="G493" s="618"/>
      <c r="H493" s="618"/>
      <c r="I493" s="618"/>
      <c r="J493" s="618"/>
      <c r="K493" s="618"/>
      <c r="L493" s="618"/>
      <c r="M493" s="618"/>
      <c r="N493" s="618"/>
      <c r="O493" s="618"/>
      <c r="P493" s="618"/>
      <c r="Q493" s="618"/>
      <c r="R493" s="618"/>
      <c r="S493" s="618"/>
      <c r="T493" s="618"/>
      <c r="U493" s="618"/>
      <c r="V493" s="618"/>
      <c r="W493" s="618"/>
      <c r="Y493" s="618"/>
      <c r="Z493" s="618"/>
      <c r="AA493" s="618"/>
      <c r="AB493" s="618"/>
      <c r="AC493" s="618"/>
      <c r="AD493" s="618"/>
      <c r="AE493" s="618"/>
      <c r="AF493" s="618"/>
      <c r="AG493" s="618"/>
      <c r="AH493" s="618"/>
      <c r="AI493" s="618"/>
      <c r="AJ493" s="618"/>
      <c r="AK493" s="618"/>
      <c r="AL493" s="616"/>
      <c r="AM493" s="616"/>
      <c r="AN493" s="616"/>
      <c r="AO493" s="616"/>
      <c r="AP493" s="616"/>
      <c r="AQ493" s="616"/>
      <c r="AR493" s="616"/>
      <c r="AS493" s="616"/>
      <c r="AT493" s="616"/>
      <c r="AU493" s="616"/>
      <c r="AV493" s="616"/>
      <c r="AW493" s="616"/>
      <c r="AX493" s="616"/>
      <c r="AY493" s="616"/>
      <c r="AZ493" s="616"/>
      <c r="BA493" s="616"/>
      <c r="BB493" s="616"/>
      <c r="BC493" s="616"/>
      <c r="BD493" s="616"/>
      <c r="BE493" s="616"/>
      <c r="BF493" s="616"/>
      <c r="BG493" s="616"/>
      <c r="BH493" s="616"/>
      <c r="BI493" s="616"/>
      <c r="BJ493" s="616"/>
      <c r="BK493" s="616"/>
      <c r="BL493" s="616"/>
      <c r="BM493" s="616"/>
      <c r="BN493" s="616"/>
      <c r="BO493" s="616"/>
      <c r="BP493" s="616"/>
      <c r="BQ493" s="616"/>
      <c r="BR493" s="616"/>
      <c r="BS493" s="616"/>
      <c r="BT493" s="616"/>
      <c r="BU493" s="616"/>
      <c r="BV493" s="616"/>
      <c r="BW493" s="616"/>
      <c r="BX493" s="616"/>
      <c r="BY493" s="616"/>
      <c r="BZ493" s="616"/>
      <c r="CA493" s="616"/>
      <c r="CB493" s="616"/>
      <c r="CC493" s="616"/>
      <c r="CD493" s="616"/>
      <c r="CE493" s="616"/>
      <c r="CF493" s="616"/>
      <c r="CG493" s="616"/>
    </row>
    <row r="494" spans="1:85">
      <c r="A494" s="618"/>
      <c r="B494" s="618"/>
      <c r="C494" s="618"/>
      <c r="D494" s="618"/>
      <c r="E494" s="618"/>
      <c r="F494" s="618"/>
      <c r="G494" s="618"/>
      <c r="H494" s="618"/>
      <c r="I494" s="618"/>
      <c r="J494" s="618"/>
      <c r="K494" s="618"/>
      <c r="L494" s="618"/>
      <c r="M494" s="618"/>
      <c r="N494" s="618"/>
      <c r="O494" s="618"/>
      <c r="P494" s="618"/>
      <c r="Q494" s="618"/>
      <c r="R494" s="618"/>
      <c r="S494" s="618"/>
      <c r="T494" s="618"/>
      <c r="U494" s="618"/>
      <c r="V494" s="618"/>
      <c r="W494" s="618"/>
      <c r="Y494" s="618"/>
      <c r="Z494" s="618"/>
      <c r="AA494" s="618"/>
      <c r="AB494" s="618"/>
      <c r="AC494" s="618"/>
      <c r="AD494" s="618"/>
      <c r="AE494" s="618"/>
      <c r="AF494" s="618"/>
      <c r="AG494" s="618"/>
      <c r="AH494" s="618"/>
      <c r="AI494" s="618"/>
      <c r="AJ494" s="618"/>
      <c r="AK494" s="618"/>
      <c r="AL494" s="616"/>
      <c r="AM494" s="616"/>
      <c r="AN494" s="616"/>
      <c r="AO494" s="616"/>
      <c r="AP494" s="616"/>
      <c r="AQ494" s="616"/>
      <c r="AR494" s="616"/>
      <c r="AS494" s="616"/>
      <c r="AT494" s="616"/>
      <c r="AU494" s="616"/>
      <c r="AV494" s="616"/>
      <c r="AW494" s="616"/>
      <c r="AX494" s="616"/>
      <c r="AY494" s="616"/>
      <c r="AZ494" s="616"/>
      <c r="BA494" s="616"/>
      <c r="BB494" s="616"/>
      <c r="BC494" s="616"/>
      <c r="BD494" s="616"/>
      <c r="BE494" s="616"/>
      <c r="BF494" s="616"/>
      <c r="BG494" s="616"/>
      <c r="BH494" s="616"/>
      <c r="BI494" s="616"/>
      <c r="BJ494" s="616"/>
      <c r="BK494" s="616"/>
      <c r="BL494" s="616"/>
      <c r="BM494" s="616"/>
      <c r="BN494" s="616"/>
      <c r="BO494" s="616"/>
      <c r="BP494" s="616"/>
      <c r="BQ494" s="616"/>
      <c r="BR494" s="616"/>
      <c r="BS494" s="616"/>
      <c r="BT494" s="616"/>
      <c r="BU494" s="616"/>
      <c r="BV494" s="616"/>
      <c r="BW494" s="616"/>
      <c r="BX494" s="616"/>
      <c r="BY494" s="616"/>
      <c r="BZ494" s="616"/>
      <c r="CA494" s="616"/>
      <c r="CB494" s="616"/>
      <c r="CC494" s="616"/>
      <c r="CD494" s="616"/>
      <c r="CE494" s="616"/>
      <c r="CF494" s="616"/>
      <c r="CG494" s="616"/>
    </row>
    <row r="495" spans="1:85">
      <c r="A495" s="618"/>
      <c r="B495" s="618"/>
      <c r="C495" s="618"/>
      <c r="D495" s="618"/>
      <c r="E495" s="618"/>
      <c r="F495" s="618"/>
      <c r="G495" s="618"/>
      <c r="H495" s="618"/>
      <c r="I495" s="618"/>
      <c r="J495" s="618"/>
      <c r="K495" s="618"/>
      <c r="L495" s="618"/>
      <c r="M495" s="618"/>
      <c r="N495" s="618"/>
      <c r="O495" s="618"/>
      <c r="P495" s="618"/>
      <c r="Q495" s="618"/>
      <c r="R495" s="618"/>
      <c r="S495" s="618"/>
      <c r="T495" s="618"/>
      <c r="U495" s="618"/>
      <c r="V495" s="618"/>
      <c r="W495" s="618"/>
      <c r="Y495" s="618"/>
      <c r="Z495" s="618"/>
      <c r="AA495" s="618"/>
      <c r="AB495" s="618"/>
      <c r="AC495" s="618"/>
      <c r="AD495" s="618"/>
      <c r="AE495" s="618"/>
      <c r="AF495" s="618"/>
      <c r="AG495" s="618"/>
      <c r="AH495" s="618"/>
      <c r="AI495" s="618"/>
      <c r="AJ495" s="618"/>
      <c r="AK495" s="618"/>
      <c r="AL495" s="616"/>
      <c r="AM495" s="616"/>
      <c r="AN495" s="616"/>
      <c r="AO495" s="616"/>
      <c r="AP495" s="616"/>
      <c r="AQ495" s="616"/>
      <c r="AR495" s="616"/>
      <c r="AS495" s="616"/>
      <c r="AT495" s="616"/>
      <c r="AU495" s="616"/>
      <c r="AV495" s="616"/>
      <c r="AW495" s="616"/>
      <c r="AX495" s="616"/>
      <c r="AY495" s="616"/>
      <c r="AZ495" s="616"/>
      <c r="BA495" s="616"/>
      <c r="BB495" s="616"/>
      <c r="BC495" s="616"/>
      <c r="BD495" s="616"/>
      <c r="BE495" s="616"/>
      <c r="BF495" s="616"/>
      <c r="BG495" s="616"/>
      <c r="BH495" s="616"/>
      <c r="BI495" s="616"/>
      <c r="BJ495" s="616"/>
      <c r="BK495" s="616"/>
      <c r="BL495" s="616"/>
      <c r="BM495" s="616"/>
      <c r="BN495" s="616"/>
      <c r="BO495" s="616"/>
      <c r="BP495" s="616"/>
      <c r="BQ495" s="616"/>
      <c r="BR495" s="616"/>
      <c r="BS495" s="616"/>
      <c r="BT495" s="616"/>
      <c r="BU495" s="616"/>
      <c r="BV495" s="616"/>
      <c r="BW495" s="616"/>
      <c r="BX495" s="616"/>
      <c r="BY495" s="616"/>
      <c r="BZ495" s="616"/>
      <c r="CA495" s="616"/>
      <c r="CB495" s="616"/>
      <c r="CC495" s="616"/>
      <c r="CD495" s="616"/>
      <c r="CE495" s="616"/>
      <c r="CF495" s="616"/>
      <c r="CG495" s="616"/>
    </row>
    <row r="496" spans="1:85">
      <c r="A496" s="618"/>
      <c r="B496" s="618"/>
      <c r="C496" s="618"/>
      <c r="D496" s="618"/>
      <c r="E496" s="618"/>
      <c r="F496" s="618"/>
      <c r="G496" s="618"/>
      <c r="H496" s="618"/>
      <c r="I496" s="618"/>
      <c r="J496" s="618"/>
      <c r="K496" s="618"/>
      <c r="L496" s="618"/>
      <c r="M496" s="618"/>
      <c r="N496" s="618"/>
      <c r="O496" s="618"/>
      <c r="P496" s="618"/>
      <c r="Q496" s="618"/>
      <c r="R496" s="618"/>
      <c r="S496" s="618"/>
      <c r="T496" s="618"/>
      <c r="U496" s="618"/>
      <c r="V496" s="618"/>
      <c r="W496" s="618"/>
      <c r="Y496" s="618"/>
      <c r="Z496" s="618"/>
      <c r="AA496" s="618"/>
      <c r="AB496" s="618"/>
      <c r="AC496" s="618"/>
      <c r="AD496" s="618"/>
      <c r="AE496" s="618"/>
      <c r="AF496" s="618"/>
      <c r="AG496" s="618"/>
      <c r="AH496" s="618"/>
      <c r="AI496" s="618"/>
      <c r="AJ496" s="618"/>
      <c r="AK496" s="618"/>
      <c r="AL496" s="616"/>
      <c r="AM496" s="616"/>
      <c r="AN496" s="616"/>
      <c r="AO496" s="616"/>
      <c r="AP496" s="616"/>
      <c r="AQ496" s="616"/>
      <c r="AR496" s="616"/>
      <c r="AS496" s="616"/>
      <c r="AT496" s="616"/>
      <c r="AU496" s="616"/>
      <c r="AV496" s="616"/>
      <c r="AW496" s="616"/>
      <c r="AX496" s="616"/>
      <c r="AY496" s="616"/>
      <c r="AZ496" s="616"/>
      <c r="BA496" s="616"/>
      <c r="BB496" s="616"/>
      <c r="BC496" s="616"/>
      <c r="BD496" s="616"/>
      <c r="BE496" s="616"/>
      <c r="BF496" s="616"/>
      <c r="BG496" s="616"/>
      <c r="BH496" s="616"/>
      <c r="BI496" s="616"/>
      <c r="BJ496" s="616"/>
      <c r="BK496" s="616"/>
      <c r="BL496" s="616"/>
      <c r="BM496" s="616"/>
      <c r="BN496" s="616"/>
      <c r="BO496" s="616"/>
      <c r="BP496" s="616"/>
      <c r="BQ496" s="616"/>
      <c r="BR496" s="616"/>
      <c r="BS496" s="616"/>
      <c r="BT496" s="616"/>
      <c r="BU496" s="616"/>
      <c r="BV496" s="616"/>
      <c r="BW496" s="616"/>
      <c r="BX496" s="616"/>
      <c r="BY496" s="616"/>
      <c r="BZ496" s="616"/>
      <c r="CA496" s="616"/>
      <c r="CB496" s="616"/>
      <c r="CC496" s="616"/>
      <c r="CD496" s="616"/>
      <c r="CE496" s="616"/>
      <c r="CF496" s="616"/>
      <c r="CG496" s="616"/>
    </row>
    <row r="497" spans="1:85">
      <c r="A497" s="618"/>
      <c r="B497" s="618"/>
      <c r="C497" s="618"/>
      <c r="D497" s="618"/>
      <c r="E497" s="618"/>
      <c r="F497" s="618"/>
      <c r="G497" s="618"/>
      <c r="H497" s="618"/>
      <c r="I497" s="618"/>
      <c r="J497" s="618"/>
      <c r="K497" s="618"/>
      <c r="L497" s="618"/>
      <c r="M497" s="618"/>
      <c r="N497" s="618"/>
      <c r="O497" s="618"/>
      <c r="P497" s="618"/>
      <c r="Q497" s="618"/>
      <c r="R497" s="618"/>
      <c r="S497" s="618"/>
      <c r="T497" s="618"/>
      <c r="U497" s="618"/>
      <c r="V497" s="618"/>
      <c r="W497" s="618"/>
      <c r="Y497" s="618"/>
      <c r="Z497" s="618"/>
      <c r="AA497" s="618"/>
      <c r="AB497" s="618"/>
      <c r="AC497" s="618"/>
      <c r="AD497" s="618"/>
      <c r="AE497" s="618"/>
      <c r="AF497" s="618"/>
      <c r="AG497" s="618"/>
      <c r="AH497" s="618"/>
      <c r="AI497" s="618"/>
      <c r="AJ497" s="618"/>
      <c r="AK497" s="618"/>
      <c r="AL497" s="616"/>
      <c r="AM497" s="616"/>
      <c r="AN497" s="616"/>
      <c r="AO497" s="616"/>
      <c r="AP497" s="616"/>
      <c r="AQ497" s="616"/>
      <c r="AR497" s="616"/>
      <c r="AS497" s="616"/>
      <c r="AT497" s="616"/>
      <c r="AU497" s="616"/>
      <c r="AV497" s="616"/>
      <c r="AW497" s="616"/>
      <c r="AX497" s="616"/>
      <c r="AY497" s="616"/>
      <c r="AZ497" s="616"/>
      <c r="BA497" s="616"/>
      <c r="BB497" s="616"/>
      <c r="BC497" s="616"/>
      <c r="BD497" s="616"/>
      <c r="BE497" s="616"/>
      <c r="BF497" s="616"/>
      <c r="BG497" s="616"/>
      <c r="BH497" s="616"/>
      <c r="BI497" s="616"/>
      <c r="BJ497" s="616"/>
      <c r="BK497" s="616"/>
      <c r="BL497" s="616"/>
      <c r="BM497" s="616"/>
      <c r="BN497" s="616"/>
      <c r="BO497" s="616"/>
      <c r="BP497" s="616"/>
      <c r="BQ497" s="616"/>
      <c r="BR497" s="616"/>
      <c r="BS497" s="616"/>
      <c r="BT497" s="616"/>
      <c r="BU497" s="616"/>
      <c r="BV497" s="616"/>
      <c r="BW497" s="616"/>
      <c r="BX497" s="616"/>
      <c r="BY497" s="616"/>
      <c r="BZ497" s="616"/>
      <c r="CA497" s="616"/>
      <c r="CB497" s="616"/>
      <c r="CC497" s="616"/>
      <c r="CD497" s="616"/>
      <c r="CE497" s="616"/>
      <c r="CF497" s="616"/>
      <c r="CG497" s="616"/>
    </row>
    <row r="498" spans="1:85">
      <c r="A498" s="618"/>
      <c r="B498" s="618"/>
      <c r="C498" s="618"/>
      <c r="D498" s="618"/>
      <c r="E498" s="618"/>
      <c r="F498" s="618"/>
      <c r="G498" s="618"/>
      <c r="H498" s="618"/>
      <c r="I498" s="618"/>
      <c r="J498" s="618"/>
      <c r="K498" s="618"/>
      <c r="L498" s="618"/>
      <c r="M498" s="618"/>
      <c r="N498" s="618"/>
      <c r="O498" s="618"/>
      <c r="P498" s="618"/>
      <c r="Q498" s="618"/>
      <c r="R498" s="618"/>
      <c r="S498" s="618"/>
      <c r="T498" s="618"/>
      <c r="U498" s="618"/>
      <c r="V498" s="618"/>
      <c r="W498" s="618"/>
      <c r="Y498" s="618"/>
      <c r="Z498" s="618"/>
      <c r="AA498" s="618"/>
      <c r="AB498" s="618"/>
      <c r="AC498" s="618"/>
      <c r="AD498" s="618"/>
      <c r="AE498" s="618"/>
      <c r="AF498" s="618"/>
      <c r="AG498" s="618"/>
      <c r="AH498" s="618"/>
      <c r="AI498" s="618"/>
      <c r="AJ498" s="618"/>
      <c r="AK498" s="618"/>
      <c r="AL498" s="616"/>
      <c r="AM498" s="616"/>
      <c r="AN498" s="616"/>
      <c r="AO498" s="616"/>
      <c r="AP498" s="616"/>
      <c r="AQ498" s="616"/>
      <c r="AR498" s="616"/>
      <c r="AS498" s="616"/>
      <c r="AT498" s="616"/>
      <c r="AU498" s="616"/>
      <c r="AV498" s="616"/>
      <c r="AW498" s="616"/>
      <c r="AX498" s="616"/>
      <c r="AY498" s="616"/>
      <c r="AZ498" s="616"/>
      <c r="BA498" s="616"/>
      <c r="BB498" s="616"/>
      <c r="BC498" s="616"/>
      <c r="BD498" s="616"/>
      <c r="BE498" s="616"/>
      <c r="BF498" s="616"/>
      <c r="BG498" s="616"/>
      <c r="BH498" s="616"/>
      <c r="BI498" s="616"/>
      <c r="BJ498" s="616"/>
      <c r="BK498" s="616"/>
      <c r="BL498" s="616"/>
      <c r="BM498" s="616"/>
      <c r="BN498" s="616"/>
      <c r="BO498" s="616"/>
      <c r="BP498" s="616"/>
      <c r="BQ498" s="616"/>
      <c r="BR498" s="616"/>
      <c r="BS498" s="616"/>
      <c r="BT498" s="616"/>
      <c r="BU498" s="616"/>
      <c r="BV498" s="616"/>
      <c r="BW498" s="616"/>
      <c r="BX498" s="616"/>
      <c r="BY498" s="616"/>
      <c r="BZ498" s="616"/>
      <c r="CA498" s="616"/>
      <c r="CB498" s="616"/>
      <c r="CC498" s="616"/>
      <c r="CD498" s="616"/>
      <c r="CE498" s="616"/>
      <c r="CF498" s="616"/>
      <c r="CG498" s="616"/>
    </row>
    <row r="499" spans="1:85">
      <c r="A499" s="618"/>
      <c r="B499" s="618"/>
      <c r="C499" s="618"/>
      <c r="D499" s="618"/>
      <c r="E499" s="618"/>
      <c r="F499" s="618"/>
      <c r="G499" s="618"/>
      <c r="H499" s="618"/>
      <c r="I499" s="618"/>
      <c r="J499" s="618"/>
      <c r="K499" s="618"/>
      <c r="L499" s="618"/>
      <c r="M499" s="618"/>
      <c r="N499" s="618"/>
      <c r="O499" s="618"/>
      <c r="P499" s="618"/>
      <c r="Q499" s="618"/>
      <c r="R499" s="618"/>
      <c r="S499" s="618"/>
      <c r="T499" s="618"/>
      <c r="U499" s="618"/>
      <c r="V499" s="618"/>
      <c r="W499" s="618"/>
      <c r="Y499" s="618"/>
      <c r="Z499" s="618"/>
      <c r="AA499" s="618"/>
      <c r="AB499" s="618"/>
      <c r="AC499" s="618"/>
      <c r="AD499" s="618"/>
      <c r="AE499" s="618"/>
      <c r="AF499" s="618"/>
      <c r="AG499" s="618"/>
      <c r="AH499" s="618"/>
      <c r="AI499" s="618"/>
      <c r="AJ499" s="618"/>
      <c r="AK499" s="618"/>
      <c r="AL499" s="616"/>
      <c r="AM499" s="616"/>
      <c r="AN499" s="616"/>
      <c r="AO499" s="616"/>
      <c r="AP499" s="616"/>
      <c r="AQ499" s="616"/>
      <c r="AR499" s="616"/>
      <c r="AS499" s="616"/>
      <c r="AT499" s="616"/>
      <c r="AU499" s="616"/>
      <c r="AV499" s="616"/>
      <c r="AW499" s="616"/>
      <c r="AX499" s="616"/>
      <c r="AY499" s="616"/>
      <c r="AZ499" s="616"/>
      <c r="BA499" s="616"/>
      <c r="BB499" s="616"/>
      <c r="BC499" s="616"/>
      <c r="BD499" s="616"/>
      <c r="BE499" s="616"/>
      <c r="BF499" s="616"/>
      <c r="BG499" s="616"/>
      <c r="BH499" s="616"/>
      <c r="BI499" s="616"/>
      <c r="BJ499" s="616"/>
      <c r="BK499" s="616"/>
      <c r="BL499" s="616"/>
      <c r="BM499" s="616"/>
      <c r="BN499" s="616"/>
      <c r="BO499" s="616"/>
      <c r="BP499" s="616"/>
      <c r="BQ499" s="616"/>
      <c r="BR499" s="616"/>
      <c r="BS499" s="616"/>
      <c r="BT499" s="616"/>
      <c r="BU499" s="616"/>
      <c r="BV499" s="616"/>
      <c r="BW499" s="616"/>
      <c r="BX499" s="616"/>
      <c r="BY499" s="616"/>
      <c r="BZ499" s="616"/>
      <c r="CA499" s="616"/>
      <c r="CB499" s="616"/>
      <c r="CC499" s="616"/>
      <c r="CD499" s="616"/>
      <c r="CE499" s="616"/>
      <c r="CF499" s="616"/>
      <c r="CG499" s="616"/>
    </row>
    <row r="500" spans="1:85">
      <c r="A500" s="618"/>
      <c r="B500" s="618"/>
      <c r="C500" s="618"/>
      <c r="D500" s="618"/>
      <c r="E500" s="618"/>
      <c r="F500" s="618"/>
      <c r="G500" s="618"/>
      <c r="H500" s="618"/>
      <c r="I500" s="618"/>
      <c r="J500" s="618"/>
      <c r="K500" s="618"/>
      <c r="L500" s="618"/>
      <c r="M500" s="618"/>
      <c r="N500" s="618"/>
      <c r="O500" s="618"/>
      <c r="P500" s="618"/>
      <c r="Q500" s="618"/>
      <c r="R500" s="618"/>
      <c r="S500" s="618"/>
      <c r="T500" s="618"/>
      <c r="U500" s="618"/>
      <c r="V500" s="618"/>
      <c r="W500" s="618"/>
      <c r="Y500" s="618"/>
      <c r="Z500" s="618"/>
      <c r="AA500" s="618"/>
      <c r="AB500" s="618"/>
      <c r="AC500" s="618"/>
      <c r="AD500" s="618"/>
      <c r="AE500" s="618"/>
      <c r="AF500" s="618"/>
      <c r="AG500" s="618"/>
      <c r="AH500" s="618"/>
      <c r="AI500" s="618"/>
      <c r="AJ500" s="618"/>
      <c r="AK500" s="618"/>
      <c r="AL500" s="616"/>
      <c r="AM500" s="616"/>
      <c r="AN500" s="616"/>
      <c r="AO500" s="616"/>
      <c r="AP500" s="616"/>
      <c r="AQ500" s="616"/>
      <c r="AR500" s="616"/>
      <c r="AS500" s="616"/>
      <c r="AT500" s="616"/>
      <c r="AU500" s="616"/>
      <c r="AV500" s="616"/>
      <c r="AW500" s="616"/>
      <c r="AX500" s="616"/>
      <c r="AY500" s="616"/>
      <c r="AZ500" s="616"/>
      <c r="BA500" s="616"/>
      <c r="BB500" s="616"/>
      <c r="BC500" s="616"/>
      <c r="BD500" s="616"/>
      <c r="BE500" s="616"/>
      <c r="BF500" s="616"/>
      <c r="BG500" s="616"/>
      <c r="BH500" s="616"/>
      <c r="BI500" s="616"/>
      <c r="BJ500" s="616"/>
      <c r="BK500" s="616"/>
      <c r="BL500" s="616"/>
      <c r="BM500" s="616"/>
      <c r="BN500" s="616"/>
      <c r="BO500" s="616"/>
      <c r="BP500" s="616"/>
      <c r="BQ500" s="616"/>
      <c r="BR500" s="616"/>
      <c r="BS500" s="616"/>
      <c r="BT500" s="616"/>
      <c r="BU500" s="616"/>
      <c r="BV500" s="616"/>
      <c r="BW500" s="616"/>
      <c r="BX500" s="616"/>
      <c r="BY500" s="616"/>
      <c r="BZ500" s="616"/>
      <c r="CA500" s="616"/>
      <c r="CB500" s="616"/>
      <c r="CC500" s="616"/>
      <c r="CD500" s="616"/>
      <c r="CE500" s="616"/>
      <c r="CF500" s="616"/>
      <c r="CG500" s="616"/>
    </row>
    <row r="501" spans="1:85">
      <c r="A501" s="618"/>
      <c r="B501" s="618"/>
      <c r="C501" s="618"/>
      <c r="D501" s="618"/>
      <c r="E501" s="618"/>
      <c r="F501" s="618"/>
      <c r="G501" s="618"/>
      <c r="H501" s="618"/>
      <c r="I501" s="618"/>
      <c r="J501" s="618"/>
      <c r="K501" s="618"/>
      <c r="L501" s="618"/>
      <c r="M501" s="618"/>
      <c r="N501" s="618"/>
      <c r="O501" s="618"/>
      <c r="P501" s="618"/>
      <c r="Q501" s="618"/>
      <c r="R501" s="618"/>
      <c r="S501" s="618"/>
      <c r="T501" s="618"/>
      <c r="U501" s="618"/>
      <c r="V501" s="618"/>
      <c r="W501" s="618"/>
      <c r="Y501" s="618"/>
      <c r="Z501" s="618"/>
      <c r="AA501" s="618"/>
      <c r="AB501" s="618"/>
      <c r="AC501" s="618"/>
      <c r="AD501" s="618"/>
      <c r="AE501" s="618"/>
      <c r="AF501" s="618"/>
      <c r="AG501" s="618"/>
      <c r="AH501" s="618"/>
      <c r="AI501" s="618"/>
      <c r="AJ501" s="618"/>
      <c r="AK501" s="618"/>
      <c r="AL501" s="616"/>
      <c r="AM501" s="616"/>
      <c r="AN501" s="616"/>
      <c r="AO501" s="616"/>
      <c r="AP501" s="616"/>
      <c r="AQ501" s="616"/>
      <c r="AR501" s="616"/>
      <c r="AS501" s="616"/>
      <c r="AT501" s="616"/>
      <c r="AU501" s="616"/>
      <c r="AV501" s="616"/>
      <c r="AW501" s="616"/>
      <c r="AX501" s="616"/>
      <c r="AY501" s="616"/>
      <c r="AZ501" s="616"/>
      <c r="BA501" s="616"/>
      <c r="BB501" s="616"/>
      <c r="BC501" s="616"/>
      <c r="BD501" s="616"/>
      <c r="BE501" s="616"/>
      <c r="BF501" s="616"/>
      <c r="BG501" s="616"/>
      <c r="BH501" s="616"/>
      <c r="BI501" s="616"/>
      <c r="BJ501" s="616"/>
      <c r="BK501" s="616"/>
      <c r="BL501" s="616"/>
      <c r="BM501" s="616"/>
      <c r="BN501" s="616"/>
      <c r="BO501" s="616"/>
      <c r="BP501" s="616"/>
      <c r="BQ501" s="616"/>
      <c r="BR501" s="616"/>
      <c r="BS501" s="616"/>
      <c r="BT501" s="616"/>
      <c r="BU501" s="616"/>
      <c r="BV501" s="616"/>
      <c r="BW501" s="616"/>
      <c r="BX501" s="616"/>
      <c r="BY501" s="616"/>
      <c r="BZ501" s="616"/>
      <c r="CA501" s="616"/>
      <c r="CB501" s="616"/>
      <c r="CC501" s="616"/>
      <c r="CD501" s="616"/>
      <c r="CE501" s="616"/>
      <c r="CF501" s="616"/>
      <c r="CG501" s="616"/>
    </row>
    <row r="502" spans="1:85">
      <c r="A502" s="618"/>
      <c r="B502" s="618"/>
      <c r="C502" s="618"/>
      <c r="D502" s="618"/>
      <c r="E502" s="618"/>
      <c r="F502" s="618"/>
      <c r="G502" s="618"/>
      <c r="H502" s="618"/>
      <c r="I502" s="618"/>
      <c r="J502" s="618"/>
      <c r="K502" s="618"/>
      <c r="L502" s="618"/>
      <c r="M502" s="618"/>
      <c r="N502" s="618"/>
      <c r="O502" s="618"/>
      <c r="P502" s="618"/>
      <c r="Q502" s="618"/>
      <c r="R502" s="618"/>
      <c r="S502" s="618"/>
      <c r="T502" s="618"/>
      <c r="U502" s="618"/>
      <c r="V502" s="618"/>
      <c r="W502" s="618"/>
      <c r="Y502" s="618"/>
      <c r="Z502" s="618"/>
      <c r="AA502" s="618"/>
      <c r="AB502" s="618"/>
      <c r="AC502" s="618"/>
      <c r="AD502" s="618"/>
      <c r="AE502" s="618"/>
      <c r="AF502" s="618"/>
      <c r="AG502" s="618"/>
      <c r="AH502" s="618"/>
      <c r="AI502" s="618"/>
      <c r="AJ502" s="618"/>
      <c r="AK502" s="618"/>
      <c r="AL502" s="616"/>
      <c r="AM502" s="616"/>
      <c r="AN502" s="616"/>
      <c r="AO502" s="616"/>
      <c r="AP502" s="616"/>
      <c r="AQ502" s="616"/>
      <c r="AR502" s="616"/>
      <c r="AS502" s="616"/>
      <c r="AT502" s="616"/>
      <c r="AU502" s="616"/>
      <c r="AV502" s="616"/>
      <c r="AW502" s="616"/>
      <c r="AX502" s="616"/>
      <c r="AY502" s="616"/>
      <c r="AZ502" s="616"/>
      <c r="BA502" s="616"/>
      <c r="BB502" s="616"/>
      <c r="BC502" s="616"/>
      <c r="BD502" s="616"/>
      <c r="BE502" s="616"/>
      <c r="BF502" s="616"/>
      <c r="BG502" s="616"/>
      <c r="BH502" s="616"/>
      <c r="BI502" s="616"/>
      <c r="BJ502" s="616"/>
      <c r="BK502" s="616"/>
      <c r="BL502" s="616"/>
      <c r="BM502" s="616"/>
      <c r="BN502" s="616"/>
      <c r="BO502" s="616"/>
      <c r="BP502" s="616"/>
      <c r="BQ502" s="616"/>
      <c r="BR502" s="616"/>
      <c r="BS502" s="616"/>
      <c r="BT502" s="616"/>
      <c r="BU502" s="616"/>
      <c r="BV502" s="616"/>
      <c r="BW502" s="616"/>
      <c r="BX502" s="616"/>
      <c r="BY502" s="616"/>
      <c r="BZ502" s="616"/>
      <c r="CA502" s="616"/>
      <c r="CB502" s="616"/>
      <c r="CC502" s="616"/>
      <c r="CD502" s="616"/>
      <c r="CE502" s="616"/>
      <c r="CF502" s="616"/>
      <c r="CG502" s="616"/>
    </row>
    <row r="503" spans="1:85">
      <c r="A503" s="618"/>
      <c r="B503" s="618"/>
      <c r="C503" s="618"/>
      <c r="D503" s="618"/>
      <c r="E503" s="618"/>
      <c r="F503" s="618"/>
      <c r="G503" s="618"/>
      <c r="H503" s="618"/>
      <c r="I503" s="618"/>
      <c r="J503" s="618"/>
      <c r="K503" s="618"/>
      <c r="L503" s="618"/>
      <c r="M503" s="618"/>
      <c r="N503" s="618"/>
      <c r="O503" s="618"/>
      <c r="P503" s="618"/>
      <c r="Q503" s="618"/>
      <c r="R503" s="618"/>
      <c r="S503" s="618"/>
      <c r="T503" s="618"/>
      <c r="U503" s="618"/>
      <c r="V503" s="618"/>
      <c r="W503" s="618"/>
      <c r="Y503" s="618"/>
      <c r="Z503" s="618"/>
      <c r="AA503" s="618"/>
      <c r="AB503" s="618"/>
      <c r="AC503" s="618"/>
      <c r="AD503" s="618"/>
      <c r="AE503" s="618"/>
      <c r="AF503" s="618"/>
      <c r="AG503" s="618"/>
      <c r="AH503" s="618"/>
      <c r="AI503" s="618"/>
      <c r="AJ503" s="618"/>
      <c r="AK503" s="618"/>
      <c r="AL503" s="616"/>
      <c r="AM503" s="616"/>
      <c r="AN503" s="616"/>
      <c r="AO503" s="616"/>
      <c r="AP503" s="616"/>
      <c r="AQ503" s="616"/>
      <c r="AR503" s="616"/>
      <c r="AS503" s="616"/>
      <c r="AT503" s="616"/>
      <c r="AU503" s="616"/>
      <c r="AV503" s="616"/>
      <c r="AW503" s="616"/>
      <c r="AX503" s="616"/>
      <c r="AY503" s="616"/>
      <c r="AZ503" s="616"/>
      <c r="BA503" s="616"/>
      <c r="BB503" s="616"/>
      <c r="BC503" s="616"/>
      <c r="BD503" s="616"/>
      <c r="BE503" s="616"/>
      <c r="BF503" s="616"/>
      <c r="BG503" s="616"/>
      <c r="BH503" s="616"/>
      <c r="BI503" s="616"/>
      <c r="BJ503" s="616"/>
      <c r="BK503" s="616"/>
      <c r="BL503" s="616"/>
      <c r="BM503" s="616"/>
      <c r="BN503" s="616"/>
      <c r="BO503" s="616"/>
      <c r="BP503" s="616"/>
      <c r="BQ503" s="616"/>
      <c r="BR503" s="616"/>
      <c r="BS503" s="616"/>
      <c r="BT503" s="616"/>
      <c r="BU503" s="616"/>
      <c r="BV503" s="616"/>
      <c r="BW503" s="616"/>
      <c r="BX503" s="616"/>
      <c r="BY503" s="616"/>
      <c r="BZ503" s="616"/>
      <c r="CA503" s="616"/>
      <c r="CB503" s="616"/>
      <c r="CC503" s="616"/>
      <c r="CD503" s="616"/>
      <c r="CE503" s="616"/>
      <c r="CF503" s="616"/>
      <c r="CG503" s="616"/>
    </row>
    <row r="504" spans="1:85">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Y504" s="618"/>
      <c r="Z504" s="618"/>
      <c r="AA504" s="618"/>
      <c r="AB504" s="618"/>
      <c r="AC504" s="618"/>
      <c r="AD504" s="618"/>
      <c r="AE504" s="618"/>
      <c r="AF504" s="618"/>
      <c r="AG504" s="618"/>
      <c r="AH504" s="618"/>
      <c r="AI504" s="618"/>
      <c r="AJ504" s="618"/>
      <c r="AK504" s="618"/>
      <c r="AL504" s="616"/>
      <c r="AM504" s="616"/>
      <c r="AN504" s="616"/>
      <c r="AO504" s="616"/>
      <c r="AP504" s="616"/>
      <c r="AQ504" s="616"/>
      <c r="AR504" s="616"/>
      <c r="AS504" s="616"/>
      <c r="AT504" s="616"/>
      <c r="AU504" s="616"/>
      <c r="AV504" s="616"/>
      <c r="AW504" s="616"/>
      <c r="AX504" s="616"/>
      <c r="AY504" s="616"/>
      <c r="AZ504" s="616"/>
      <c r="BA504" s="616"/>
      <c r="BB504" s="616"/>
      <c r="BC504" s="616"/>
      <c r="BD504" s="616"/>
      <c r="BE504" s="616"/>
      <c r="BF504" s="616"/>
      <c r="BG504" s="616"/>
      <c r="BH504" s="616"/>
      <c r="BI504" s="616"/>
      <c r="BJ504" s="616"/>
      <c r="BK504" s="616"/>
      <c r="BL504" s="616"/>
      <c r="BM504" s="616"/>
      <c r="BN504" s="616"/>
      <c r="BO504" s="616"/>
      <c r="BP504" s="616"/>
      <c r="BQ504" s="616"/>
      <c r="BR504" s="616"/>
      <c r="BS504" s="616"/>
      <c r="BT504" s="616"/>
      <c r="BU504" s="616"/>
      <c r="BV504" s="616"/>
      <c r="BW504" s="616"/>
      <c r="BX504" s="616"/>
      <c r="BY504" s="616"/>
      <c r="BZ504" s="616"/>
      <c r="CA504" s="616"/>
      <c r="CB504" s="616"/>
      <c r="CC504" s="616"/>
      <c r="CD504" s="616"/>
      <c r="CE504" s="616"/>
      <c r="CF504" s="616"/>
      <c r="CG504" s="616"/>
    </row>
    <row r="505" spans="1:85">
      <c r="A505" s="618"/>
      <c r="B505" s="618"/>
      <c r="C505" s="618"/>
      <c r="D505" s="618"/>
      <c r="E505" s="618"/>
      <c r="F505" s="618"/>
      <c r="G505" s="618"/>
      <c r="H505" s="618"/>
      <c r="I505" s="618"/>
      <c r="J505" s="618"/>
      <c r="K505" s="618"/>
      <c r="L505" s="618"/>
      <c r="M505" s="618"/>
      <c r="N505" s="618"/>
      <c r="O505" s="618"/>
      <c r="P505" s="618"/>
      <c r="Q505" s="618"/>
      <c r="R505" s="618"/>
      <c r="S505" s="618"/>
      <c r="T505" s="618"/>
      <c r="U505" s="618"/>
      <c r="V505" s="618"/>
      <c r="W505" s="618"/>
      <c r="Y505" s="618"/>
      <c r="Z505" s="618"/>
      <c r="AA505" s="618"/>
      <c r="AB505" s="618"/>
      <c r="AC505" s="618"/>
      <c r="AD505" s="618"/>
      <c r="AE505" s="618"/>
      <c r="AF505" s="618"/>
      <c r="AG505" s="618"/>
      <c r="AH505" s="618"/>
      <c r="AI505" s="618"/>
      <c r="AJ505" s="618"/>
      <c r="AK505" s="618"/>
      <c r="AL505" s="616"/>
      <c r="AM505" s="616"/>
      <c r="AN505" s="616"/>
      <c r="AO505" s="616"/>
      <c r="AP505" s="616"/>
      <c r="AQ505" s="616"/>
      <c r="AR505" s="616"/>
      <c r="AS505" s="616"/>
      <c r="AT505" s="616"/>
      <c r="AU505" s="616"/>
      <c r="AV505" s="616"/>
      <c r="AW505" s="616"/>
      <c r="AX505" s="616"/>
      <c r="AY505" s="616"/>
      <c r="AZ505" s="616"/>
      <c r="BA505" s="616"/>
      <c r="BB505" s="616"/>
      <c r="BC505" s="616"/>
      <c r="BD505" s="616"/>
      <c r="BE505" s="616"/>
      <c r="BF505" s="616"/>
      <c r="BG505" s="616"/>
      <c r="BH505" s="616"/>
      <c r="BI505" s="616"/>
      <c r="BJ505" s="616"/>
      <c r="BK505" s="616"/>
      <c r="BL505" s="616"/>
      <c r="BM505" s="616"/>
      <c r="BN505" s="616"/>
      <c r="BO505" s="616"/>
      <c r="BP505" s="616"/>
      <c r="BQ505" s="616"/>
      <c r="BR505" s="616"/>
      <c r="BS505" s="616"/>
      <c r="BT505" s="616"/>
      <c r="BU505" s="616"/>
      <c r="BV505" s="616"/>
      <c r="BW505" s="616"/>
      <c r="BX505" s="616"/>
      <c r="BY505" s="616"/>
      <c r="BZ505" s="616"/>
      <c r="CA505" s="616"/>
      <c r="CB505" s="616"/>
      <c r="CC505" s="616"/>
      <c r="CD505" s="616"/>
      <c r="CE505" s="616"/>
      <c r="CF505" s="616"/>
      <c r="CG505" s="616"/>
    </row>
    <row r="506" spans="1:85">
      <c r="A506" s="618"/>
      <c r="B506" s="618"/>
      <c r="C506" s="618"/>
      <c r="D506" s="618"/>
      <c r="E506" s="618"/>
      <c r="F506" s="618"/>
      <c r="G506" s="618"/>
      <c r="H506" s="618"/>
      <c r="I506" s="618"/>
      <c r="J506" s="618"/>
      <c r="K506" s="618"/>
      <c r="L506" s="618"/>
      <c r="M506" s="618"/>
      <c r="N506" s="618"/>
      <c r="O506" s="618"/>
      <c r="P506" s="618"/>
      <c r="Q506" s="618"/>
      <c r="R506" s="618"/>
      <c r="S506" s="618"/>
      <c r="T506" s="618"/>
      <c r="U506" s="618"/>
      <c r="V506" s="618"/>
      <c r="W506" s="618"/>
      <c r="Y506" s="618"/>
      <c r="Z506" s="618"/>
      <c r="AA506" s="618"/>
      <c r="AB506" s="618"/>
      <c r="AC506" s="618"/>
      <c r="AD506" s="618"/>
      <c r="AE506" s="618"/>
      <c r="AF506" s="618"/>
      <c r="AG506" s="618"/>
      <c r="AH506" s="618"/>
      <c r="AI506" s="618"/>
      <c r="AJ506" s="618"/>
      <c r="AK506" s="618"/>
      <c r="AL506" s="616"/>
      <c r="AM506" s="616"/>
      <c r="AN506" s="616"/>
      <c r="AO506" s="616"/>
      <c r="AP506" s="616"/>
      <c r="AQ506" s="616"/>
      <c r="AR506" s="616"/>
      <c r="AS506" s="616"/>
      <c r="AT506" s="616"/>
      <c r="AU506" s="616"/>
      <c r="AV506" s="616"/>
      <c r="AW506" s="616"/>
      <c r="AX506" s="616"/>
      <c r="AY506" s="616"/>
      <c r="AZ506" s="616"/>
      <c r="BA506" s="616"/>
      <c r="BB506" s="616"/>
      <c r="BC506" s="616"/>
      <c r="BD506" s="616"/>
      <c r="BE506" s="616"/>
      <c r="BF506" s="616"/>
      <c r="BG506" s="616"/>
      <c r="BH506" s="616"/>
      <c r="BI506" s="616"/>
      <c r="BJ506" s="616"/>
      <c r="BK506" s="616"/>
      <c r="BL506" s="616"/>
      <c r="BM506" s="616"/>
      <c r="BN506" s="616"/>
      <c r="BO506" s="616"/>
      <c r="BP506" s="616"/>
      <c r="BQ506" s="616"/>
      <c r="BR506" s="616"/>
      <c r="BS506" s="616"/>
      <c r="BT506" s="616"/>
      <c r="BU506" s="616"/>
      <c r="BV506" s="616"/>
      <c r="BW506" s="616"/>
      <c r="BX506" s="616"/>
      <c r="BY506" s="616"/>
      <c r="BZ506" s="616"/>
      <c r="CA506" s="616"/>
      <c r="CB506" s="616"/>
      <c r="CC506" s="616"/>
      <c r="CD506" s="616"/>
      <c r="CE506" s="616"/>
      <c r="CF506" s="616"/>
      <c r="CG506" s="616"/>
    </row>
    <row r="507" spans="1:85">
      <c r="A507" s="618"/>
      <c r="B507" s="618"/>
      <c r="C507" s="618"/>
      <c r="D507" s="618"/>
      <c r="E507" s="618"/>
      <c r="F507" s="618"/>
      <c r="G507" s="618"/>
      <c r="H507" s="618"/>
      <c r="I507" s="618"/>
      <c r="J507" s="618"/>
      <c r="K507" s="618"/>
      <c r="L507" s="618"/>
      <c r="M507" s="618"/>
      <c r="N507" s="618"/>
      <c r="O507" s="618"/>
      <c r="P507" s="618"/>
      <c r="Q507" s="618"/>
      <c r="R507" s="618"/>
      <c r="S507" s="618"/>
      <c r="T507" s="618"/>
      <c r="U507" s="618"/>
      <c r="V507" s="618"/>
      <c r="W507" s="618"/>
      <c r="Y507" s="618"/>
      <c r="Z507" s="618"/>
      <c r="AA507" s="618"/>
      <c r="AB507" s="618"/>
      <c r="AC507" s="618"/>
      <c r="AD507" s="618"/>
      <c r="AE507" s="618"/>
      <c r="AF507" s="618"/>
      <c r="AG507" s="618"/>
      <c r="AH507" s="618"/>
      <c r="AI507" s="618"/>
      <c r="AJ507" s="618"/>
      <c r="AK507" s="618"/>
      <c r="AL507" s="616"/>
      <c r="AM507" s="616"/>
      <c r="AN507" s="616"/>
      <c r="AO507" s="616"/>
      <c r="AP507" s="616"/>
      <c r="AQ507" s="616"/>
      <c r="AR507" s="616"/>
      <c r="AS507" s="616"/>
      <c r="AT507" s="616"/>
      <c r="AU507" s="616"/>
      <c r="AV507" s="616"/>
      <c r="AW507" s="616"/>
      <c r="AX507" s="616"/>
      <c r="AY507" s="616"/>
      <c r="AZ507" s="616"/>
      <c r="BA507" s="616"/>
      <c r="BB507" s="616"/>
      <c r="BC507" s="616"/>
      <c r="BD507" s="616"/>
      <c r="BE507" s="616"/>
      <c r="BF507" s="616"/>
      <c r="BG507" s="616"/>
      <c r="BH507" s="616"/>
      <c r="BI507" s="616"/>
      <c r="BJ507" s="616"/>
      <c r="BK507" s="616"/>
      <c r="BL507" s="616"/>
      <c r="BM507" s="616"/>
      <c r="BN507" s="616"/>
      <c r="BO507" s="616"/>
      <c r="BP507" s="616"/>
      <c r="BQ507" s="616"/>
      <c r="BR507" s="616"/>
      <c r="BS507" s="616"/>
      <c r="BT507" s="616"/>
      <c r="BU507" s="616"/>
      <c r="BV507" s="616"/>
      <c r="BW507" s="616"/>
      <c r="BX507" s="616"/>
      <c r="BY507" s="616"/>
      <c r="BZ507" s="616"/>
      <c r="CA507" s="616"/>
      <c r="CB507" s="616"/>
      <c r="CC507" s="616"/>
      <c r="CD507" s="616"/>
      <c r="CE507" s="616"/>
      <c r="CF507" s="616"/>
      <c r="CG507" s="616"/>
    </row>
    <row r="508" spans="1:85">
      <c r="A508" s="618"/>
      <c r="B508" s="618"/>
      <c r="C508" s="618"/>
      <c r="D508" s="618"/>
      <c r="E508" s="618"/>
      <c r="F508" s="618"/>
      <c r="G508" s="618"/>
      <c r="H508" s="618"/>
      <c r="I508" s="618"/>
      <c r="J508" s="618"/>
      <c r="K508" s="618"/>
      <c r="L508" s="618"/>
      <c r="M508" s="618"/>
      <c r="N508" s="618"/>
      <c r="O508" s="618"/>
      <c r="P508" s="618"/>
      <c r="Q508" s="618"/>
      <c r="R508" s="618"/>
      <c r="S508" s="618"/>
      <c r="T508" s="618"/>
      <c r="U508" s="618"/>
      <c r="V508" s="618"/>
      <c r="W508" s="618"/>
      <c r="Y508" s="618"/>
      <c r="Z508" s="618"/>
      <c r="AA508" s="618"/>
      <c r="AB508" s="618"/>
      <c r="AC508" s="618"/>
      <c r="AD508" s="618"/>
      <c r="AE508" s="618"/>
      <c r="AF508" s="618"/>
      <c r="AG508" s="618"/>
      <c r="AH508" s="618"/>
      <c r="AI508" s="618"/>
      <c r="AJ508" s="618"/>
      <c r="AK508" s="618"/>
      <c r="AL508" s="616"/>
      <c r="AM508" s="616"/>
      <c r="AN508" s="616"/>
      <c r="AO508" s="616"/>
      <c r="AP508" s="616"/>
      <c r="AQ508" s="616"/>
      <c r="AR508" s="616"/>
      <c r="AS508" s="616"/>
      <c r="AT508" s="616"/>
      <c r="AU508" s="616"/>
      <c r="AV508" s="616"/>
      <c r="AW508" s="616"/>
      <c r="AX508" s="616"/>
      <c r="AY508" s="616"/>
      <c r="AZ508" s="616"/>
      <c r="BA508" s="616"/>
      <c r="BB508" s="616"/>
      <c r="BC508" s="616"/>
      <c r="BD508" s="616"/>
      <c r="BE508" s="616"/>
      <c r="BF508" s="616"/>
      <c r="BG508" s="616"/>
      <c r="BH508" s="616"/>
      <c r="BI508" s="616"/>
      <c r="BJ508" s="616"/>
      <c r="BK508" s="616"/>
      <c r="BL508" s="616"/>
      <c r="BM508" s="616"/>
      <c r="BN508" s="616"/>
      <c r="BO508" s="616"/>
      <c r="BP508" s="616"/>
      <c r="BQ508" s="616"/>
      <c r="BR508" s="616"/>
      <c r="BS508" s="616"/>
      <c r="BT508" s="616"/>
      <c r="BU508" s="616"/>
      <c r="BV508" s="616"/>
      <c r="BW508" s="616"/>
      <c r="BX508" s="616"/>
      <c r="BY508" s="616"/>
      <c r="BZ508" s="616"/>
      <c r="CA508" s="616"/>
      <c r="CB508" s="616"/>
      <c r="CC508" s="616"/>
      <c r="CD508" s="616"/>
      <c r="CE508" s="616"/>
      <c r="CF508" s="616"/>
      <c r="CG508" s="616"/>
    </row>
    <row r="509" spans="1:85">
      <c r="A509" s="618"/>
      <c r="B509" s="618"/>
      <c r="C509" s="618"/>
      <c r="D509" s="618"/>
      <c r="E509" s="618"/>
      <c r="F509" s="618"/>
      <c r="G509" s="618"/>
      <c r="H509" s="618"/>
      <c r="I509" s="618"/>
      <c r="J509" s="618"/>
      <c r="K509" s="618"/>
      <c r="L509" s="618"/>
      <c r="M509" s="618"/>
      <c r="N509" s="618"/>
      <c r="O509" s="618"/>
      <c r="P509" s="618"/>
      <c r="Q509" s="618"/>
      <c r="R509" s="618"/>
      <c r="S509" s="618"/>
      <c r="T509" s="618"/>
      <c r="U509" s="618"/>
      <c r="V509" s="618"/>
      <c r="W509" s="618"/>
      <c r="Y509" s="618"/>
      <c r="Z509" s="618"/>
      <c r="AA509" s="618"/>
      <c r="AB509" s="618"/>
      <c r="AC509" s="618"/>
      <c r="AD509" s="618"/>
      <c r="AE509" s="618"/>
      <c r="AF509" s="618"/>
      <c r="AG509" s="618"/>
      <c r="AH509" s="618"/>
      <c r="AI509" s="618"/>
      <c r="AJ509" s="618"/>
      <c r="AK509" s="618"/>
      <c r="AL509" s="616"/>
      <c r="AM509" s="616"/>
      <c r="AN509" s="616"/>
      <c r="AO509" s="616"/>
      <c r="AP509" s="616"/>
      <c r="AQ509" s="616"/>
      <c r="AR509" s="616"/>
      <c r="AS509" s="616"/>
      <c r="AT509" s="616"/>
      <c r="AU509" s="616"/>
      <c r="AV509" s="616"/>
      <c r="AW509" s="616"/>
      <c r="AX509" s="616"/>
      <c r="AY509" s="616"/>
      <c r="AZ509" s="616"/>
      <c r="BA509" s="616"/>
      <c r="BB509" s="616"/>
      <c r="BC509" s="616"/>
      <c r="BD509" s="616"/>
      <c r="BE509" s="616"/>
      <c r="BF509" s="616"/>
      <c r="BG509" s="616"/>
      <c r="BH509" s="616"/>
      <c r="BI509" s="616"/>
      <c r="BJ509" s="616"/>
      <c r="BK509" s="616"/>
      <c r="BL509" s="616"/>
      <c r="BM509" s="616"/>
      <c r="BN509" s="616"/>
      <c r="BO509" s="616"/>
      <c r="BP509" s="616"/>
      <c r="BQ509" s="616"/>
      <c r="BR509" s="616"/>
      <c r="BS509" s="616"/>
      <c r="BT509" s="616"/>
      <c r="BU509" s="616"/>
      <c r="BV509" s="616"/>
      <c r="BW509" s="616"/>
      <c r="BX509" s="616"/>
      <c r="BY509" s="616"/>
      <c r="BZ509" s="616"/>
      <c r="CA509" s="616"/>
      <c r="CB509" s="616"/>
      <c r="CC509" s="616"/>
      <c r="CD509" s="616"/>
      <c r="CE509" s="616"/>
      <c r="CF509" s="616"/>
      <c r="CG509" s="616"/>
    </row>
    <row r="510" spans="1:85">
      <c r="A510" s="618"/>
      <c r="B510" s="618"/>
      <c r="C510" s="618"/>
      <c r="D510" s="618"/>
      <c r="E510" s="618"/>
      <c r="F510" s="618"/>
      <c r="G510" s="618"/>
      <c r="H510" s="618"/>
      <c r="I510" s="618"/>
      <c r="J510" s="618"/>
      <c r="K510" s="618"/>
      <c r="L510" s="618"/>
      <c r="M510" s="618"/>
      <c r="N510" s="618"/>
      <c r="O510" s="618"/>
      <c r="P510" s="618"/>
      <c r="Q510" s="618"/>
      <c r="R510" s="618"/>
      <c r="S510" s="618"/>
      <c r="T510" s="618"/>
      <c r="U510" s="618"/>
      <c r="V510" s="618"/>
      <c r="W510" s="618"/>
      <c r="Y510" s="618"/>
      <c r="Z510" s="618"/>
      <c r="AA510" s="618"/>
      <c r="AB510" s="618"/>
      <c r="AC510" s="618"/>
      <c r="AD510" s="618"/>
      <c r="AE510" s="618"/>
      <c r="AF510" s="618"/>
      <c r="AG510" s="618"/>
      <c r="AH510" s="618"/>
      <c r="AI510" s="618"/>
      <c r="AJ510" s="618"/>
      <c r="AK510" s="618"/>
      <c r="AL510" s="616"/>
      <c r="AM510" s="616"/>
      <c r="AN510" s="616"/>
      <c r="AO510" s="616"/>
      <c r="AP510" s="616"/>
      <c r="AQ510" s="616"/>
      <c r="AR510" s="616"/>
      <c r="AS510" s="616"/>
      <c r="AT510" s="616"/>
      <c r="AU510" s="616"/>
      <c r="AV510" s="616"/>
      <c r="AW510" s="616"/>
      <c r="AX510" s="616"/>
      <c r="AY510" s="616"/>
      <c r="AZ510" s="616"/>
      <c r="BA510" s="616"/>
      <c r="BB510" s="616"/>
      <c r="BC510" s="616"/>
      <c r="BD510" s="616"/>
      <c r="BE510" s="616"/>
      <c r="BF510" s="616"/>
      <c r="BG510" s="616"/>
      <c r="BH510" s="616"/>
      <c r="BI510" s="616"/>
      <c r="BJ510" s="616"/>
      <c r="BK510" s="616"/>
      <c r="BL510" s="616"/>
      <c r="BM510" s="616"/>
      <c r="BN510" s="616"/>
      <c r="BO510" s="616"/>
      <c r="BP510" s="616"/>
      <c r="BQ510" s="616"/>
      <c r="BR510" s="616"/>
      <c r="BS510" s="616"/>
      <c r="BT510" s="616"/>
      <c r="BU510" s="616"/>
      <c r="BV510" s="616"/>
      <c r="BW510" s="616"/>
      <c r="BX510" s="616"/>
      <c r="BY510" s="616"/>
      <c r="BZ510" s="616"/>
      <c r="CA510" s="616"/>
      <c r="CB510" s="616"/>
      <c r="CC510" s="616"/>
      <c r="CD510" s="616"/>
      <c r="CE510" s="616"/>
      <c r="CF510" s="616"/>
      <c r="CG510" s="616"/>
    </row>
    <row r="511" spans="1:85">
      <c r="A511" s="618"/>
      <c r="B511" s="618"/>
      <c r="C511" s="618"/>
      <c r="D511" s="618"/>
      <c r="E511" s="618"/>
      <c r="F511" s="618"/>
      <c r="G511" s="618"/>
      <c r="H511" s="618"/>
      <c r="I511" s="618"/>
      <c r="J511" s="618"/>
      <c r="K511" s="618"/>
      <c r="L511" s="618"/>
      <c r="M511" s="618"/>
      <c r="N511" s="618"/>
      <c r="O511" s="618"/>
      <c r="P511" s="618"/>
      <c r="Q511" s="618"/>
      <c r="R511" s="618"/>
      <c r="S511" s="618"/>
      <c r="T511" s="618"/>
      <c r="U511" s="618"/>
      <c r="V511" s="618"/>
      <c r="W511" s="618"/>
      <c r="Y511" s="618"/>
      <c r="Z511" s="618"/>
      <c r="AA511" s="618"/>
      <c r="AB511" s="618"/>
      <c r="AC511" s="618"/>
      <c r="AD511" s="618"/>
      <c r="AE511" s="618"/>
      <c r="AF511" s="618"/>
      <c r="AG511" s="618"/>
      <c r="AH511" s="618"/>
      <c r="AI511" s="618"/>
      <c r="AJ511" s="618"/>
      <c r="AK511" s="618"/>
      <c r="AL511" s="616"/>
      <c r="AM511" s="616"/>
      <c r="AN511" s="616"/>
      <c r="AO511" s="616"/>
      <c r="AP511" s="616"/>
      <c r="AQ511" s="616"/>
      <c r="AR511" s="616"/>
      <c r="AS511" s="616"/>
      <c r="AT511" s="616"/>
      <c r="AU511" s="616"/>
      <c r="AV511" s="616"/>
      <c r="AW511" s="616"/>
      <c r="AX511" s="616"/>
      <c r="AY511" s="616"/>
      <c r="AZ511" s="616"/>
      <c r="BA511" s="616"/>
      <c r="BB511" s="616"/>
      <c r="BC511" s="616"/>
      <c r="BD511" s="616"/>
      <c r="BE511" s="616"/>
      <c r="BF511" s="616"/>
      <c r="BG511" s="616"/>
      <c r="BH511" s="616"/>
      <c r="BI511" s="616"/>
      <c r="BJ511" s="616"/>
      <c r="BK511" s="616"/>
      <c r="BL511" s="616"/>
      <c r="BM511" s="616"/>
      <c r="BN511" s="616"/>
      <c r="BO511" s="616"/>
      <c r="BP511" s="616"/>
      <c r="BQ511" s="616"/>
      <c r="BR511" s="616"/>
      <c r="BS511" s="616"/>
      <c r="BT511" s="616"/>
      <c r="BU511" s="616"/>
      <c r="BV511" s="616"/>
      <c r="BW511" s="616"/>
      <c r="BX511" s="616"/>
      <c r="BY511" s="616"/>
      <c r="BZ511" s="616"/>
      <c r="CA511" s="616"/>
      <c r="CB511" s="616"/>
      <c r="CC511" s="616"/>
      <c r="CD511" s="616"/>
      <c r="CE511" s="616"/>
      <c r="CF511" s="616"/>
      <c r="CG511" s="616"/>
    </row>
    <row r="512" spans="1:85">
      <c r="A512" s="618"/>
      <c r="B512" s="618"/>
      <c r="C512" s="618"/>
      <c r="D512" s="618"/>
      <c r="E512" s="618"/>
      <c r="F512" s="618"/>
      <c r="G512" s="618"/>
      <c r="H512" s="618"/>
      <c r="I512" s="618"/>
      <c r="J512" s="618"/>
      <c r="K512" s="618"/>
      <c r="L512" s="618"/>
      <c r="M512" s="618"/>
      <c r="N512" s="618"/>
      <c r="O512" s="618"/>
      <c r="P512" s="618"/>
      <c r="Q512" s="618"/>
      <c r="R512" s="618"/>
      <c r="S512" s="618"/>
      <c r="T512" s="618"/>
      <c r="U512" s="618"/>
      <c r="V512" s="618"/>
      <c r="W512" s="618"/>
      <c r="Y512" s="618"/>
      <c r="Z512" s="618"/>
      <c r="AA512" s="618"/>
      <c r="AB512" s="618"/>
      <c r="AC512" s="618"/>
      <c r="AD512" s="618"/>
      <c r="AE512" s="618"/>
      <c r="AF512" s="618"/>
      <c r="AG512" s="618"/>
      <c r="AH512" s="618"/>
      <c r="AI512" s="618"/>
      <c r="AJ512" s="618"/>
      <c r="AK512" s="618"/>
      <c r="AL512" s="616"/>
      <c r="AM512" s="616"/>
      <c r="AN512" s="616"/>
      <c r="AO512" s="616"/>
      <c r="AP512" s="616"/>
      <c r="AQ512" s="616"/>
      <c r="AR512" s="616"/>
      <c r="AS512" s="616"/>
      <c r="AT512" s="616"/>
      <c r="AU512" s="616"/>
      <c r="AV512" s="616"/>
      <c r="AW512" s="616"/>
      <c r="AX512" s="616"/>
      <c r="AY512" s="616"/>
      <c r="AZ512" s="616"/>
      <c r="BA512" s="616"/>
      <c r="BB512" s="616"/>
      <c r="BC512" s="616"/>
      <c r="BD512" s="616"/>
      <c r="BE512" s="616"/>
      <c r="BF512" s="616"/>
      <c r="BG512" s="616"/>
      <c r="BH512" s="616"/>
      <c r="BI512" s="616"/>
      <c r="BJ512" s="616"/>
      <c r="BK512" s="616"/>
      <c r="BL512" s="616"/>
      <c r="BM512" s="616"/>
      <c r="BN512" s="616"/>
      <c r="BO512" s="616"/>
      <c r="BP512" s="616"/>
      <c r="BQ512" s="616"/>
      <c r="BR512" s="616"/>
      <c r="BS512" s="616"/>
      <c r="BT512" s="616"/>
      <c r="BU512" s="616"/>
      <c r="BV512" s="616"/>
      <c r="BW512" s="616"/>
      <c r="BX512" s="616"/>
      <c r="BY512" s="616"/>
      <c r="BZ512" s="616"/>
      <c r="CA512" s="616"/>
      <c r="CB512" s="616"/>
      <c r="CC512" s="616"/>
      <c r="CD512" s="616"/>
      <c r="CE512" s="616"/>
      <c r="CF512" s="616"/>
      <c r="CG512" s="616"/>
    </row>
    <row r="513" spans="1:85">
      <c r="A513" s="618"/>
      <c r="B513" s="618"/>
      <c r="C513" s="618"/>
      <c r="D513" s="618"/>
      <c r="E513" s="618"/>
      <c r="F513" s="618"/>
      <c r="G513" s="618"/>
      <c r="H513" s="618"/>
      <c r="I513" s="618"/>
      <c r="J513" s="618"/>
      <c r="K513" s="618"/>
      <c r="L513" s="618"/>
      <c r="M513" s="618"/>
      <c r="N513" s="618"/>
      <c r="O513" s="618"/>
      <c r="P513" s="618"/>
      <c r="Q513" s="618"/>
      <c r="R513" s="618"/>
      <c r="S513" s="618"/>
      <c r="T513" s="618"/>
      <c r="U513" s="618"/>
      <c r="V513" s="618"/>
      <c r="W513" s="618"/>
      <c r="Y513" s="618"/>
      <c r="Z513" s="618"/>
      <c r="AA513" s="618"/>
      <c r="AB513" s="618"/>
      <c r="AC513" s="618"/>
      <c r="AD513" s="618"/>
      <c r="AE513" s="618"/>
      <c r="AF513" s="618"/>
      <c r="AG513" s="618"/>
      <c r="AH513" s="618"/>
      <c r="AI513" s="618"/>
      <c r="AJ513" s="618"/>
      <c r="AK513" s="618"/>
      <c r="AL513" s="616"/>
      <c r="AM513" s="616"/>
      <c r="AN513" s="616"/>
      <c r="AO513" s="616"/>
      <c r="AP513" s="616"/>
      <c r="AQ513" s="616"/>
      <c r="AR513" s="616"/>
      <c r="AS513" s="616"/>
      <c r="AT513" s="616"/>
      <c r="AU513" s="616"/>
      <c r="AV513" s="616"/>
      <c r="AW513" s="616"/>
      <c r="AX513" s="616"/>
      <c r="AY513" s="616"/>
      <c r="AZ513" s="616"/>
      <c r="BA513" s="616"/>
      <c r="BB513" s="616"/>
      <c r="BC513" s="616"/>
      <c r="BD513" s="616"/>
      <c r="BE513" s="616"/>
      <c r="BF513" s="616"/>
      <c r="BG513" s="616"/>
      <c r="BH513" s="616"/>
      <c r="BI513" s="616"/>
      <c r="BJ513" s="616"/>
      <c r="BK513" s="616"/>
      <c r="BL513" s="616"/>
      <c r="BM513" s="616"/>
      <c r="BN513" s="616"/>
      <c r="BO513" s="616"/>
      <c r="BP513" s="616"/>
      <c r="BQ513" s="616"/>
      <c r="BR513" s="616"/>
      <c r="BS513" s="616"/>
      <c r="BT513" s="616"/>
      <c r="BU513" s="616"/>
      <c r="BV513" s="616"/>
      <c r="BW513" s="616"/>
      <c r="BX513" s="616"/>
      <c r="BY513" s="616"/>
      <c r="BZ513" s="616"/>
      <c r="CA513" s="616"/>
      <c r="CB513" s="616"/>
      <c r="CC513" s="616"/>
      <c r="CD513" s="616"/>
      <c r="CE513" s="616"/>
      <c r="CF513" s="616"/>
      <c r="CG513" s="616"/>
    </row>
    <row r="514" spans="1:85">
      <c r="A514" s="618"/>
      <c r="B514" s="618"/>
      <c r="C514" s="618"/>
      <c r="D514" s="618"/>
      <c r="E514" s="618"/>
      <c r="F514" s="618"/>
      <c r="G514" s="618"/>
      <c r="H514" s="618"/>
      <c r="I514" s="618"/>
      <c r="J514" s="618"/>
      <c r="K514" s="618"/>
      <c r="L514" s="618"/>
      <c r="M514" s="618"/>
      <c r="N514" s="618"/>
      <c r="O514" s="618"/>
      <c r="P514" s="618"/>
      <c r="Q514" s="618"/>
      <c r="R514" s="618"/>
      <c r="S514" s="618"/>
      <c r="T514" s="618"/>
      <c r="U514" s="618"/>
      <c r="V514" s="618"/>
      <c r="W514" s="618"/>
      <c r="Y514" s="618"/>
      <c r="Z514" s="618"/>
      <c r="AA514" s="618"/>
      <c r="AB514" s="618"/>
      <c r="AC514" s="618"/>
      <c r="AD514" s="618"/>
      <c r="AE514" s="618"/>
      <c r="AF514" s="618"/>
      <c r="AG514" s="618"/>
      <c r="AH514" s="618"/>
      <c r="AI514" s="618"/>
      <c r="AJ514" s="618"/>
      <c r="AK514" s="618"/>
      <c r="AL514" s="616"/>
      <c r="AM514" s="616"/>
      <c r="AN514" s="616"/>
      <c r="AO514" s="616"/>
      <c r="AP514" s="616"/>
      <c r="AQ514" s="616"/>
      <c r="AR514" s="616"/>
      <c r="AS514" s="616"/>
      <c r="AT514" s="616"/>
      <c r="AU514" s="616"/>
      <c r="AV514" s="616"/>
      <c r="AW514" s="616"/>
      <c r="AX514" s="616"/>
      <c r="AY514" s="616"/>
      <c r="AZ514" s="616"/>
      <c r="BA514" s="616"/>
      <c r="BB514" s="616"/>
      <c r="BC514" s="616"/>
      <c r="BD514" s="616"/>
      <c r="BE514" s="616"/>
      <c r="BF514" s="616"/>
      <c r="BG514" s="616"/>
      <c r="BH514" s="616"/>
      <c r="BI514" s="616"/>
      <c r="BJ514" s="616"/>
      <c r="BK514" s="616"/>
      <c r="BL514" s="616"/>
      <c r="BM514" s="616"/>
      <c r="BN514" s="616"/>
      <c r="BO514" s="616"/>
      <c r="BP514" s="616"/>
      <c r="BQ514" s="616"/>
      <c r="BR514" s="616"/>
      <c r="BS514" s="616"/>
      <c r="BT514" s="616"/>
      <c r="BU514" s="616"/>
      <c r="BV514" s="616"/>
      <c r="BW514" s="616"/>
      <c r="BX514" s="616"/>
      <c r="BY514" s="616"/>
      <c r="BZ514" s="616"/>
      <c r="CA514" s="616"/>
      <c r="CB514" s="616"/>
      <c r="CC514" s="616"/>
      <c r="CD514" s="616"/>
      <c r="CE514" s="616"/>
      <c r="CF514" s="616"/>
      <c r="CG514" s="616"/>
    </row>
    <row r="515" spans="1:85">
      <c r="A515" s="618"/>
      <c r="B515" s="618"/>
      <c r="C515" s="618"/>
      <c r="D515" s="618"/>
      <c r="E515" s="618"/>
      <c r="F515" s="618"/>
      <c r="G515" s="618"/>
      <c r="H515" s="618"/>
      <c r="I515" s="618"/>
      <c r="J515" s="618"/>
      <c r="K515" s="618"/>
      <c r="L515" s="618"/>
      <c r="M515" s="618"/>
      <c r="N515" s="618"/>
      <c r="O515" s="618"/>
      <c r="P515" s="618"/>
      <c r="Q515" s="618"/>
      <c r="R515" s="618"/>
      <c r="S515" s="618"/>
      <c r="T515" s="618"/>
      <c r="U515" s="618"/>
      <c r="V515" s="618"/>
      <c r="W515" s="618"/>
      <c r="Y515" s="618"/>
      <c r="Z515" s="618"/>
      <c r="AA515" s="618"/>
      <c r="AB515" s="618"/>
      <c r="AC515" s="618"/>
      <c r="AD515" s="618"/>
      <c r="AE515" s="618"/>
      <c r="AF515" s="618"/>
      <c r="AG515" s="618"/>
      <c r="AH515" s="618"/>
      <c r="AI515" s="618"/>
      <c r="AJ515" s="618"/>
      <c r="AK515" s="618"/>
      <c r="AL515" s="616"/>
      <c r="AM515" s="616"/>
      <c r="AN515" s="616"/>
      <c r="AO515" s="616"/>
      <c r="AP515" s="616"/>
      <c r="AQ515" s="616"/>
      <c r="AR515" s="616"/>
      <c r="AS515" s="616"/>
      <c r="AT515" s="616"/>
      <c r="AU515" s="616"/>
      <c r="AV515" s="616"/>
      <c r="AW515" s="616"/>
      <c r="AX515" s="616"/>
      <c r="AY515" s="616"/>
      <c r="AZ515" s="616"/>
      <c r="BA515" s="616"/>
      <c r="BB515" s="616"/>
      <c r="BC515" s="616"/>
      <c r="BD515" s="616"/>
      <c r="BE515" s="616"/>
      <c r="BF515" s="616"/>
      <c r="BG515" s="616"/>
      <c r="BH515" s="616"/>
      <c r="BI515" s="616"/>
      <c r="BJ515" s="616"/>
      <c r="BK515" s="616"/>
      <c r="BL515" s="616"/>
      <c r="BM515" s="616"/>
      <c r="BN515" s="616"/>
      <c r="BO515" s="616"/>
      <c r="BP515" s="616"/>
      <c r="BQ515" s="616"/>
      <c r="BR515" s="616"/>
      <c r="BS515" s="616"/>
      <c r="BT515" s="616"/>
      <c r="BU515" s="616"/>
      <c r="BV515" s="616"/>
      <c r="BW515" s="616"/>
      <c r="BX515" s="616"/>
      <c r="BY515" s="616"/>
      <c r="BZ515" s="616"/>
      <c r="CA515" s="616"/>
      <c r="CB515" s="616"/>
      <c r="CC515" s="616"/>
      <c r="CD515" s="616"/>
      <c r="CE515" s="616"/>
      <c r="CF515" s="616"/>
      <c r="CG515" s="616"/>
    </row>
    <row r="516" spans="1:85">
      <c r="A516" s="618"/>
      <c r="B516" s="618"/>
      <c r="C516" s="618"/>
      <c r="D516" s="618"/>
      <c r="E516" s="618"/>
      <c r="F516" s="618"/>
      <c r="G516" s="618"/>
      <c r="H516" s="618"/>
      <c r="I516" s="618"/>
      <c r="J516" s="618"/>
      <c r="K516" s="618"/>
      <c r="L516" s="618"/>
      <c r="M516" s="618"/>
      <c r="N516" s="618"/>
      <c r="O516" s="618"/>
      <c r="P516" s="618"/>
      <c r="Q516" s="618"/>
      <c r="R516" s="618"/>
      <c r="S516" s="618"/>
      <c r="T516" s="618"/>
      <c r="U516" s="618"/>
      <c r="V516" s="618"/>
      <c r="W516" s="618"/>
      <c r="Y516" s="618"/>
      <c r="Z516" s="618"/>
      <c r="AA516" s="618"/>
      <c r="AB516" s="618"/>
      <c r="AC516" s="618"/>
      <c r="AD516" s="618"/>
      <c r="AE516" s="618"/>
      <c r="AF516" s="618"/>
      <c r="AG516" s="618"/>
      <c r="AH516" s="618"/>
      <c r="AI516" s="618"/>
      <c r="AJ516" s="618"/>
      <c r="AK516" s="618"/>
      <c r="AL516" s="616"/>
      <c r="AM516" s="616"/>
      <c r="AN516" s="616"/>
      <c r="AO516" s="616"/>
      <c r="AP516" s="616"/>
      <c r="AQ516" s="616"/>
      <c r="AR516" s="616"/>
      <c r="AS516" s="616"/>
      <c r="AT516" s="616"/>
      <c r="AU516" s="616"/>
      <c r="AV516" s="616"/>
      <c r="AW516" s="616"/>
      <c r="AX516" s="616"/>
      <c r="AY516" s="616"/>
      <c r="AZ516" s="616"/>
      <c r="BA516" s="616"/>
      <c r="BB516" s="616"/>
      <c r="BC516" s="616"/>
      <c r="BD516" s="616"/>
      <c r="BE516" s="616"/>
      <c r="BF516" s="616"/>
      <c r="BG516" s="616"/>
      <c r="BH516" s="616"/>
      <c r="BI516" s="616"/>
      <c r="BJ516" s="616"/>
      <c r="BK516" s="616"/>
      <c r="BL516" s="616"/>
      <c r="BM516" s="616"/>
      <c r="BN516" s="616"/>
      <c r="BO516" s="616"/>
      <c r="BP516" s="616"/>
      <c r="BQ516" s="616"/>
      <c r="BR516" s="616"/>
      <c r="BS516" s="616"/>
      <c r="BT516" s="616"/>
      <c r="BU516" s="616"/>
      <c r="BV516" s="616"/>
      <c r="BW516" s="616"/>
      <c r="BX516" s="616"/>
      <c r="BY516" s="616"/>
      <c r="BZ516" s="616"/>
      <c r="CA516" s="616"/>
      <c r="CB516" s="616"/>
      <c r="CC516" s="616"/>
      <c r="CD516" s="616"/>
      <c r="CE516" s="616"/>
      <c r="CF516" s="616"/>
      <c r="CG516" s="616"/>
    </row>
    <row r="517" spans="1:85">
      <c r="A517" s="618"/>
      <c r="B517" s="618"/>
      <c r="C517" s="618"/>
      <c r="D517" s="618"/>
      <c r="E517" s="618"/>
      <c r="F517" s="618"/>
      <c r="G517" s="618"/>
      <c r="H517" s="618"/>
      <c r="I517" s="618"/>
      <c r="J517" s="618"/>
      <c r="K517" s="618"/>
      <c r="L517" s="618"/>
      <c r="M517" s="618"/>
      <c r="N517" s="618"/>
      <c r="O517" s="618"/>
      <c r="P517" s="618"/>
      <c r="Q517" s="618"/>
      <c r="R517" s="618"/>
      <c r="S517" s="618"/>
      <c r="T517" s="618"/>
      <c r="U517" s="618"/>
      <c r="V517" s="618"/>
      <c r="W517" s="618"/>
      <c r="Y517" s="618"/>
      <c r="Z517" s="618"/>
      <c r="AA517" s="618"/>
      <c r="AB517" s="618"/>
      <c r="AC517" s="618"/>
      <c r="AD517" s="618"/>
      <c r="AE517" s="618"/>
      <c r="AF517" s="618"/>
      <c r="AG517" s="618"/>
      <c r="AH517" s="618"/>
      <c r="AI517" s="618"/>
      <c r="AJ517" s="618"/>
      <c r="AK517" s="618"/>
      <c r="AL517" s="616"/>
      <c r="AM517" s="616"/>
      <c r="AN517" s="616"/>
      <c r="AO517" s="616"/>
      <c r="AP517" s="616"/>
      <c r="AQ517" s="616"/>
      <c r="AR517" s="616"/>
      <c r="AS517" s="616"/>
      <c r="AT517" s="616"/>
      <c r="AU517" s="616"/>
      <c r="AV517" s="616"/>
      <c r="AW517" s="616"/>
      <c r="AX517" s="616"/>
      <c r="AY517" s="616"/>
      <c r="AZ517" s="616"/>
      <c r="BA517" s="616"/>
      <c r="BB517" s="616"/>
      <c r="BC517" s="616"/>
      <c r="BD517" s="616"/>
      <c r="BE517" s="616"/>
      <c r="BF517" s="616"/>
      <c r="BG517" s="616"/>
      <c r="BH517" s="616"/>
      <c r="BI517" s="616"/>
      <c r="BJ517" s="616"/>
      <c r="BK517" s="616"/>
      <c r="BL517" s="616"/>
      <c r="BM517" s="616"/>
      <c r="BN517" s="616"/>
      <c r="BO517" s="616"/>
      <c r="BP517" s="616"/>
      <c r="BQ517" s="616"/>
      <c r="BR517" s="616"/>
      <c r="BS517" s="616"/>
      <c r="BT517" s="616"/>
      <c r="BU517" s="616"/>
      <c r="BV517" s="616"/>
      <c r="BW517" s="616"/>
      <c r="BX517" s="616"/>
      <c r="BY517" s="616"/>
      <c r="BZ517" s="616"/>
      <c r="CA517" s="616"/>
      <c r="CB517" s="616"/>
      <c r="CC517" s="616"/>
      <c r="CD517" s="616"/>
      <c r="CE517" s="616"/>
      <c r="CF517" s="616"/>
      <c r="CG517" s="616"/>
    </row>
    <row r="518" spans="1:85">
      <c r="A518" s="618"/>
      <c r="B518" s="618"/>
      <c r="C518" s="618"/>
      <c r="D518" s="618"/>
      <c r="E518" s="618"/>
      <c r="F518" s="618"/>
      <c r="G518" s="618"/>
      <c r="H518" s="618"/>
      <c r="I518" s="618"/>
      <c r="J518" s="618"/>
      <c r="K518" s="618"/>
      <c r="L518" s="618"/>
      <c r="M518" s="618"/>
      <c r="N518" s="618"/>
      <c r="O518" s="618"/>
      <c r="P518" s="618"/>
      <c r="Q518" s="618"/>
      <c r="R518" s="618"/>
      <c r="S518" s="618"/>
      <c r="T518" s="618"/>
      <c r="U518" s="618"/>
      <c r="V518" s="618"/>
      <c r="W518" s="618"/>
      <c r="Y518" s="618"/>
      <c r="Z518" s="618"/>
      <c r="AA518" s="618"/>
      <c r="AB518" s="618"/>
      <c r="AC518" s="618"/>
      <c r="AD518" s="618"/>
      <c r="AE518" s="618"/>
      <c r="AF518" s="618"/>
      <c r="AG518" s="618"/>
      <c r="AH518" s="618"/>
      <c r="AI518" s="618"/>
      <c r="AJ518" s="618"/>
      <c r="AK518" s="618"/>
      <c r="AL518" s="616"/>
      <c r="AM518" s="616"/>
      <c r="AN518" s="616"/>
      <c r="AO518" s="616"/>
      <c r="AP518" s="616"/>
      <c r="AQ518" s="616"/>
      <c r="AR518" s="616"/>
      <c r="AS518" s="616"/>
      <c r="AT518" s="616"/>
      <c r="AU518" s="616"/>
      <c r="AV518" s="616"/>
      <c r="AW518" s="616"/>
      <c r="AX518" s="616"/>
      <c r="AY518" s="616"/>
      <c r="AZ518" s="616"/>
      <c r="BA518" s="616"/>
      <c r="BB518" s="616"/>
      <c r="BC518" s="616"/>
      <c r="BD518" s="616"/>
      <c r="BE518" s="616"/>
      <c r="BF518" s="616"/>
      <c r="BG518" s="616"/>
      <c r="BH518" s="616"/>
      <c r="BI518" s="616"/>
      <c r="BJ518" s="616"/>
      <c r="BK518" s="616"/>
      <c r="BL518" s="616"/>
      <c r="BM518" s="616"/>
      <c r="BN518" s="616"/>
      <c r="BO518" s="616"/>
      <c r="BP518" s="616"/>
      <c r="BQ518" s="616"/>
      <c r="BR518" s="616"/>
      <c r="BS518" s="616"/>
      <c r="BT518" s="616"/>
      <c r="BU518" s="616"/>
      <c r="BV518" s="616"/>
      <c r="BW518" s="616"/>
      <c r="BX518" s="616"/>
      <c r="BY518" s="616"/>
      <c r="BZ518" s="616"/>
      <c r="CA518" s="616"/>
      <c r="CB518" s="616"/>
      <c r="CC518" s="616"/>
      <c r="CD518" s="616"/>
      <c r="CE518" s="616"/>
      <c r="CF518" s="616"/>
      <c r="CG518" s="616"/>
    </row>
    <row r="519" spans="1:85">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Y519" s="618"/>
      <c r="Z519" s="618"/>
      <c r="AA519" s="618"/>
      <c r="AB519" s="618"/>
      <c r="AC519" s="618"/>
      <c r="AD519" s="618"/>
      <c r="AE519" s="618"/>
      <c r="AF519" s="618"/>
      <c r="AG519" s="618"/>
      <c r="AH519" s="618"/>
      <c r="AI519" s="618"/>
      <c r="AJ519" s="618"/>
      <c r="AK519" s="618"/>
      <c r="AL519" s="616"/>
      <c r="AM519" s="616"/>
      <c r="AN519" s="616"/>
      <c r="AO519" s="616"/>
      <c r="AP519" s="616"/>
      <c r="AQ519" s="616"/>
      <c r="AR519" s="616"/>
      <c r="AS519" s="616"/>
      <c r="AT519" s="616"/>
      <c r="AU519" s="616"/>
      <c r="AV519" s="616"/>
      <c r="AW519" s="616"/>
      <c r="AX519" s="616"/>
      <c r="AY519" s="616"/>
      <c r="AZ519" s="616"/>
      <c r="BA519" s="616"/>
      <c r="BB519" s="616"/>
      <c r="BC519" s="616"/>
      <c r="BD519" s="616"/>
      <c r="BE519" s="616"/>
      <c r="BF519" s="616"/>
      <c r="BG519" s="616"/>
      <c r="BH519" s="616"/>
      <c r="BI519" s="616"/>
      <c r="BJ519" s="616"/>
      <c r="BK519" s="616"/>
      <c r="BL519" s="616"/>
      <c r="BM519" s="616"/>
      <c r="BN519" s="616"/>
      <c r="BO519" s="616"/>
      <c r="BP519" s="616"/>
      <c r="BQ519" s="616"/>
      <c r="BR519" s="616"/>
      <c r="BS519" s="616"/>
      <c r="BT519" s="616"/>
      <c r="BU519" s="616"/>
      <c r="BV519" s="616"/>
      <c r="BW519" s="616"/>
      <c r="BX519" s="616"/>
      <c r="BY519" s="616"/>
      <c r="BZ519" s="616"/>
      <c r="CA519" s="616"/>
      <c r="CB519" s="616"/>
      <c r="CC519" s="616"/>
      <c r="CD519" s="616"/>
      <c r="CE519" s="616"/>
      <c r="CF519" s="616"/>
      <c r="CG519" s="616"/>
    </row>
    <row r="520" spans="1:85">
      <c r="A520" s="618"/>
      <c r="B520" s="618"/>
      <c r="C520" s="618"/>
      <c r="D520" s="618"/>
      <c r="E520" s="618"/>
      <c r="F520" s="618"/>
      <c r="G520" s="618"/>
      <c r="H520" s="618"/>
      <c r="I520" s="618"/>
      <c r="J520" s="618"/>
      <c r="K520" s="618"/>
      <c r="L520" s="618"/>
      <c r="M520" s="618"/>
      <c r="N520" s="618"/>
      <c r="O520" s="618"/>
      <c r="P520" s="618"/>
      <c r="Q520" s="618"/>
      <c r="R520" s="618"/>
      <c r="S520" s="618"/>
      <c r="T520" s="618"/>
      <c r="U520" s="618"/>
      <c r="V520" s="618"/>
      <c r="W520" s="618"/>
      <c r="Y520" s="618"/>
      <c r="Z520" s="618"/>
      <c r="AA520" s="618"/>
      <c r="AB520" s="618"/>
      <c r="AC520" s="618"/>
      <c r="AD520" s="618"/>
      <c r="AE520" s="618"/>
      <c r="AF520" s="618"/>
      <c r="AG520" s="618"/>
      <c r="AH520" s="618"/>
      <c r="AI520" s="618"/>
      <c r="AJ520" s="618"/>
      <c r="AK520" s="618"/>
      <c r="AL520" s="616"/>
      <c r="AM520" s="616"/>
      <c r="AN520" s="616"/>
      <c r="AO520" s="616"/>
      <c r="AP520" s="616"/>
      <c r="AQ520" s="616"/>
      <c r="AR520" s="616"/>
      <c r="AS520" s="616"/>
      <c r="AT520" s="616"/>
      <c r="AU520" s="616"/>
      <c r="AV520" s="616"/>
      <c r="AW520" s="616"/>
      <c r="AX520" s="616"/>
      <c r="AY520" s="616"/>
      <c r="AZ520" s="616"/>
      <c r="BA520" s="616"/>
      <c r="BB520" s="616"/>
      <c r="BC520" s="616"/>
      <c r="BD520" s="616"/>
      <c r="BE520" s="616"/>
      <c r="BF520" s="616"/>
      <c r="BG520" s="616"/>
      <c r="BH520" s="616"/>
      <c r="BI520" s="616"/>
      <c r="BJ520" s="616"/>
      <c r="BK520" s="616"/>
      <c r="BL520" s="616"/>
      <c r="BM520" s="616"/>
      <c r="BN520" s="616"/>
      <c r="BO520" s="616"/>
      <c r="BP520" s="616"/>
      <c r="BQ520" s="616"/>
      <c r="BR520" s="616"/>
      <c r="BS520" s="616"/>
      <c r="BT520" s="616"/>
      <c r="BU520" s="616"/>
      <c r="BV520" s="616"/>
      <c r="BW520" s="616"/>
      <c r="BX520" s="616"/>
      <c r="BY520" s="616"/>
      <c r="BZ520" s="616"/>
      <c r="CA520" s="616"/>
      <c r="CB520" s="616"/>
      <c r="CC520" s="616"/>
      <c r="CD520" s="616"/>
      <c r="CE520" s="616"/>
      <c r="CF520" s="616"/>
      <c r="CG520" s="616"/>
    </row>
    <row r="521" spans="1:85">
      <c r="A521" s="618"/>
      <c r="B521" s="618"/>
      <c r="C521" s="618"/>
      <c r="D521" s="618"/>
      <c r="E521" s="618"/>
      <c r="F521" s="618"/>
      <c r="G521" s="618"/>
      <c r="H521" s="618"/>
      <c r="I521" s="618"/>
      <c r="J521" s="618"/>
      <c r="K521" s="618"/>
      <c r="L521" s="618"/>
      <c r="M521" s="618"/>
      <c r="N521" s="618"/>
      <c r="O521" s="618"/>
      <c r="P521" s="618"/>
      <c r="Q521" s="618"/>
      <c r="R521" s="618"/>
      <c r="S521" s="618"/>
      <c r="T521" s="618"/>
      <c r="U521" s="618"/>
      <c r="V521" s="618"/>
      <c r="W521" s="618"/>
      <c r="Y521" s="618"/>
      <c r="Z521" s="618"/>
      <c r="AA521" s="618"/>
      <c r="AB521" s="618"/>
      <c r="AC521" s="618"/>
      <c r="AD521" s="618"/>
      <c r="AE521" s="618"/>
      <c r="AF521" s="618"/>
      <c r="AG521" s="618"/>
      <c r="AH521" s="618"/>
      <c r="AI521" s="618"/>
      <c r="AJ521" s="618"/>
      <c r="AK521" s="618"/>
      <c r="AL521" s="616"/>
      <c r="AM521" s="616"/>
      <c r="AN521" s="616"/>
      <c r="AO521" s="616"/>
      <c r="AP521" s="616"/>
      <c r="AQ521" s="616"/>
      <c r="AR521" s="616"/>
      <c r="AS521" s="616"/>
      <c r="AT521" s="616"/>
      <c r="AU521" s="616"/>
      <c r="AV521" s="616"/>
      <c r="AW521" s="616"/>
      <c r="AX521" s="616"/>
      <c r="AY521" s="616"/>
      <c r="AZ521" s="616"/>
      <c r="BA521" s="616"/>
      <c r="BB521" s="616"/>
      <c r="BC521" s="616"/>
      <c r="BD521" s="616"/>
      <c r="BE521" s="616"/>
      <c r="BF521" s="616"/>
      <c r="BG521" s="616"/>
      <c r="BH521" s="616"/>
      <c r="BI521" s="616"/>
      <c r="BJ521" s="616"/>
      <c r="BK521" s="616"/>
      <c r="BL521" s="616"/>
      <c r="BM521" s="616"/>
      <c r="BN521" s="616"/>
      <c r="BO521" s="616"/>
      <c r="BP521" s="616"/>
      <c r="BQ521" s="616"/>
      <c r="BR521" s="616"/>
      <c r="BS521" s="616"/>
      <c r="BT521" s="616"/>
      <c r="BU521" s="616"/>
      <c r="BV521" s="616"/>
      <c r="BW521" s="616"/>
      <c r="BX521" s="616"/>
      <c r="BY521" s="616"/>
      <c r="BZ521" s="616"/>
      <c r="CA521" s="616"/>
      <c r="CB521" s="616"/>
      <c r="CC521" s="616"/>
      <c r="CD521" s="616"/>
      <c r="CE521" s="616"/>
      <c r="CF521" s="616"/>
      <c r="CG521" s="616"/>
    </row>
    <row r="522" spans="1:85">
      <c r="A522" s="618"/>
      <c r="B522" s="618"/>
      <c r="C522" s="618"/>
      <c r="D522" s="618"/>
      <c r="E522" s="618"/>
      <c r="F522" s="618"/>
      <c r="G522" s="618"/>
      <c r="H522" s="618"/>
      <c r="I522" s="618"/>
      <c r="J522" s="618"/>
      <c r="K522" s="618"/>
      <c r="L522" s="618"/>
      <c r="M522" s="618"/>
      <c r="N522" s="618"/>
      <c r="O522" s="618"/>
      <c r="P522" s="618"/>
      <c r="Q522" s="618"/>
      <c r="R522" s="618"/>
      <c r="S522" s="618"/>
      <c r="T522" s="618"/>
      <c r="U522" s="618"/>
      <c r="V522" s="618"/>
      <c r="W522" s="618"/>
      <c r="Y522" s="618"/>
      <c r="Z522" s="618"/>
      <c r="AA522" s="618"/>
      <c r="AB522" s="618"/>
      <c r="AC522" s="618"/>
      <c r="AD522" s="618"/>
      <c r="AE522" s="618"/>
      <c r="AF522" s="618"/>
      <c r="AG522" s="618"/>
      <c r="AH522" s="618"/>
      <c r="AI522" s="618"/>
      <c r="AJ522" s="618"/>
      <c r="AK522" s="618"/>
      <c r="AL522" s="616"/>
      <c r="AM522" s="616"/>
      <c r="AN522" s="616"/>
      <c r="AO522" s="616"/>
      <c r="AP522" s="616"/>
      <c r="AQ522" s="616"/>
      <c r="AR522" s="616"/>
      <c r="AS522" s="616"/>
      <c r="AT522" s="616"/>
      <c r="AU522" s="616"/>
      <c r="AV522" s="616"/>
      <c r="AW522" s="616"/>
      <c r="AX522" s="616"/>
      <c r="AY522" s="616"/>
      <c r="AZ522" s="616"/>
      <c r="BA522" s="616"/>
      <c r="BB522" s="616"/>
      <c r="BC522" s="616"/>
      <c r="BD522" s="616"/>
      <c r="BE522" s="616"/>
      <c r="BF522" s="616"/>
      <c r="BG522" s="616"/>
      <c r="BH522" s="616"/>
      <c r="BI522" s="616"/>
      <c r="BJ522" s="616"/>
      <c r="BK522" s="616"/>
      <c r="BL522" s="616"/>
      <c r="BM522" s="616"/>
      <c r="BN522" s="616"/>
      <c r="BO522" s="616"/>
      <c r="BP522" s="616"/>
      <c r="BQ522" s="616"/>
      <c r="BR522" s="616"/>
      <c r="BS522" s="616"/>
      <c r="BT522" s="616"/>
      <c r="BU522" s="616"/>
      <c r="BV522" s="616"/>
      <c r="BW522" s="616"/>
      <c r="BX522" s="616"/>
      <c r="BY522" s="616"/>
      <c r="BZ522" s="616"/>
      <c r="CA522" s="616"/>
      <c r="CB522" s="616"/>
      <c r="CC522" s="616"/>
      <c r="CD522" s="616"/>
      <c r="CE522" s="616"/>
      <c r="CF522" s="616"/>
      <c r="CG522" s="616"/>
    </row>
    <row r="523" spans="1:85">
      <c r="A523" s="618"/>
      <c r="B523" s="618"/>
      <c r="C523" s="618"/>
      <c r="D523" s="618"/>
      <c r="E523" s="618"/>
      <c r="F523" s="618"/>
      <c r="G523" s="618"/>
      <c r="H523" s="618"/>
      <c r="I523" s="618"/>
      <c r="J523" s="618"/>
      <c r="K523" s="618"/>
      <c r="L523" s="618"/>
      <c r="M523" s="618"/>
      <c r="N523" s="618"/>
      <c r="O523" s="618"/>
      <c r="P523" s="618"/>
      <c r="Q523" s="618"/>
      <c r="R523" s="618"/>
      <c r="S523" s="618"/>
      <c r="T523" s="618"/>
      <c r="U523" s="618"/>
      <c r="V523" s="618"/>
      <c r="W523" s="618"/>
      <c r="Y523" s="618"/>
      <c r="Z523" s="618"/>
      <c r="AA523" s="618"/>
      <c r="AB523" s="618"/>
      <c r="AC523" s="618"/>
      <c r="AD523" s="618"/>
      <c r="AE523" s="618"/>
      <c r="AF523" s="618"/>
      <c r="AG523" s="618"/>
      <c r="AH523" s="618"/>
      <c r="AI523" s="618"/>
      <c r="AJ523" s="618"/>
      <c r="AK523" s="618"/>
      <c r="AL523" s="616"/>
      <c r="AM523" s="616"/>
      <c r="AN523" s="616"/>
      <c r="AO523" s="616"/>
      <c r="AP523" s="616"/>
      <c r="AQ523" s="616"/>
      <c r="AR523" s="616"/>
      <c r="AS523" s="616"/>
      <c r="AT523" s="616"/>
      <c r="AU523" s="616"/>
      <c r="AV523" s="616"/>
      <c r="AW523" s="616"/>
      <c r="AX523" s="616"/>
      <c r="AY523" s="616"/>
      <c r="AZ523" s="616"/>
      <c r="BA523" s="616"/>
      <c r="BB523" s="616"/>
      <c r="BC523" s="616"/>
      <c r="BD523" s="616"/>
      <c r="BE523" s="616"/>
      <c r="BF523" s="616"/>
      <c r="BG523" s="616"/>
      <c r="BH523" s="616"/>
      <c r="BI523" s="616"/>
      <c r="BJ523" s="616"/>
      <c r="BK523" s="616"/>
      <c r="BL523" s="616"/>
      <c r="BM523" s="616"/>
      <c r="BN523" s="616"/>
      <c r="BO523" s="616"/>
      <c r="BP523" s="616"/>
      <c r="BQ523" s="616"/>
      <c r="BR523" s="616"/>
      <c r="BS523" s="616"/>
      <c r="BT523" s="616"/>
      <c r="BU523" s="616"/>
      <c r="BV523" s="616"/>
      <c r="BW523" s="616"/>
      <c r="BX523" s="616"/>
      <c r="BY523" s="616"/>
      <c r="BZ523" s="616"/>
      <c r="CA523" s="616"/>
      <c r="CB523" s="616"/>
      <c r="CC523" s="616"/>
      <c r="CD523" s="616"/>
      <c r="CE523" s="616"/>
      <c r="CF523" s="616"/>
      <c r="CG523" s="616"/>
    </row>
    <row r="524" spans="1:85">
      <c r="A524" s="618"/>
      <c r="B524" s="618"/>
      <c r="C524" s="618"/>
      <c r="D524" s="618"/>
      <c r="E524" s="618"/>
      <c r="F524" s="618"/>
      <c r="G524" s="618"/>
      <c r="H524" s="618"/>
      <c r="I524" s="618"/>
      <c r="J524" s="618"/>
      <c r="K524" s="618"/>
      <c r="L524" s="618"/>
      <c r="M524" s="618"/>
      <c r="N524" s="618"/>
      <c r="O524" s="618"/>
      <c r="P524" s="618"/>
      <c r="Q524" s="618"/>
      <c r="R524" s="618"/>
      <c r="S524" s="618"/>
      <c r="T524" s="618"/>
      <c r="U524" s="618"/>
      <c r="V524" s="618"/>
      <c r="W524" s="618"/>
      <c r="Y524" s="618"/>
      <c r="Z524" s="618"/>
      <c r="AA524" s="618"/>
      <c r="AB524" s="618"/>
      <c r="AC524" s="618"/>
      <c r="AD524" s="618"/>
      <c r="AE524" s="618"/>
      <c r="AF524" s="618"/>
      <c r="AG524" s="618"/>
      <c r="AH524" s="618"/>
      <c r="AI524" s="618"/>
      <c r="AJ524" s="618"/>
      <c r="AK524" s="618"/>
      <c r="AL524" s="616"/>
      <c r="AM524" s="616"/>
      <c r="AN524" s="616"/>
      <c r="AO524" s="616"/>
      <c r="AP524" s="616"/>
      <c r="AQ524" s="616"/>
      <c r="AR524" s="616"/>
      <c r="AS524" s="616"/>
      <c r="AT524" s="616"/>
      <c r="AU524" s="616"/>
      <c r="AV524" s="616"/>
      <c r="AW524" s="616"/>
      <c r="AX524" s="616"/>
      <c r="AY524" s="616"/>
      <c r="AZ524" s="616"/>
      <c r="BA524" s="616"/>
      <c r="BB524" s="616"/>
      <c r="BC524" s="616"/>
      <c r="BD524" s="616"/>
      <c r="BE524" s="616"/>
      <c r="BF524" s="616"/>
      <c r="BG524" s="616"/>
      <c r="BH524" s="616"/>
      <c r="BI524" s="616"/>
      <c r="BJ524" s="616"/>
      <c r="BK524" s="616"/>
      <c r="BL524" s="616"/>
      <c r="BM524" s="616"/>
      <c r="BN524" s="616"/>
      <c r="BO524" s="616"/>
      <c r="BP524" s="616"/>
      <c r="BQ524" s="616"/>
      <c r="BR524" s="616"/>
      <c r="BS524" s="616"/>
      <c r="BT524" s="616"/>
      <c r="BU524" s="616"/>
      <c r="BV524" s="616"/>
      <c r="BW524" s="616"/>
      <c r="BX524" s="616"/>
      <c r="BY524" s="616"/>
      <c r="BZ524" s="616"/>
      <c r="CA524" s="616"/>
      <c r="CB524" s="616"/>
      <c r="CC524" s="616"/>
      <c r="CD524" s="616"/>
      <c r="CE524" s="616"/>
      <c r="CF524" s="616"/>
      <c r="CG524" s="616"/>
    </row>
    <row r="525" spans="1:85">
      <c r="A525" s="618"/>
      <c r="B525" s="618"/>
      <c r="C525" s="618"/>
      <c r="D525" s="618"/>
      <c r="E525" s="618"/>
      <c r="F525" s="618"/>
      <c r="G525" s="618"/>
      <c r="H525" s="618"/>
      <c r="I525" s="618"/>
      <c r="J525" s="618"/>
      <c r="K525" s="618"/>
      <c r="L525" s="618"/>
      <c r="M525" s="618"/>
      <c r="N525" s="618"/>
      <c r="O525" s="618"/>
      <c r="P525" s="618"/>
      <c r="Q525" s="618"/>
      <c r="R525" s="618"/>
      <c r="S525" s="618"/>
      <c r="T525" s="618"/>
      <c r="U525" s="618"/>
      <c r="V525" s="618"/>
      <c r="W525" s="618"/>
      <c r="Y525" s="618"/>
      <c r="Z525" s="618"/>
      <c r="AA525" s="618"/>
      <c r="AB525" s="618"/>
      <c r="AC525" s="618"/>
      <c r="AD525" s="618"/>
      <c r="AE525" s="618"/>
      <c r="AF525" s="618"/>
      <c r="AG525" s="618"/>
      <c r="AH525" s="618"/>
      <c r="AI525" s="618"/>
      <c r="AJ525" s="618"/>
      <c r="AK525" s="618"/>
      <c r="AL525" s="616"/>
      <c r="AM525" s="616"/>
      <c r="AN525" s="616"/>
      <c r="AO525" s="616"/>
      <c r="AP525" s="616"/>
      <c r="AQ525" s="616"/>
      <c r="AR525" s="616"/>
      <c r="AS525" s="616"/>
      <c r="AT525" s="616"/>
      <c r="AU525" s="616"/>
      <c r="AV525" s="616"/>
      <c r="AW525" s="616"/>
      <c r="AX525" s="616"/>
      <c r="AY525" s="616"/>
      <c r="AZ525" s="616"/>
      <c r="BA525" s="616"/>
      <c r="BB525" s="616"/>
      <c r="BC525" s="616"/>
      <c r="BD525" s="616"/>
      <c r="BE525" s="616"/>
      <c r="BF525" s="616"/>
      <c r="BG525" s="616"/>
      <c r="BH525" s="616"/>
      <c r="BI525" s="616"/>
      <c r="BJ525" s="616"/>
      <c r="BK525" s="616"/>
      <c r="BL525" s="616"/>
      <c r="BM525" s="616"/>
      <c r="BN525" s="616"/>
      <c r="BO525" s="616"/>
      <c r="BP525" s="616"/>
      <c r="BQ525" s="616"/>
      <c r="BR525" s="616"/>
      <c r="BS525" s="616"/>
      <c r="BT525" s="616"/>
      <c r="BU525" s="616"/>
      <c r="BV525" s="616"/>
      <c r="BW525" s="616"/>
      <c r="BX525" s="616"/>
      <c r="BY525" s="616"/>
      <c r="BZ525" s="616"/>
      <c r="CA525" s="616"/>
      <c r="CB525" s="616"/>
      <c r="CC525" s="616"/>
      <c r="CD525" s="616"/>
      <c r="CE525" s="616"/>
      <c r="CF525" s="616"/>
      <c r="CG525" s="616"/>
    </row>
    <row r="526" spans="1:85">
      <c r="A526" s="618"/>
      <c r="B526" s="618"/>
      <c r="C526" s="618"/>
      <c r="D526" s="618"/>
      <c r="E526" s="618"/>
      <c r="F526" s="618"/>
      <c r="G526" s="618"/>
      <c r="H526" s="618"/>
      <c r="I526" s="618"/>
      <c r="J526" s="618"/>
      <c r="K526" s="618"/>
      <c r="L526" s="618"/>
      <c r="M526" s="618"/>
      <c r="N526" s="618"/>
      <c r="O526" s="618"/>
      <c r="P526" s="618"/>
      <c r="Q526" s="618"/>
      <c r="R526" s="618"/>
      <c r="S526" s="618"/>
      <c r="T526" s="618"/>
      <c r="U526" s="618"/>
      <c r="V526" s="618"/>
      <c r="W526" s="618"/>
      <c r="Y526" s="618"/>
      <c r="Z526" s="618"/>
      <c r="AA526" s="618"/>
      <c r="AB526" s="618"/>
      <c r="AC526" s="618"/>
      <c r="AD526" s="618"/>
      <c r="AE526" s="618"/>
      <c r="AF526" s="618"/>
      <c r="AG526" s="618"/>
      <c r="AH526" s="618"/>
      <c r="AI526" s="618"/>
      <c r="AJ526" s="618"/>
      <c r="AK526" s="618"/>
      <c r="AL526" s="616"/>
      <c r="AM526" s="616"/>
      <c r="AN526" s="616"/>
      <c r="AO526" s="616"/>
      <c r="AP526" s="616"/>
      <c r="AQ526" s="616"/>
      <c r="AR526" s="616"/>
      <c r="AS526" s="616"/>
      <c r="AT526" s="616"/>
      <c r="AU526" s="616"/>
      <c r="AV526" s="616"/>
      <c r="AW526" s="616"/>
      <c r="AX526" s="616"/>
      <c r="AY526" s="616"/>
      <c r="AZ526" s="616"/>
      <c r="BA526" s="616"/>
      <c r="BB526" s="616"/>
      <c r="BC526" s="616"/>
      <c r="BD526" s="616"/>
      <c r="BE526" s="616"/>
      <c r="BF526" s="616"/>
      <c r="BG526" s="616"/>
      <c r="BH526" s="616"/>
      <c r="BI526" s="616"/>
      <c r="BJ526" s="616"/>
      <c r="BK526" s="616"/>
      <c r="BL526" s="616"/>
      <c r="BM526" s="616"/>
      <c r="BN526" s="616"/>
      <c r="BO526" s="616"/>
      <c r="BP526" s="616"/>
      <c r="BQ526" s="616"/>
      <c r="BR526" s="616"/>
      <c r="BS526" s="616"/>
      <c r="BT526" s="616"/>
      <c r="BU526" s="616"/>
      <c r="BV526" s="616"/>
      <c r="BW526" s="616"/>
      <c r="BX526" s="616"/>
      <c r="BY526" s="616"/>
      <c r="BZ526" s="616"/>
      <c r="CA526" s="616"/>
      <c r="CB526" s="616"/>
      <c r="CC526" s="616"/>
      <c r="CD526" s="616"/>
      <c r="CE526" s="616"/>
      <c r="CF526" s="616"/>
      <c r="CG526" s="616"/>
    </row>
    <row r="527" spans="1:85">
      <c r="A527" s="618"/>
      <c r="B527" s="618"/>
      <c r="C527" s="618"/>
      <c r="D527" s="618"/>
      <c r="E527" s="618"/>
      <c r="F527" s="618"/>
      <c r="G527" s="618"/>
      <c r="H527" s="618"/>
      <c r="I527" s="618"/>
      <c r="J527" s="618"/>
      <c r="K527" s="618"/>
      <c r="L527" s="618"/>
      <c r="M527" s="618"/>
      <c r="N527" s="618"/>
      <c r="O527" s="618"/>
      <c r="P527" s="618"/>
      <c r="Q527" s="618"/>
      <c r="R527" s="618"/>
      <c r="S527" s="618"/>
      <c r="T527" s="618"/>
      <c r="U527" s="618"/>
      <c r="V527" s="618"/>
      <c r="W527" s="618"/>
      <c r="Y527" s="618"/>
      <c r="Z527" s="618"/>
      <c r="AA527" s="618"/>
      <c r="AB527" s="618"/>
      <c r="AC527" s="618"/>
      <c r="AD527" s="618"/>
      <c r="AE527" s="618"/>
      <c r="AF527" s="618"/>
      <c r="AG527" s="618"/>
      <c r="AH527" s="618"/>
      <c r="AI527" s="618"/>
      <c r="AJ527" s="618"/>
      <c r="AK527" s="618"/>
      <c r="AL527" s="616"/>
      <c r="AM527" s="616"/>
      <c r="AN527" s="616"/>
      <c r="AO527" s="616"/>
      <c r="AP527" s="616"/>
      <c r="AQ527" s="616"/>
      <c r="AR527" s="616"/>
      <c r="AS527" s="616"/>
      <c r="AT527" s="616"/>
      <c r="AU527" s="616"/>
      <c r="AV527" s="616"/>
      <c r="AW527" s="616"/>
      <c r="AX527" s="616"/>
      <c r="AY527" s="616"/>
      <c r="AZ527" s="616"/>
      <c r="BA527" s="616"/>
      <c r="BB527" s="616"/>
      <c r="BC527" s="616"/>
      <c r="BD527" s="616"/>
      <c r="BE527" s="616"/>
      <c r="BF527" s="616"/>
      <c r="BG527" s="616"/>
      <c r="BH527" s="616"/>
      <c r="BI527" s="616"/>
      <c r="BJ527" s="616"/>
      <c r="BK527" s="616"/>
      <c r="BL527" s="616"/>
      <c r="BM527" s="616"/>
      <c r="BN527" s="616"/>
      <c r="BO527" s="616"/>
      <c r="BP527" s="616"/>
      <c r="BQ527" s="616"/>
      <c r="BR527" s="616"/>
      <c r="BS527" s="616"/>
      <c r="BT527" s="616"/>
      <c r="BU527" s="616"/>
      <c r="BV527" s="616"/>
      <c r="BW527" s="616"/>
      <c r="BX527" s="616"/>
      <c r="BY527" s="616"/>
      <c r="BZ527" s="616"/>
      <c r="CA527" s="616"/>
      <c r="CB527" s="616"/>
      <c r="CC527" s="616"/>
      <c r="CD527" s="616"/>
      <c r="CE527" s="616"/>
      <c r="CF527" s="616"/>
      <c r="CG527" s="616"/>
    </row>
    <row r="528" spans="1:85">
      <c r="A528" s="618"/>
      <c r="B528" s="618"/>
      <c r="C528" s="618"/>
      <c r="D528" s="618"/>
      <c r="E528" s="618"/>
      <c r="F528" s="618"/>
      <c r="G528" s="618"/>
      <c r="H528" s="618"/>
      <c r="I528" s="618"/>
      <c r="J528" s="618"/>
      <c r="K528" s="618"/>
      <c r="L528" s="618"/>
      <c r="M528" s="618"/>
      <c r="N528" s="618"/>
      <c r="O528" s="618"/>
      <c r="P528" s="618"/>
      <c r="Q528" s="618"/>
      <c r="R528" s="618"/>
      <c r="S528" s="618"/>
      <c r="T528" s="618"/>
      <c r="U528" s="618"/>
      <c r="V528" s="618"/>
      <c r="W528" s="618"/>
      <c r="Y528" s="618"/>
      <c r="Z528" s="618"/>
      <c r="AA528" s="618"/>
      <c r="AB528" s="618"/>
      <c r="AC528" s="618"/>
      <c r="AD528" s="618"/>
      <c r="AE528" s="618"/>
      <c r="AF528" s="618"/>
      <c r="AG528" s="618"/>
      <c r="AH528" s="618"/>
      <c r="AI528" s="618"/>
      <c r="AJ528" s="618"/>
      <c r="AK528" s="618"/>
      <c r="AL528" s="616"/>
      <c r="AM528" s="616"/>
      <c r="AN528" s="616"/>
      <c r="AO528" s="616"/>
      <c r="AP528" s="616"/>
      <c r="AQ528" s="616"/>
      <c r="AR528" s="616"/>
      <c r="AS528" s="616"/>
      <c r="AT528" s="616"/>
      <c r="AU528" s="616"/>
      <c r="AV528" s="616"/>
      <c r="AW528" s="616"/>
      <c r="AX528" s="616"/>
      <c r="AY528" s="616"/>
      <c r="AZ528" s="616"/>
      <c r="BA528" s="616"/>
      <c r="BB528" s="616"/>
      <c r="BC528" s="616"/>
      <c r="BD528" s="616"/>
      <c r="BE528" s="616"/>
      <c r="BF528" s="616"/>
      <c r="BG528" s="616"/>
      <c r="BH528" s="616"/>
      <c r="BI528" s="616"/>
      <c r="BJ528" s="616"/>
      <c r="BK528" s="616"/>
      <c r="BL528" s="616"/>
      <c r="BM528" s="616"/>
      <c r="BN528" s="616"/>
      <c r="BO528" s="616"/>
      <c r="BP528" s="616"/>
      <c r="BQ528" s="616"/>
      <c r="BR528" s="616"/>
      <c r="BS528" s="616"/>
      <c r="BT528" s="616"/>
      <c r="BU528" s="616"/>
      <c r="BV528" s="616"/>
      <c r="BW528" s="616"/>
      <c r="BX528" s="616"/>
      <c r="BY528" s="616"/>
      <c r="BZ528" s="616"/>
      <c r="CA528" s="616"/>
      <c r="CB528" s="616"/>
      <c r="CC528" s="616"/>
      <c r="CD528" s="616"/>
      <c r="CE528" s="616"/>
      <c r="CF528" s="616"/>
      <c r="CG528" s="616"/>
    </row>
    <row r="529" spans="1:85">
      <c r="A529" s="618"/>
      <c r="B529" s="618"/>
      <c r="C529" s="618"/>
      <c r="D529" s="618"/>
      <c r="E529" s="618"/>
      <c r="F529" s="618"/>
      <c r="G529" s="618"/>
      <c r="H529" s="618"/>
      <c r="I529" s="618"/>
      <c r="J529" s="618"/>
      <c r="K529" s="618"/>
      <c r="L529" s="618"/>
      <c r="M529" s="618"/>
      <c r="N529" s="618"/>
      <c r="O529" s="618"/>
      <c r="P529" s="618"/>
      <c r="Q529" s="618"/>
      <c r="R529" s="618"/>
      <c r="S529" s="618"/>
      <c r="T529" s="618"/>
      <c r="U529" s="618"/>
      <c r="V529" s="618"/>
      <c r="W529" s="618"/>
      <c r="Y529" s="618"/>
      <c r="Z529" s="618"/>
      <c r="AA529" s="618"/>
      <c r="AB529" s="618"/>
      <c r="AC529" s="618"/>
      <c r="AD529" s="618"/>
      <c r="AE529" s="618"/>
      <c r="AF529" s="618"/>
      <c r="AG529" s="618"/>
      <c r="AH529" s="618"/>
      <c r="AI529" s="618"/>
      <c r="AJ529" s="618"/>
      <c r="AK529" s="618"/>
      <c r="AL529" s="616"/>
      <c r="AM529" s="616"/>
      <c r="AN529" s="616"/>
      <c r="AO529" s="616"/>
      <c r="AP529" s="616"/>
      <c r="AQ529" s="616"/>
      <c r="AR529" s="616"/>
      <c r="AS529" s="616"/>
      <c r="AT529" s="616"/>
      <c r="AU529" s="616"/>
      <c r="AV529" s="616"/>
      <c r="AW529" s="616"/>
      <c r="AX529" s="616"/>
      <c r="AY529" s="616"/>
      <c r="AZ529" s="616"/>
      <c r="BA529" s="616"/>
      <c r="BB529" s="616"/>
      <c r="BC529" s="616"/>
      <c r="BD529" s="616"/>
      <c r="BE529" s="616"/>
      <c r="BF529" s="616"/>
      <c r="BG529" s="616"/>
      <c r="BH529" s="616"/>
      <c r="BI529" s="616"/>
      <c r="BJ529" s="616"/>
      <c r="BK529" s="616"/>
      <c r="BL529" s="616"/>
      <c r="BM529" s="616"/>
      <c r="BN529" s="616"/>
      <c r="BO529" s="616"/>
      <c r="BP529" s="616"/>
      <c r="BQ529" s="616"/>
      <c r="BR529" s="616"/>
      <c r="BS529" s="616"/>
      <c r="BT529" s="616"/>
      <c r="BU529" s="616"/>
      <c r="BV529" s="616"/>
      <c r="BW529" s="616"/>
      <c r="BX529" s="616"/>
      <c r="BY529" s="616"/>
      <c r="BZ529" s="616"/>
      <c r="CA529" s="616"/>
      <c r="CB529" s="616"/>
      <c r="CC529" s="616"/>
      <c r="CD529" s="616"/>
      <c r="CE529" s="616"/>
      <c r="CF529" s="616"/>
      <c r="CG529" s="616"/>
    </row>
    <row r="530" spans="1:85">
      <c r="A530" s="618"/>
      <c r="B530" s="618"/>
      <c r="C530" s="618"/>
      <c r="D530" s="618"/>
      <c r="E530" s="618"/>
      <c r="F530" s="618"/>
      <c r="G530" s="618"/>
      <c r="H530" s="618"/>
      <c r="I530" s="618"/>
      <c r="J530" s="618"/>
      <c r="K530" s="618"/>
      <c r="L530" s="618"/>
      <c r="M530" s="618"/>
      <c r="N530" s="618"/>
      <c r="O530" s="618"/>
      <c r="P530" s="618"/>
      <c r="Q530" s="618"/>
      <c r="R530" s="618"/>
      <c r="S530" s="618"/>
      <c r="T530" s="618"/>
      <c r="U530" s="618"/>
      <c r="V530" s="618"/>
      <c r="W530" s="618"/>
      <c r="Y530" s="618"/>
      <c r="Z530" s="618"/>
      <c r="AA530" s="618"/>
      <c r="AB530" s="618"/>
      <c r="AC530" s="618"/>
      <c r="AD530" s="618"/>
      <c r="AE530" s="618"/>
      <c r="AF530" s="618"/>
      <c r="AG530" s="618"/>
      <c r="AH530" s="618"/>
      <c r="AI530" s="618"/>
      <c r="AJ530" s="618"/>
      <c r="AK530" s="618"/>
      <c r="AL530" s="616"/>
      <c r="AM530" s="616"/>
      <c r="AN530" s="616"/>
      <c r="AO530" s="616"/>
      <c r="AP530" s="616"/>
      <c r="AQ530" s="616"/>
      <c r="AR530" s="616"/>
      <c r="AS530" s="616"/>
      <c r="AT530" s="616"/>
      <c r="AU530" s="616"/>
      <c r="AV530" s="616"/>
      <c r="AW530" s="616"/>
      <c r="AX530" s="616"/>
      <c r="AY530" s="616"/>
      <c r="AZ530" s="616"/>
      <c r="BA530" s="616"/>
      <c r="BB530" s="616"/>
      <c r="BC530" s="616"/>
      <c r="BD530" s="616"/>
      <c r="BE530" s="616"/>
      <c r="BF530" s="616"/>
      <c r="BG530" s="616"/>
      <c r="BH530" s="616"/>
      <c r="BI530" s="616"/>
      <c r="BJ530" s="616"/>
      <c r="BK530" s="616"/>
      <c r="BL530" s="616"/>
      <c r="BM530" s="616"/>
      <c r="BN530" s="616"/>
      <c r="BO530" s="616"/>
      <c r="BP530" s="616"/>
      <c r="BQ530" s="616"/>
      <c r="BR530" s="616"/>
      <c r="BS530" s="616"/>
      <c r="BT530" s="616"/>
      <c r="BU530" s="616"/>
      <c r="BV530" s="616"/>
      <c r="BW530" s="616"/>
      <c r="BX530" s="616"/>
      <c r="BY530" s="616"/>
      <c r="BZ530" s="616"/>
      <c r="CA530" s="616"/>
      <c r="CB530" s="616"/>
      <c r="CC530" s="616"/>
      <c r="CD530" s="616"/>
      <c r="CE530" s="616"/>
      <c r="CF530" s="616"/>
      <c r="CG530" s="616"/>
    </row>
    <row r="531" spans="1:85">
      <c r="A531" s="618"/>
      <c r="B531" s="618"/>
      <c r="C531" s="618"/>
      <c r="D531" s="618"/>
      <c r="E531" s="618"/>
      <c r="F531" s="618"/>
      <c r="G531" s="618"/>
      <c r="H531" s="618"/>
      <c r="I531" s="618"/>
      <c r="J531" s="618"/>
      <c r="K531" s="618"/>
      <c r="L531" s="618"/>
      <c r="M531" s="618"/>
      <c r="N531" s="618"/>
      <c r="O531" s="618"/>
      <c r="P531" s="618"/>
      <c r="Q531" s="618"/>
      <c r="R531" s="618"/>
      <c r="S531" s="618"/>
      <c r="T531" s="618"/>
      <c r="U531" s="618"/>
      <c r="V531" s="618"/>
      <c r="W531" s="618"/>
      <c r="Y531" s="618"/>
      <c r="Z531" s="618"/>
      <c r="AA531" s="618"/>
      <c r="AB531" s="618"/>
      <c r="AC531" s="618"/>
      <c r="AD531" s="618"/>
      <c r="AE531" s="618"/>
      <c r="AF531" s="618"/>
      <c r="AG531" s="618"/>
      <c r="AH531" s="618"/>
      <c r="AI531" s="618"/>
      <c r="AJ531" s="618"/>
      <c r="AK531" s="618"/>
      <c r="AL531" s="616"/>
      <c r="AM531" s="616"/>
      <c r="AN531" s="616"/>
      <c r="AO531" s="616"/>
      <c r="AP531" s="616"/>
      <c r="AQ531" s="616"/>
      <c r="AR531" s="616"/>
      <c r="AS531" s="616"/>
      <c r="AT531" s="616"/>
      <c r="AU531" s="616"/>
      <c r="AV531" s="616"/>
      <c r="AW531" s="616"/>
      <c r="AX531" s="616"/>
      <c r="AY531" s="616"/>
      <c r="AZ531" s="616"/>
      <c r="BA531" s="616"/>
      <c r="BB531" s="616"/>
      <c r="BC531" s="616"/>
      <c r="BD531" s="616"/>
      <c r="BE531" s="616"/>
      <c r="BF531" s="616"/>
      <c r="BG531" s="616"/>
      <c r="BH531" s="616"/>
      <c r="BI531" s="616"/>
      <c r="BJ531" s="616"/>
      <c r="BK531" s="616"/>
      <c r="BL531" s="616"/>
      <c r="BM531" s="616"/>
      <c r="BN531" s="616"/>
      <c r="BO531" s="616"/>
      <c r="BP531" s="616"/>
      <c r="BQ531" s="616"/>
      <c r="BR531" s="616"/>
      <c r="BS531" s="616"/>
      <c r="BT531" s="616"/>
      <c r="BU531" s="616"/>
      <c r="BV531" s="616"/>
      <c r="BW531" s="616"/>
      <c r="BX531" s="616"/>
      <c r="BY531" s="616"/>
      <c r="BZ531" s="616"/>
      <c r="CA531" s="616"/>
      <c r="CB531" s="616"/>
      <c r="CC531" s="616"/>
      <c r="CD531" s="616"/>
      <c r="CE531" s="616"/>
      <c r="CF531" s="616"/>
      <c r="CG531" s="616"/>
    </row>
    <row r="532" spans="1:85">
      <c r="A532" s="618"/>
      <c r="B532" s="618"/>
      <c r="C532" s="618"/>
      <c r="D532" s="618"/>
      <c r="E532" s="618"/>
      <c r="F532" s="618"/>
      <c r="G532" s="618"/>
      <c r="H532" s="618"/>
      <c r="I532" s="618"/>
      <c r="J532" s="618"/>
      <c r="K532" s="618"/>
      <c r="L532" s="618"/>
      <c r="M532" s="618"/>
      <c r="N532" s="618"/>
      <c r="O532" s="618"/>
      <c r="P532" s="618"/>
      <c r="Q532" s="618"/>
      <c r="R532" s="618"/>
      <c r="S532" s="618"/>
      <c r="T532" s="618"/>
      <c r="U532" s="618"/>
      <c r="V532" s="618"/>
      <c r="W532" s="618"/>
      <c r="Y532" s="618"/>
      <c r="Z532" s="618"/>
      <c r="AA532" s="618"/>
      <c r="AB532" s="618"/>
      <c r="AC532" s="618"/>
      <c r="AD532" s="618"/>
      <c r="AE532" s="618"/>
      <c r="AF532" s="618"/>
      <c r="AG532" s="618"/>
      <c r="AH532" s="618"/>
      <c r="AI532" s="618"/>
      <c r="AJ532" s="618"/>
      <c r="AK532" s="618"/>
      <c r="AL532" s="616"/>
      <c r="AM532" s="616"/>
      <c r="AN532" s="616"/>
      <c r="AO532" s="616"/>
      <c r="AP532" s="616"/>
      <c r="AQ532" s="616"/>
      <c r="AR532" s="616"/>
      <c r="AS532" s="616"/>
      <c r="AT532" s="616"/>
      <c r="AU532" s="616"/>
      <c r="AV532" s="616"/>
      <c r="AW532" s="616"/>
      <c r="AX532" s="616"/>
      <c r="AY532" s="616"/>
      <c r="AZ532" s="616"/>
      <c r="BA532" s="616"/>
      <c r="BB532" s="616"/>
      <c r="BC532" s="616"/>
      <c r="BD532" s="616"/>
      <c r="BE532" s="616"/>
      <c r="BF532" s="616"/>
      <c r="BG532" s="616"/>
      <c r="BH532" s="616"/>
      <c r="BI532" s="616"/>
      <c r="BJ532" s="616"/>
      <c r="BK532" s="616"/>
      <c r="BL532" s="616"/>
      <c r="BM532" s="616"/>
      <c r="BN532" s="616"/>
      <c r="BO532" s="616"/>
      <c r="BP532" s="616"/>
      <c r="BQ532" s="616"/>
      <c r="BR532" s="616"/>
      <c r="BS532" s="616"/>
      <c r="BT532" s="616"/>
      <c r="BU532" s="616"/>
      <c r="BV532" s="616"/>
      <c r="BW532" s="616"/>
      <c r="BX532" s="616"/>
      <c r="BY532" s="616"/>
      <c r="BZ532" s="616"/>
      <c r="CA532" s="616"/>
      <c r="CB532" s="616"/>
      <c r="CC532" s="616"/>
      <c r="CD532" s="616"/>
      <c r="CE532" s="616"/>
      <c r="CF532" s="616"/>
      <c r="CG532" s="616"/>
    </row>
    <row r="533" spans="1:85">
      <c r="A533" s="618"/>
      <c r="B533" s="618"/>
      <c r="C533" s="618"/>
      <c r="D533" s="618"/>
      <c r="E533" s="618"/>
      <c r="F533" s="618"/>
      <c r="G533" s="618"/>
      <c r="H533" s="618"/>
      <c r="I533" s="618"/>
      <c r="J533" s="618"/>
      <c r="K533" s="618"/>
      <c r="L533" s="618"/>
      <c r="M533" s="618"/>
      <c r="N533" s="618"/>
      <c r="O533" s="618"/>
      <c r="P533" s="618"/>
      <c r="Q533" s="618"/>
      <c r="R533" s="618"/>
      <c r="S533" s="618"/>
      <c r="T533" s="618"/>
      <c r="U533" s="618"/>
      <c r="V533" s="618"/>
      <c r="W533" s="618"/>
      <c r="Y533" s="618"/>
      <c r="Z533" s="618"/>
      <c r="AA533" s="618"/>
      <c r="AB533" s="618"/>
      <c r="AC533" s="618"/>
      <c r="AD533" s="618"/>
      <c r="AE533" s="618"/>
      <c r="AF533" s="618"/>
      <c r="AG533" s="618"/>
      <c r="AH533" s="618"/>
      <c r="AI533" s="618"/>
      <c r="AJ533" s="618"/>
      <c r="AK533" s="618"/>
      <c r="AL533" s="616"/>
      <c r="AM533" s="616"/>
      <c r="AN533" s="616"/>
      <c r="AO533" s="616"/>
      <c r="AP533" s="616"/>
      <c r="AQ533" s="616"/>
      <c r="AR533" s="616"/>
      <c r="AS533" s="616"/>
      <c r="AT533" s="616"/>
      <c r="AU533" s="616"/>
      <c r="AV533" s="616"/>
      <c r="AW533" s="616"/>
      <c r="AX533" s="616"/>
      <c r="AY533" s="616"/>
      <c r="AZ533" s="616"/>
      <c r="BA533" s="616"/>
      <c r="BB533" s="616"/>
      <c r="BC533" s="616"/>
      <c r="BD533" s="616"/>
      <c r="BE533" s="616"/>
      <c r="BF533" s="616"/>
      <c r="BG533" s="616"/>
      <c r="BH533" s="616"/>
      <c r="BI533" s="616"/>
      <c r="BJ533" s="616"/>
      <c r="BK533" s="616"/>
      <c r="BL533" s="616"/>
      <c r="BM533" s="616"/>
      <c r="BN533" s="616"/>
      <c r="BO533" s="616"/>
      <c r="BP533" s="616"/>
      <c r="BQ533" s="616"/>
      <c r="BR533" s="616"/>
      <c r="BS533" s="616"/>
      <c r="BT533" s="616"/>
      <c r="BU533" s="616"/>
      <c r="BV533" s="616"/>
      <c r="BW533" s="616"/>
      <c r="BX533" s="616"/>
      <c r="BY533" s="616"/>
      <c r="BZ533" s="616"/>
      <c r="CA533" s="616"/>
      <c r="CB533" s="616"/>
      <c r="CC533" s="616"/>
      <c r="CD533" s="616"/>
      <c r="CE533" s="616"/>
      <c r="CF533" s="616"/>
      <c r="CG533" s="616"/>
    </row>
    <row r="534" spans="1:85">
      <c r="A534" s="618"/>
      <c r="B534" s="618"/>
      <c r="C534" s="618"/>
      <c r="D534" s="618"/>
      <c r="E534" s="618"/>
      <c r="F534" s="618"/>
      <c r="G534" s="618"/>
      <c r="H534" s="618"/>
      <c r="I534" s="618"/>
      <c r="J534" s="618"/>
      <c r="K534" s="618"/>
      <c r="L534" s="618"/>
      <c r="M534" s="618"/>
      <c r="N534" s="618"/>
      <c r="O534" s="618"/>
      <c r="P534" s="618"/>
      <c r="Q534" s="618"/>
      <c r="R534" s="618"/>
      <c r="S534" s="618"/>
      <c r="T534" s="618"/>
      <c r="U534" s="618"/>
      <c r="V534" s="618"/>
      <c r="W534" s="618"/>
      <c r="Y534" s="618"/>
      <c r="Z534" s="618"/>
      <c r="AA534" s="618"/>
      <c r="AB534" s="618"/>
      <c r="AC534" s="618"/>
      <c r="AD534" s="618"/>
      <c r="AE534" s="618"/>
      <c r="AF534" s="618"/>
      <c r="AG534" s="618"/>
      <c r="AH534" s="618"/>
      <c r="AI534" s="618"/>
      <c r="AJ534" s="618"/>
      <c r="AK534" s="618"/>
      <c r="AL534" s="616"/>
      <c r="AM534" s="616"/>
      <c r="AN534" s="616"/>
      <c r="AO534" s="616"/>
      <c r="AP534" s="616"/>
      <c r="AQ534" s="616"/>
      <c r="AR534" s="616"/>
      <c r="AS534" s="616"/>
      <c r="AT534" s="616"/>
      <c r="AU534" s="616"/>
      <c r="AV534" s="616"/>
      <c r="AW534" s="616"/>
      <c r="AX534" s="616"/>
      <c r="AY534" s="616"/>
      <c r="AZ534" s="616"/>
      <c r="BA534" s="616"/>
      <c r="BB534" s="616"/>
      <c r="BC534" s="616"/>
      <c r="BD534" s="616"/>
      <c r="BE534" s="616"/>
      <c r="BF534" s="616"/>
      <c r="BG534" s="616"/>
      <c r="BH534" s="616"/>
      <c r="BI534" s="616"/>
      <c r="BJ534" s="616"/>
      <c r="BK534" s="616"/>
      <c r="BL534" s="616"/>
      <c r="BM534" s="616"/>
      <c r="BN534" s="616"/>
      <c r="BO534" s="616"/>
      <c r="BP534" s="616"/>
      <c r="BQ534" s="616"/>
      <c r="BR534" s="616"/>
      <c r="BS534" s="616"/>
      <c r="BT534" s="616"/>
      <c r="BU534" s="616"/>
      <c r="BV534" s="616"/>
      <c r="BW534" s="616"/>
      <c r="BX534" s="616"/>
      <c r="BY534" s="616"/>
      <c r="BZ534" s="616"/>
      <c r="CA534" s="616"/>
      <c r="CB534" s="616"/>
      <c r="CC534" s="616"/>
      <c r="CD534" s="616"/>
      <c r="CE534" s="616"/>
      <c r="CF534" s="616"/>
      <c r="CG534" s="616"/>
    </row>
    <row r="535" spans="1:85">
      <c r="A535" s="618"/>
      <c r="B535" s="618"/>
      <c r="C535" s="618"/>
      <c r="D535" s="618"/>
      <c r="E535" s="618"/>
      <c r="F535" s="618"/>
      <c r="G535" s="618"/>
      <c r="H535" s="618"/>
      <c r="I535" s="618"/>
      <c r="J535" s="618"/>
      <c r="K535" s="618"/>
      <c r="L535" s="618"/>
      <c r="M535" s="618"/>
      <c r="N535" s="618"/>
      <c r="O535" s="618"/>
      <c r="P535" s="618"/>
      <c r="Q535" s="618"/>
      <c r="R535" s="618"/>
      <c r="S535" s="618"/>
      <c r="T535" s="618"/>
      <c r="U535" s="618"/>
      <c r="V535" s="618"/>
      <c r="W535" s="618"/>
      <c r="Y535" s="618"/>
      <c r="Z535" s="618"/>
      <c r="AA535" s="618"/>
      <c r="AB535" s="618"/>
      <c r="AC535" s="618"/>
      <c r="AD535" s="618"/>
      <c r="AE535" s="618"/>
      <c r="AF535" s="618"/>
      <c r="AG535" s="618"/>
      <c r="AH535" s="618"/>
      <c r="AI535" s="618"/>
      <c r="AJ535" s="618"/>
      <c r="AK535" s="618"/>
      <c r="AL535" s="616"/>
      <c r="AM535" s="616"/>
      <c r="AN535" s="616"/>
      <c r="AO535" s="616"/>
      <c r="AP535" s="616"/>
      <c r="AQ535" s="616"/>
      <c r="AR535" s="616"/>
      <c r="AS535" s="616"/>
      <c r="AT535" s="616"/>
      <c r="AU535" s="616"/>
      <c r="AV535" s="616"/>
      <c r="AW535" s="616"/>
      <c r="AX535" s="616"/>
      <c r="AY535" s="616"/>
      <c r="AZ535" s="616"/>
      <c r="BA535" s="616"/>
      <c r="BB535" s="616"/>
      <c r="BC535" s="616"/>
      <c r="BD535" s="616"/>
      <c r="BE535" s="616"/>
      <c r="BF535" s="616"/>
      <c r="BG535" s="616"/>
      <c r="BH535" s="616"/>
      <c r="BI535" s="616"/>
      <c r="BJ535" s="616"/>
      <c r="BK535" s="616"/>
      <c r="BL535" s="616"/>
      <c r="BM535" s="616"/>
      <c r="BN535" s="616"/>
      <c r="BO535" s="616"/>
      <c r="BP535" s="616"/>
      <c r="BQ535" s="616"/>
      <c r="BR535" s="616"/>
      <c r="BS535" s="616"/>
      <c r="BT535" s="616"/>
      <c r="BU535" s="616"/>
      <c r="BV535" s="616"/>
      <c r="BW535" s="616"/>
      <c r="BX535" s="616"/>
      <c r="BY535" s="616"/>
      <c r="BZ535" s="616"/>
      <c r="CA535" s="616"/>
      <c r="CB535" s="616"/>
      <c r="CC535" s="616"/>
      <c r="CD535" s="616"/>
      <c r="CE535" s="616"/>
      <c r="CF535" s="616"/>
      <c r="CG535" s="616"/>
    </row>
    <row r="536" spans="1:85">
      <c r="A536" s="618"/>
      <c r="B536" s="618"/>
      <c r="C536" s="618"/>
      <c r="D536" s="618"/>
      <c r="E536" s="618"/>
      <c r="F536" s="618"/>
      <c r="G536" s="618"/>
      <c r="H536" s="618"/>
      <c r="I536" s="618"/>
      <c r="J536" s="618"/>
      <c r="K536" s="618"/>
      <c r="L536" s="618"/>
      <c r="M536" s="618"/>
      <c r="N536" s="618"/>
      <c r="O536" s="618"/>
      <c r="P536" s="618"/>
      <c r="Q536" s="618"/>
      <c r="R536" s="618"/>
      <c r="S536" s="618"/>
      <c r="T536" s="618"/>
      <c r="U536" s="618"/>
      <c r="V536" s="618"/>
      <c r="W536" s="618"/>
      <c r="Y536" s="618"/>
      <c r="Z536" s="618"/>
      <c r="AA536" s="618"/>
      <c r="AB536" s="618"/>
      <c r="AC536" s="618"/>
      <c r="AD536" s="618"/>
      <c r="AE536" s="618"/>
      <c r="AF536" s="618"/>
      <c r="AG536" s="618"/>
      <c r="AH536" s="618"/>
      <c r="AI536" s="618"/>
      <c r="AJ536" s="618"/>
      <c r="AK536" s="618"/>
      <c r="AL536" s="616"/>
      <c r="AM536" s="616"/>
      <c r="AN536" s="616"/>
      <c r="AO536" s="616"/>
      <c r="AP536" s="616"/>
      <c r="AQ536" s="616"/>
      <c r="AR536" s="616"/>
      <c r="AS536" s="616"/>
      <c r="AT536" s="616"/>
      <c r="AU536" s="616"/>
      <c r="AV536" s="616"/>
      <c r="AW536" s="616"/>
      <c r="AX536" s="616"/>
      <c r="AY536" s="616"/>
      <c r="AZ536" s="616"/>
      <c r="BA536" s="616"/>
      <c r="BB536" s="616"/>
      <c r="BC536" s="616"/>
      <c r="BD536" s="616"/>
      <c r="BE536" s="616"/>
      <c r="BF536" s="616"/>
      <c r="BG536" s="616"/>
      <c r="BH536" s="616"/>
      <c r="BI536" s="616"/>
      <c r="BJ536" s="616"/>
      <c r="BK536" s="616"/>
      <c r="BL536" s="616"/>
      <c r="BM536" s="616"/>
      <c r="BN536" s="616"/>
      <c r="BO536" s="616"/>
      <c r="BP536" s="616"/>
      <c r="BQ536" s="616"/>
      <c r="BR536" s="616"/>
      <c r="BS536" s="616"/>
      <c r="BT536" s="616"/>
      <c r="BU536" s="616"/>
      <c r="BV536" s="616"/>
      <c r="BW536" s="616"/>
      <c r="BX536" s="616"/>
      <c r="BY536" s="616"/>
      <c r="BZ536" s="616"/>
      <c r="CA536" s="616"/>
      <c r="CB536" s="616"/>
      <c r="CC536" s="616"/>
      <c r="CD536" s="616"/>
      <c r="CE536" s="616"/>
      <c r="CF536" s="616"/>
      <c r="CG536" s="616"/>
    </row>
    <row r="537" spans="1:85">
      <c r="A537" s="618"/>
      <c r="B537" s="618"/>
      <c r="C537" s="618"/>
      <c r="D537" s="618"/>
      <c r="E537" s="618"/>
      <c r="F537" s="618"/>
      <c r="G537" s="618"/>
      <c r="H537" s="618"/>
      <c r="I537" s="618"/>
      <c r="J537" s="618"/>
      <c r="K537" s="618"/>
      <c r="L537" s="618"/>
      <c r="M537" s="618"/>
      <c r="N537" s="618"/>
      <c r="O537" s="618"/>
      <c r="P537" s="618"/>
      <c r="Q537" s="618"/>
      <c r="R537" s="618"/>
      <c r="S537" s="618"/>
      <c r="T537" s="618"/>
      <c r="U537" s="618"/>
      <c r="V537" s="618"/>
      <c r="W537" s="618"/>
      <c r="Y537" s="618"/>
      <c r="Z537" s="618"/>
      <c r="AA537" s="618"/>
      <c r="AB537" s="618"/>
      <c r="AC537" s="618"/>
      <c r="AD537" s="618"/>
      <c r="AE537" s="618"/>
      <c r="AF537" s="618"/>
      <c r="AG537" s="618"/>
      <c r="AH537" s="618"/>
      <c r="AI537" s="618"/>
      <c r="AJ537" s="618"/>
      <c r="AK537" s="618"/>
      <c r="AL537" s="616"/>
      <c r="AM537" s="616"/>
      <c r="AN537" s="616"/>
      <c r="AO537" s="616"/>
      <c r="AP537" s="616"/>
      <c r="AQ537" s="616"/>
      <c r="AR537" s="616"/>
      <c r="AS537" s="616"/>
      <c r="AT537" s="616"/>
      <c r="AU537" s="616"/>
      <c r="AV537" s="616"/>
      <c r="AW537" s="616"/>
      <c r="AX537" s="616"/>
      <c r="AY537" s="616"/>
      <c r="AZ537" s="616"/>
      <c r="BA537" s="616"/>
      <c r="BB537" s="616"/>
      <c r="BC537" s="616"/>
      <c r="BD537" s="616"/>
      <c r="BE537" s="616"/>
      <c r="BF537" s="616"/>
      <c r="BG537" s="616"/>
      <c r="BH537" s="616"/>
      <c r="BI537" s="616"/>
      <c r="BJ537" s="616"/>
      <c r="BK537" s="616"/>
      <c r="BL537" s="616"/>
      <c r="BM537" s="616"/>
      <c r="BN537" s="616"/>
      <c r="BO537" s="616"/>
      <c r="BP537" s="616"/>
      <c r="BQ537" s="616"/>
      <c r="BR537" s="616"/>
      <c r="BS537" s="616"/>
      <c r="BT537" s="616"/>
      <c r="BU537" s="616"/>
      <c r="BV537" s="616"/>
      <c r="BW537" s="616"/>
      <c r="BX537" s="616"/>
      <c r="BY537" s="616"/>
      <c r="BZ537" s="616"/>
      <c r="CA537" s="616"/>
      <c r="CB537" s="616"/>
      <c r="CC537" s="616"/>
      <c r="CD537" s="616"/>
      <c r="CE537" s="616"/>
      <c r="CF537" s="616"/>
      <c r="CG537" s="616"/>
    </row>
    <row r="538" spans="1:85">
      <c r="A538" s="618"/>
      <c r="B538" s="618"/>
      <c r="C538" s="618"/>
      <c r="D538" s="618"/>
      <c r="E538" s="618"/>
      <c r="F538" s="618"/>
      <c r="G538" s="618"/>
      <c r="H538" s="618"/>
      <c r="I538" s="618"/>
      <c r="J538" s="618"/>
      <c r="K538" s="618"/>
      <c r="L538" s="618"/>
      <c r="M538" s="618"/>
      <c r="N538" s="618"/>
      <c r="O538" s="618"/>
      <c r="P538" s="618"/>
      <c r="Q538" s="618"/>
      <c r="R538" s="618"/>
      <c r="S538" s="618"/>
      <c r="T538" s="618"/>
      <c r="U538" s="618"/>
      <c r="V538" s="618"/>
      <c r="W538" s="618"/>
      <c r="Y538" s="618"/>
      <c r="Z538" s="618"/>
      <c r="AA538" s="618"/>
      <c r="AB538" s="618"/>
      <c r="AC538" s="618"/>
      <c r="AD538" s="618"/>
      <c r="AE538" s="618"/>
      <c r="AF538" s="618"/>
      <c r="AG538" s="618"/>
      <c r="AH538" s="618"/>
      <c r="AI538" s="618"/>
      <c r="AJ538" s="618"/>
      <c r="AK538" s="618"/>
      <c r="AL538" s="616"/>
      <c r="AM538" s="616"/>
      <c r="AN538" s="616"/>
      <c r="AO538" s="616"/>
      <c r="AP538" s="616"/>
      <c r="AQ538" s="616"/>
      <c r="AR538" s="616"/>
      <c r="AS538" s="616"/>
      <c r="AT538" s="616"/>
      <c r="AU538" s="616"/>
      <c r="AV538" s="616"/>
      <c r="AW538" s="616"/>
      <c r="AX538" s="616"/>
      <c r="AY538" s="616"/>
      <c r="AZ538" s="616"/>
      <c r="BA538" s="616"/>
      <c r="BB538" s="616"/>
      <c r="BC538" s="616"/>
      <c r="BD538" s="616"/>
      <c r="BE538" s="616"/>
      <c r="BF538" s="616"/>
      <c r="BG538" s="616"/>
      <c r="BH538" s="616"/>
      <c r="BI538" s="616"/>
      <c r="BJ538" s="616"/>
      <c r="BK538" s="616"/>
      <c r="BL538" s="616"/>
      <c r="BM538" s="616"/>
      <c r="BN538" s="616"/>
      <c r="BO538" s="616"/>
      <c r="BP538" s="616"/>
      <c r="BQ538" s="616"/>
      <c r="BR538" s="616"/>
      <c r="BS538" s="616"/>
      <c r="BT538" s="616"/>
      <c r="BU538" s="616"/>
      <c r="BV538" s="616"/>
      <c r="BW538" s="616"/>
      <c r="BX538" s="616"/>
      <c r="BY538" s="616"/>
      <c r="BZ538" s="616"/>
      <c r="CA538" s="616"/>
      <c r="CB538" s="616"/>
      <c r="CC538" s="616"/>
      <c r="CD538" s="616"/>
      <c r="CE538" s="616"/>
      <c r="CF538" s="616"/>
      <c r="CG538" s="616"/>
    </row>
    <row r="539" spans="1:85">
      <c r="A539" s="618"/>
      <c r="B539" s="618"/>
      <c r="C539" s="618"/>
      <c r="D539" s="618"/>
      <c r="E539" s="618"/>
      <c r="F539" s="618"/>
      <c r="G539" s="618"/>
      <c r="H539" s="618"/>
      <c r="I539" s="618"/>
      <c r="J539" s="618"/>
      <c r="K539" s="618"/>
      <c r="L539" s="618"/>
      <c r="M539" s="618"/>
      <c r="N539" s="618"/>
      <c r="O539" s="618"/>
      <c r="P539" s="618"/>
      <c r="Q539" s="618"/>
      <c r="R539" s="618"/>
      <c r="S539" s="618"/>
      <c r="T539" s="618"/>
      <c r="U539" s="618"/>
      <c r="V539" s="618"/>
      <c r="W539" s="618"/>
      <c r="Y539" s="618"/>
      <c r="Z539" s="618"/>
      <c r="AA539" s="618"/>
      <c r="AB539" s="618"/>
      <c r="AC539" s="618"/>
      <c r="AD539" s="618"/>
      <c r="AE539" s="618"/>
      <c r="AF539" s="618"/>
      <c r="AG539" s="618"/>
      <c r="AH539" s="618"/>
      <c r="AI539" s="618"/>
      <c r="AJ539" s="618"/>
      <c r="AK539" s="618"/>
      <c r="AL539" s="616"/>
      <c r="AM539" s="616"/>
      <c r="AN539" s="616"/>
      <c r="AO539" s="616"/>
      <c r="AP539" s="616"/>
      <c r="AQ539" s="616"/>
      <c r="AR539" s="616"/>
      <c r="AS539" s="616"/>
      <c r="AT539" s="616"/>
      <c r="AU539" s="616"/>
      <c r="AV539" s="616"/>
      <c r="AW539" s="616"/>
      <c r="AX539" s="616"/>
      <c r="AY539" s="616"/>
      <c r="AZ539" s="616"/>
      <c r="BA539" s="616"/>
      <c r="BB539" s="616"/>
      <c r="BC539" s="616"/>
      <c r="BD539" s="616"/>
      <c r="BE539" s="616"/>
      <c r="BF539" s="616"/>
      <c r="BG539" s="616"/>
      <c r="BH539" s="616"/>
      <c r="BI539" s="616"/>
      <c r="BJ539" s="616"/>
      <c r="BK539" s="616"/>
      <c r="BL539" s="616"/>
      <c r="BM539" s="616"/>
      <c r="BN539" s="616"/>
      <c r="BO539" s="616"/>
      <c r="BP539" s="616"/>
      <c r="BQ539" s="616"/>
      <c r="BR539" s="616"/>
      <c r="BS539" s="616"/>
      <c r="BT539" s="616"/>
      <c r="BU539" s="616"/>
      <c r="BV539" s="616"/>
      <c r="BW539" s="616"/>
      <c r="BX539" s="616"/>
      <c r="BY539" s="616"/>
      <c r="BZ539" s="616"/>
      <c r="CA539" s="616"/>
      <c r="CB539" s="616"/>
      <c r="CC539" s="616"/>
      <c r="CD539" s="616"/>
      <c r="CE539" s="616"/>
      <c r="CF539" s="616"/>
      <c r="CG539" s="616"/>
    </row>
    <row r="540" spans="1:85">
      <c r="A540" s="618"/>
      <c r="B540" s="618"/>
      <c r="C540" s="618"/>
      <c r="D540" s="618"/>
      <c r="E540" s="618"/>
      <c r="F540" s="618"/>
      <c r="G540" s="618"/>
      <c r="H540" s="618"/>
      <c r="I540" s="618"/>
      <c r="J540" s="618"/>
      <c r="K540" s="618"/>
      <c r="L540" s="618"/>
      <c r="M540" s="618"/>
      <c r="N540" s="618"/>
      <c r="O540" s="618"/>
      <c r="P540" s="618"/>
      <c r="Q540" s="618"/>
      <c r="R540" s="618"/>
      <c r="S540" s="618"/>
      <c r="T540" s="618"/>
      <c r="U540" s="618"/>
      <c r="V540" s="618"/>
      <c r="W540" s="618"/>
      <c r="Y540" s="618"/>
      <c r="Z540" s="618"/>
      <c r="AA540" s="618"/>
      <c r="AB540" s="618"/>
      <c r="AC540" s="618"/>
      <c r="AD540" s="618"/>
      <c r="AE540" s="618"/>
      <c r="AF540" s="618"/>
      <c r="AG540" s="618"/>
      <c r="AH540" s="618"/>
      <c r="AI540" s="618"/>
      <c r="AJ540" s="618"/>
      <c r="AK540" s="618"/>
      <c r="AL540" s="616"/>
      <c r="AM540" s="616"/>
      <c r="AN540" s="616"/>
      <c r="AO540" s="616"/>
      <c r="AP540" s="616"/>
      <c r="AQ540" s="616"/>
      <c r="AR540" s="616"/>
      <c r="AS540" s="616"/>
      <c r="AT540" s="616"/>
      <c r="AU540" s="616"/>
      <c r="AV540" s="616"/>
      <c r="AW540" s="616"/>
      <c r="AX540" s="616"/>
      <c r="AY540" s="616"/>
      <c r="AZ540" s="616"/>
      <c r="BA540" s="616"/>
      <c r="BB540" s="616"/>
      <c r="BC540" s="616"/>
      <c r="BD540" s="616"/>
      <c r="BE540" s="616"/>
      <c r="BF540" s="616"/>
      <c r="BG540" s="616"/>
      <c r="BH540" s="616"/>
      <c r="BI540" s="616"/>
      <c r="BJ540" s="616"/>
      <c r="BK540" s="616"/>
      <c r="BL540" s="616"/>
      <c r="BM540" s="616"/>
      <c r="BN540" s="616"/>
      <c r="BO540" s="616"/>
      <c r="BP540" s="616"/>
      <c r="BQ540" s="616"/>
      <c r="BR540" s="616"/>
      <c r="BS540" s="616"/>
      <c r="BT540" s="616"/>
      <c r="BU540" s="616"/>
      <c r="BV540" s="616"/>
      <c r="BW540" s="616"/>
      <c r="BX540" s="616"/>
      <c r="BY540" s="616"/>
      <c r="BZ540" s="616"/>
      <c r="CA540" s="616"/>
      <c r="CB540" s="616"/>
      <c r="CC540" s="616"/>
      <c r="CD540" s="616"/>
      <c r="CE540" s="616"/>
      <c r="CF540" s="616"/>
      <c r="CG540" s="616"/>
    </row>
    <row r="541" spans="1:85">
      <c r="A541" s="618"/>
      <c r="B541" s="618"/>
      <c r="C541" s="618"/>
      <c r="D541" s="618"/>
      <c r="E541" s="618"/>
      <c r="F541" s="618"/>
      <c r="G541" s="618"/>
      <c r="H541" s="618"/>
      <c r="I541" s="618"/>
      <c r="J541" s="618"/>
      <c r="K541" s="618"/>
      <c r="L541" s="618"/>
      <c r="M541" s="618"/>
      <c r="N541" s="618"/>
      <c r="O541" s="618"/>
      <c r="P541" s="618"/>
      <c r="Q541" s="618"/>
      <c r="R541" s="618"/>
      <c r="S541" s="618"/>
      <c r="T541" s="618"/>
      <c r="U541" s="618"/>
      <c r="V541" s="618"/>
      <c r="W541" s="618"/>
      <c r="Y541" s="618"/>
      <c r="Z541" s="618"/>
      <c r="AA541" s="618"/>
      <c r="AB541" s="618"/>
      <c r="AC541" s="618"/>
      <c r="AD541" s="618"/>
      <c r="AE541" s="618"/>
      <c r="AF541" s="618"/>
      <c r="AG541" s="618"/>
      <c r="AH541" s="618"/>
      <c r="AI541" s="618"/>
      <c r="AJ541" s="618"/>
      <c r="AK541" s="618"/>
      <c r="AL541" s="616"/>
      <c r="AM541" s="616"/>
      <c r="AN541" s="616"/>
      <c r="AO541" s="616"/>
      <c r="AP541" s="616"/>
      <c r="AQ541" s="616"/>
      <c r="AR541" s="616"/>
      <c r="AS541" s="616"/>
      <c r="AT541" s="616"/>
      <c r="AU541" s="616"/>
      <c r="AV541" s="616"/>
      <c r="AW541" s="616"/>
      <c r="AX541" s="616"/>
      <c r="AY541" s="616"/>
      <c r="AZ541" s="616"/>
      <c r="BA541" s="616"/>
      <c r="BB541" s="616"/>
      <c r="BC541" s="616"/>
      <c r="BD541" s="616"/>
      <c r="BE541" s="616"/>
      <c r="BF541" s="616"/>
      <c r="BG541" s="616"/>
      <c r="BH541" s="616"/>
      <c r="BI541" s="616"/>
      <c r="BJ541" s="616"/>
      <c r="BK541" s="616"/>
      <c r="BL541" s="616"/>
      <c r="BM541" s="616"/>
      <c r="BN541" s="616"/>
      <c r="BO541" s="616"/>
      <c r="BP541" s="616"/>
      <c r="BQ541" s="616"/>
      <c r="BR541" s="616"/>
      <c r="BS541" s="616"/>
      <c r="BT541" s="616"/>
      <c r="BU541" s="616"/>
      <c r="BV541" s="616"/>
      <c r="BW541" s="616"/>
      <c r="BX541" s="616"/>
      <c r="BY541" s="616"/>
      <c r="BZ541" s="616"/>
      <c r="CA541" s="616"/>
      <c r="CB541" s="616"/>
      <c r="CC541" s="616"/>
      <c r="CD541" s="616"/>
      <c r="CE541" s="616"/>
      <c r="CF541" s="616"/>
      <c r="CG541" s="616"/>
    </row>
    <row r="542" spans="1:85">
      <c r="A542" s="618"/>
      <c r="B542" s="618"/>
      <c r="C542" s="618"/>
      <c r="D542" s="618"/>
      <c r="E542" s="618"/>
      <c r="F542" s="618"/>
      <c r="G542" s="618"/>
      <c r="H542" s="618"/>
      <c r="I542" s="618"/>
      <c r="J542" s="618"/>
      <c r="K542" s="618"/>
      <c r="L542" s="618"/>
      <c r="M542" s="618"/>
      <c r="N542" s="618"/>
      <c r="O542" s="618"/>
      <c r="P542" s="618"/>
      <c r="Q542" s="618"/>
      <c r="R542" s="618"/>
      <c r="S542" s="618"/>
      <c r="T542" s="618"/>
      <c r="U542" s="618"/>
      <c r="V542" s="618"/>
      <c r="W542" s="618"/>
      <c r="Y542" s="618"/>
      <c r="Z542" s="618"/>
      <c r="AA542" s="618"/>
      <c r="AB542" s="618"/>
      <c r="AC542" s="618"/>
      <c r="AD542" s="618"/>
      <c r="AE542" s="618"/>
      <c r="AF542" s="618"/>
      <c r="AG542" s="618"/>
      <c r="AH542" s="618"/>
      <c r="AI542" s="618"/>
      <c r="AJ542" s="618"/>
      <c r="AK542" s="618"/>
      <c r="AL542" s="616"/>
      <c r="AM542" s="616"/>
      <c r="AN542" s="616"/>
      <c r="AO542" s="616"/>
      <c r="AP542" s="616"/>
      <c r="AQ542" s="616"/>
      <c r="AR542" s="616"/>
      <c r="AS542" s="616"/>
      <c r="AT542" s="616"/>
      <c r="AU542" s="616"/>
      <c r="AV542" s="616"/>
      <c r="AW542" s="616"/>
      <c r="AX542" s="616"/>
      <c r="AY542" s="616"/>
      <c r="AZ542" s="616"/>
      <c r="BA542" s="616"/>
      <c r="BB542" s="616"/>
      <c r="BC542" s="616"/>
      <c r="BD542" s="616"/>
      <c r="BE542" s="616"/>
      <c r="BF542" s="616"/>
      <c r="BG542" s="616"/>
      <c r="BH542" s="616"/>
      <c r="BI542" s="616"/>
      <c r="BJ542" s="616"/>
      <c r="BK542" s="616"/>
      <c r="BL542" s="616"/>
      <c r="BM542" s="616"/>
      <c r="BN542" s="616"/>
      <c r="BO542" s="616"/>
      <c r="BP542" s="616"/>
      <c r="BQ542" s="616"/>
      <c r="BR542" s="616"/>
      <c r="BS542" s="616"/>
      <c r="BT542" s="616"/>
      <c r="BU542" s="616"/>
      <c r="BV542" s="616"/>
      <c r="BW542" s="616"/>
      <c r="BX542" s="616"/>
      <c r="BY542" s="616"/>
      <c r="BZ542" s="616"/>
      <c r="CA542" s="616"/>
      <c r="CB542" s="616"/>
      <c r="CC542" s="616"/>
      <c r="CD542" s="616"/>
      <c r="CE542" s="616"/>
      <c r="CF542" s="616"/>
      <c r="CG542" s="616"/>
    </row>
    <row r="543" spans="1:85">
      <c r="A543" s="618"/>
      <c r="B543" s="618"/>
      <c r="C543" s="618"/>
      <c r="D543" s="618"/>
      <c r="E543" s="618"/>
      <c r="F543" s="618"/>
      <c r="G543" s="618"/>
      <c r="H543" s="618"/>
      <c r="I543" s="618"/>
      <c r="J543" s="618"/>
      <c r="K543" s="618"/>
      <c r="L543" s="618"/>
      <c r="M543" s="618"/>
      <c r="N543" s="618"/>
      <c r="O543" s="618"/>
      <c r="P543" s="618"/>
      <c r="Q543" s="618"/>
      <c r="R543" s="618"/>
      <c r="S543" s="618"/>
      <c r="T543" s="618"/>
      <c r="U543" s="618"/>
      <c r="V543" s="618"/>
      <c r="W543" s="618"/>
      <c r="Y543" s="618"/>
      <c r="Z543" s="618"/>
      <c r="AA543" s="618"/>
      <c r="AB543" s="618"/>
      <c r="AC543" s="618"/>
      <c r="AD543" s="618"/>
      <c r="AE543" s="618"/>
      <c r="AF543" s="618"/>
      <c r="AG543" s="618"/>
      <c r="AH543" s="618"/>
      <c r="AI543" s="618"/>
      <c r="AJ543" s="618"/>
      <c r="AK543" s="618"/>
      <c r="AL543" s="616"/>
      <c r="AM543" s="616"/>
      <c r="AN543" s="616"/>
      <c r="AO543" s="616"/>
      <c r="AP543" s="616"/>
      <c r="AQ543" s="616"/>
      <c r="AR543" s="616"/>
      <c r="AS543" s="616"/>
      <c r="AT543" s="616"/>
      <c r="AU543" s="616"/>
      <c r="AV543" s="616"/>
      <c r="AW543" s="616"/>
      <c r="AX543" s="616"/>
      <c r="AY543" s="616"/>
      <c r="AZ543" s="616"/>
      <c r="BA543" s="616"/>
      <c r="BB543" s="616"/>
      <c r="BC543" s="616"/>
      <c r="BD543" s="616"/>
      <c r="BE543" s="616"/>
      <c r="BF543" s="616"/>
      <c r="BG543" s="616"/>
      <c r="BH543" s="616"/>
      <c r="BI543" s="616"/>
      <c r="BJ543" s="616"/>
      <c r="BK543" s="616"/>
      <c r="BL543" s="616"/>
      <c r="BM543" s="616"/>
      <c r="BN543" s="616"/>
      <c r="BO543" s="616"/>
      <c r="BP543" s="616"/>
      <c r="BQ543" s="616"/>
      <c r="BR543" s="616"/>
      <c r="BS543" s="616"/>
      <c r="BT543" s="616"/>
      <c r="BU543" s="616"/>
      <c r="BV543" s="616"/>
      <c r="BW543" s="616"/>
      <c r="BX543" s="616"/>
      <c r="BY543" s="616"/>
      <c r="BZ543" s="616"/>
      <c r="CA543" s="616"/>
      <c r="CB543" s="616"/>
      <c r="CC543" s="616"/>
      <c r="CD543" s="616"/>
      <c r="CE543" s="616"/>
      <c r="CF543" s="616"/>
      <c r="CG543" s="616"/>
    </row>
    <row r="544" spans="1:85">
      <c r="A544" s="618"/>
      <c r="B544" s="618"/>
      <c r="C544" s="618"/>
      <c r="D544" s="618"/>
      <c r="E544" s="618"/>
      <c r="F544" s="618"/>
      <c r="G544" s="618"/>
      <c r="H544" s="618"/>
      <c r="I544" s="618"/>
      <c r="J544" s="618"/>
      <c r="K544" s="618"/>
      <c r="L544" s="618"/>
      <c r="M544" s="618"/>
      <c r="N544" s="618"/>
      <c r="O544" s="618"/>
      <c r="P544" s="618"/>
      <c r="Q544" s="618"/>
      <c r="R544" s="618"/>
      <c r="S544" s="618"/>
      <c r="T544" s="618"/>
      <c r="U544" s="618"/>
      <c r="V544" s="618"/>
      <c r="W544" s="618"/>
      <c r="Y544" s="618"/>
      <c r="Z544" s="618"/>
      <c r="AA544" s="618"/>
      <c r="AB544" s="618"/>
      <c r="AC544" s="618"/>
      <c r="AD544" s="618"/>
      <c r="AE544" s="618"/>
      <c r="AF544" s="618"/>
      <c r="AG544" s="618"/>
      <c r="AH544" s="618"/>
      <c r="AI544" s="618"/>
      <c r="AJ544" s="618"/>
      <c r="AK544" s="618"/>
      <c r="AL544" s="616"/>
      <c r="AM544" s="616"/>
      <c r="AN544" s="616"/>
      <c r="AO544" s="616"/>
      <c r="AP544" s="616"/>
      <c r="AQ544" s="616"/>
      <c r="AR544" s="616"/>
      <c r="AS544" s="616"/>
      <c r="AT544" s="616"/>
      <c r="AU544" s="616"/>
      <c r="AV544" s="616"/>
      <c r="AW544" s="616"/>
      <c r="AX544" s="616"/>
      <c r="AY544" s="616"/>
      <c r="AZ544" s="616"/>
      <c r="BA544" s="616"/>
      <c r="BB544" s="616"/>
      <c r="BC544" s="616"/>
      <c r="BD544" s="616"/>
      <c r="BE544" s="616"/>
      <c r="BF544" s="616"/>
      <c r="BG544" s="616"/>
      <c r="BH544" s="616"/>
      <c r="BI544" s="616"/>
      <c r="BJ544" s="616"/>
      <c r="BK544" s="616"/>
      <c r="BL544" s="616"/>
      <c r="BM544" s="616"/>
      <c r="BN544" s="616"/>
      <c r="BO544" s="616"/>
      <c r="BP544" s="616"/>
      <c r="BQ544" s="616"/>
      <c r="BR544" s="616"/>
      <c r="BS544" s="616"/>
      <c r="BT544" s="616"/>
      <c r="BU544" s="616"/>
      <c r="BV544" s="616"/>
      <c r="BW544" s="616"/>
      <c r="BX544" s="616"/>
      <c r="BY544" s="616"/>
      <c r="BZ544" s="616"/>
      <c r="CA544" s="616"/>
      <c r="CB544" s="616"/>
      <c r="CC544" s="616"/>
      <c r="CD544" s="616"/>
      <c r="CE544" s="616"/>
      <c r="CF544" s="616"/>
      <c r="CG544" s="616"/>
    </row>
    <row r="545" spans="1:85">
      <c r="A545" s="618"/>
      <c r="B545" s="618"/>
      <c r="C545" s="618"/>
      <c r="D545" s="618"/>
      <c r="E545" s="618"/>
      <c r="F545" s="618"/>
      <c r="G545" s="618"/>
      <c r="H545" s="618"/>
      <c r="I545" s="618"/>
      <c r="J545" s="618"/>
      <c r="K545" s="618"/>
      <c r="L545" s="618"/>
      <c r="M545" s="618"/>
      <c r="N545" s="618"/>
      <c r="O545" s="618"/>
      <c r="P545" s="618"/>
      <c r="Q545" s="618"/>
      <c r="R545" s="618"/>
      <c r="S545" s="618"/>
      <c r="T545" s="618"/>
      <c r="U545" s="618"/>
      <c r="V545" s="618"/>
      <c r="W545" s="618"/>
      <c r="Y545" s="618"/>
      <c r="Z545" s="618"/>
      <c r="AA545" s="618"/>
      <c r="AB545" s="618"/>
      <c r="AC545" s="618"/>
      <c r="AD545" s="618"/>
      <c r="AE545" s="618"/>
      <c r="AF545" s="618"/>
      <c r="AG545" s="618"/>
      <c r="AH545" s="618"/>
      <c r="AI545" s="618"/>
      <c r="AJ545" s="618"/>
      <c r="AK545" s="618"/>
      <c r="AL545" s="616"/>
      <c r="AM545" s="616"/>
      <c r="AN545" s="616"/>
      <c r="AO545" s="616"/>
      <c r="AP545" s="616"/>
      <c r="AQ545" s="616"/>
      <c r="AR545" s="616"/>
      <c r="AS545" s="616"/>
      <c r="AT545" s="616"/>
      <c r="AU545" s="616"/>
      <c r="AV545" s="616"/>
      <c r="AW545" s="616"/>
      <c r="AX545" s="616"/>
      <c r="AY545" s="616"/>
      <c r="AZ545" s="616"/>
      <c r="BA545" s="616"/>
      <c r="BB545" s="616"/>
      <c r="BC545" s="616"/>
      <c r="BD545" s="616"/>
      <c r="BE545" s="616"/>
      <c r="BF545" s="616"/>
      <c r="BG545" s="616"/>
      <c r="BH545" s="616"/>
      <c r="BI545" s="616"/>
      <c r="BJ545" s="616"/>
      <c r="BK545" s="616"/>
      <c r="BL545" s="616"/>
      <c r="BM545" s="616"/>
      <c r="BN545" s="616"/>
      <c r="BO545" s="616"/>
      <c r="BP545" s="616"/>
      <c r="BQ545" s="616"/>
      <c r="BR545" s="616"/>
      <c r="BS545" s="616"/>
      <c r="BT545" s="616"/>
      <c r="BU545" s="616"/>
      <c r="BV545" s="616"/>
      <c r="BW545" s="616"/>
      <c r="BX545" s="616"/>
      <c r="BY545" s="616"/>
      <c r="BZ545" s="616"/>
      <c r="CA545" s="616"/>
      <c r="CB545" s="616"/>
      <c r="CC545" s="616"/>
      <c r="CD545" s="616"/>
      <c r="CE545" s="616"/>
      <c r="CF545" s="616"/>
      <c r="CG545" s="616"/>
    </row>
    <row r="546" spans="1:85">
      <c r="A546" s="618"/>
      <c r="B546" s="618"/>
      <c r="C546" s="618"/>
      <c r="D546" s="618"/>
      <c r="E546" s="618"/>
      <c r="F546" s="618"/>
      <c r="G546" s="618"/>
      <c r="H546" s="618"/>
      <c r="I546" s="618"/>
      <c r="J546" s="618"/>
      <c r="K546" s="618"/>
      <c r="L546" s="618"/>
      <c r="M546" s="618"/>
      <c r="N546" s="618"/>
      <c r="O546" s="618"/>
      <c r="P546" s="618"/>
      <c r="Q546" s="618"/>
      <c r="R546" s="618"/>
      <c r="S546" s="618"/>
      <c r="T546" s="618"/>
      <c r="U546" s="618"/>
      <c r="V546" s="618"/>
      <c r="W546" s="618"/>
      <c r="Y546" s="618"/>
      <c r="Z546" s="618"/>
      <c r="AA546" s="618"/>
      <c r="AB546" s="618"/>
      <c r="AC546" s="618"/>
      <c r="AD546" s="618"/>
      <c r="AE546" s="618"/>
      <c r="AF546" s="618"/>
      <c r="AG546" s="618"/>
      <c r="AH546" s="618"/>
      <c r="AI546" s="618"/>
      <c r="AJ546" s="618"/>
      <c r="AK546" s="618"/>
      <c r="AL546" s="616"/>
      <c r="AM546" s="616"/>
      <c r="AN546" s="616"/>
      <c r="AO546" s="616"/>
      <c r="AP546" s="616"/>
      <c r="AQ546" s="616"/>
      <c r="AR546" s="616"/>
      <c r="AS546" s="616"/>
      <c r="AT546" s="616"/>
      <c r="AU546" s="616"/>
      <c r="AV546" s="616"/>
      <c r="AW546" s="616"/>
      <c r="AX546" s="616"/>
      <c r="AY546" s="616"/>
      <c r="AZ546" s="616"/>
      <c r="BA546" s="616"/>
      <c r="BB546" s="616"/>
      <c r="BC546" s="616"/>
      <c r="BD546" s="616"/>
      <c r="BE546" s="616"/>
      <c r="BF546" s="616"/>
      <c r="BG546" s="616"/>
      <c r="BH546" s="616"/>
      <c r="BI546" s="616"/>
      <c r="BJ546" s="616"/>
      <c r="BK546" s="616"/>
      <c r="BL546" s="616"/>
      <c r="BM546" s="616"/>
      <c r="BN546" s="616"/>
      <c r="BO546" s="616"/>
      <c r="BP546" s="616"/>
      <c r="BQ546" s="616"/>
      <c r="BR546" s="616"/>
      <c r="BS546" s="616"/>
      <c r="BT546" s="616"/>
      <c r="BU546" s="616"/>
      <c r="BV546" s="616"/>
      <c r="BW546" s="616"/>
      <c r="BX546" s="616"/>
      <c r="BY546" s="616"/>
      <c r="BZ546" s="616"/>
      <c r="CA546" s="616"/>
      <c r="CB546" s="616"/>
      <c r="CC546" s="616"/>
      <c r="CD546" s="616"/>
      <c r="CE546" s="616"/>
      <c r="CF546" s="616"/>
      <c r="CG546" s="616"/>
    </row>
    <row r="547" spans="1:85">
      <c r="A547" s="618"/>
      <c r="B547" s="618"/>
      <c r="C547" s="618"/>
      <c r="D547" s="618"/>
      <c r="E547" s="618"/>
      <c r="F547" s="618"/>
      <c r="G547" s="618"/>
      <c r="H547" s="618"/>
      <c r="I547" s="618"/>
      <c r="J547" s="618"/>
      <c r="K547" s="618"/>
      <c r="L547" s="618"/>
      <c r="M547" s="618"/>
      <c r="N547" s="618"/>
      <c r="O547" s="618"/>
      <c r="P547" s="618"/>
      <c r="Q547" s="618"/>
      <c r="R547" s="618"/>
      <c r="S547" s="618"/>
      <c r="T547" s="618"/>
      <c r="U547" s="618"/>
      <c r="V547" s="618"/>
      <c r="W547" s="618"/>
      <c r="Y547" s="618"/>
      <c r="Z547" s="618"/>
      <c r="AA547" s="618"/>
      <c r="AB547" s="618"/>
      <c r="AC547" s="618"/>
      <c r="AD547" s="618"/>
      <c r="AE547" s="618"/>
      <c r="AF547" s="618"/>
      <c r="AG547" s="618"/>
      <c r="AH547" s="618"/>
      <c r="AI547" s="618"/>
      <c r="AJ547" s="618"/>
      <c r="AK547" s="618"/>
      <c r="AL547" s="616"/>
      <c r="AM547" s="616"/>
      <c r="AN547" s="616"/>
      <c r="AO547" s="616"/>
      <c r="AP547" s="616"/>
      <c r="AQ547" s="616"/>
      <c r="AR547" s="616"/>
      <c r="AS547" s="616"/>
      <c r="AT547" s="616"/>
      <c r="AU547" s="616"/>
      <c r="AV547" s="616"/>
      <c r="AW547" s="616"/>
      <c r="AX547" s="616"/>
      <c r="AY547" s="616"/>
      <c r="AZ547" s="616"/>
      <c r="BA547" s="616"/>
      <c r="BB547" s="616"/>
      <c r="BC547" s="616"/>
      <c r="BD547" s="616"/>
      <c r="BE547" s="616"/>
      <c r="BF547" s="616"/>
      <c r="BG547" s="616"/>
      <c r="BH547" s="616"/>
      <c r="BI547" s="616"/>
      <c r="BJ547" s="616"/>
      <c r="BK547" s="616"/>
      <c r="BL547" s="616"/>
      <c r="BM547" s="616"/>
      <c r="BN547" s="616"/>
      <c r="BO547" s="616"/>
      <c r="BP547" s="616"/>
      <c r="BQ547" s="616"/>
      <c r="BR547" s="616"/>
      <c r="BS547" s="616"/>
      <c r="BT547" s="616"/>
      <c r="BU547" s="616"/>
      <c r="BV547" s="616"/>
      <c r="BW547" s="616"/>
      <c r="BX547" s="616"/>
      <c r="BY547" s="616"/>
      <c r="BZ547" s="616"/>
      <c r="CA547" s="616"/>
      <c r="CB547" s="616"/>
      <c r="CC547" s="616"/>
      <c r="CD547" s="616"/>
      <c r="CE547" s="616"/>
      <c r="CF547" s="616"/>
      <c r="CG547" s="616"/>
    </row>
    <row r="548" spans="1:85">
      <c r="A548" s="618"/>
      <c r="B548" s="618"/>
      <c r="C548" s="618"/>
      <c r="D548" s="618"/>
      <c r="E548" s="618"/>
      <c r="F548" s="618"/>
      <c r="G548" s="618"/>
      <c r="H548" s="618"/>
      <c r="I548" s="618"/>
      <c r="J548" s="618"/>
      <c r="K548" s="618"/>
      <c r="L548" s="618"/>
      <c r="M548" s="618"/>
      <c r="N548" s="618"/>
      <c r="O548" s="618"/>
      <c r="P548" s="618"/>
      <c r="Q548" s="618"/>
      <c r="R548" s="618"/>
      <c r="S548" s="618"/>
      <c r="T548" s="618"/>
      <c r="U548" s="618"/>
      <c r="V548" s="618"/>
      <c r="W548" s="618"/>
      <c r="Y548" s="618"/>
      <c r="Z548" s="618"/>
      <c r="AA548" s="618"/>
      <c r="AB548" s="618"/>
      <c r="AC548" s="618"/>
      <c r="AD548" s="618"/>
      <c r="AE548" s="618"/>
      <c r="AF548" s="618"/>
      <c r="AG548" s="618"/>
      <c r="AH548" s="618"/>
      <c r="AI548" s="618"/>
      <c r="AJ548" s="618"/>
      <c r="AK548" s="618"/>
      <c r="AL548" s="616"/>
      <c r="AM548" s="616"/>
      <c r="AN548" s="616"/>
      <c r="AO548" s="616"/>
      <c r="AP548" s="616"/>
      <c r="AQ548" s="616"/>
      <c r="AR548" s="616"/>
      <c r="AS548" s="616"/>
      <c r="AT548" s="616"/>
      <c r="AU548" s="616"/>
      <c r="AV548" s="616"/>
      <c r="AW548" s="616"/>
      <c r="AX548" s="616"/>
      <c r="AY548" s="616"/>
      <c r="AZ548" s="616"/>
      <c r="BA548" s="616"/>
      <c r="BB548" s="616"/>
      <c r="BC548" s="616"/>
      <c r="BD548" s="616"/>
      <c r="BE548" s="616"/>
      <c r="BF548" s="616"/>
      <c r="BG548" s="616"/>
      <c r="BH548" s="616"/>
      <c r="BI548" s="616"/>
      <c r="BJ548" s="616"/>
      <c r="BK548" s="616"/>
      <c r="BL548" s="616"/>
      <c r="BM548" s="616"/>
      <c r="BN548" s="616"/>
      <c r="BO548" s="616"/>
      <c r="BP548" s="616"/>
      <c r="BQ548" s="616"/>
      <c r="BR548" s="616"/>
      <c r="BS548" s="616"/>
      <c r="BT548" s="616"/>
      <c r="BU548" s="616"/>
      <c r="BV548" s="616"/>
      <c r="BW548" s="616"/>
      <c r="BX548" s="616"/>
      <c r="BY548" s="616"/>
      <c r="BZ548" s="616"/>
      <c r="CA548" s="616"/>
      <c r="CB548" s="616"/>
      <c r="CC548" s="616"/>
      <c r="CD548" s="616"/>
      <c r="CE548" s="616"/>
      <c r="CF548" s="616"/>
      <c r="CG548" s="616"/>
    </row>
    <row r="549" spans="1:85">
      <c r="A549" s="618"/>
      <c r="B549" s="618"/>
      <c r="C549" s="618"/>
      <c r="D549" s="618"/>
      <c r="E549" s="618"/>
      <c r="F549" s="618"/>
      <c r="G549" s="618"/>
      <c r="H549" s="618"/>
      <c r="I549" s="618"/>
      <c r="J549" s="618"/>
      <c r="K549" s="618"/>
      <c r="L549" s="618"/>
      <c r="M549" s="618"/>
      <c r="N549" s="618"/>
      <c r="O549" s="618"/>
      <c r="P549" s="618"/>
      <c r="Q549" s="618"/>
      <c r="R549" s="618"/>
      <c r="S549" s="618"/>
      <c r="T549" s="618"/>
      <c r="U549" s="618"/>
      <c r="V549" s="618"/>
      <c r="W549" s="618"/>
      <c r="Y549" s="618"/>
      <c r="Z549" s="618"/>
      <c r="AA549" s="618"/>
      <c r="AB549" s="618"/>
      <c r="AC549" s="618"/>
      <c r="AD549" s="618"/>
      <c r="AE549" s="618"/>
      <c r="AF549" s="618"/>
      <c r="AG549" s="618"/>
      <c r="AH549" s="618"/>
      <c r="AI549" s="618"/>
      <c r="AJ549" s="618"/>
      <c r="AK549" s="618"/>
      <c r="AL549" s="616"/>
      <c r="AM549" s="616"/>
      <c r="AN549" s="616"/>
      <c r="AO549" s="616"/>
      <c r="AP549" s="616"/>
      <c r="AQ549" s="616"/>
      <c r="AR549" s="616"/>
      <c r="AS549" s="616"/>
      <c r="AT549" s="616"/>
      <c r="AU549" s="616"/>
      <c r="AV549" s="616"/>
      <c r="AW549" s="616"/>
      <c r="AX549" s="616"/>
      <c r="AY549" s="616"/>
      <c r="AZ549" s="616"/>
      <c r="BA549" s="616"/>
      <c r="BB549" s="616"/>
      <c r="BC549" s="616"/>
      <c r="BD549" s="616"/>
      <c r="BE549" s="616"/>
      <c r="BF549" s="616"/>
      <c r="BG549" s="616"/>
      <c r="BH549" s="616"/>
      <c r="BI549" s="616"/>
      <c r="BJ549" s="616"/>
      <c r="BK549" s="616"/>
      <c r="BL549" s="616"/>
      <c r="BM549" s="616"/>
      <c r="BN549" s="616"/>
      <c r="BO549" s="616"/>
      <c r="BP549" s="616"/>
      <c r="BQ549" s="616"/>
      <c r="BR549" s="616"/>
      <c r="BS549" s="616"/>
      <c r="BT549" s="616"/>
      <c r="BU549" s="616"/>
      <c r="BV549" s="616"/>
      <c r="BW549" s="616"/>
      <c r="BX549" s="616"/>
      <c r="BY549" s="616"/>
      <c r="BZ549" s="616"/>
      <c r="CA549" s="616"/>
      <c r="CB549" s="616"/>
      <c r="CC549" s="616"/>
      <c r="CD549" s="616"/>
      <c r="CE549" s="616"/>
      <c r="CF549" s="616"/>
      <c r="CG549" s="616"/>
    </row>
    <row r="550" spans="1:85">
      <c r="A550" s="618"/>
      <c r="B550" s="618"/>
      <c r="C550" s="618"/>
      <c r="D550" s="618"/>
      <c r="E550" s="618"/>
      <c r="F550" s="618"/>
      <c r="G550" s="618"/>
      <c r="H550" s="618"/>
      <c r="I550" s="618"/>
      <c r="J550" s="618"/>
      <c r="K550" s="618"/>
      <c r="L550" s="618"/>
      <c r="M550" s="618"/>
      <c r="N550" s="618"/>
      <c r="O550" s="618"/>
      <c r="P550" s="618"/>
      <c r="Q550" s="618"/>
      <c r="R550" s="618"/>
      <c r="S550" s="618"/>
      <c r="T550" s="618"/>
      <c r="U550" s="618"/>
      <c r="V550" s="618"/>
      <c r="W550" s="618"/>
      <c r="Y550" s="618"/>
      <c r="Z550" s="618"/>
      <c r="AA550" s="618"/>
      <c r="AB550" s="618"/>
      <c r="AC550" s="618"/>
      <c r="AD550" s="618"/>
      <c r="AE550" s="618"/>
      <c r="AF550" s="618"/>
      <c r="AG550" s="618"/>
      <c r="AH550" s="618"/>
      <c r="AI550" s="618"/>
      <c r="AJ550" s="618"/>
      <c r="AK550" s="618"/>
      <c r="AL550" s="616"/>
      <c r="AM550" s="616"/>
      <c r="AN550" s="616"/>
      <c r="AO550" s="616"/>
      <c r="AP550" s="616"/>
      <c r="AQ550" s="616"/>
      <c r="AR550" s="616"/>
      <c r="AS550" s="616"/>
      <c r="AT550" s="616"/>
      <c r="AU550" s="616"/>
      <c r="AV550" s="616"/>
      <c r="AW550" s="616"/>
      <c r="AX550" s="616"/>
      <c r="AY550" s="616"/>
      <c r="AZ550" s="616"/>
      <c r="BA550" s="616"/>
      <c r="BB550" s="616"/>
      <c r="BC550" s="616"/>
      <c r="BD550" s="616"/>
      <c r="BE550" s="616"/>
      <c r="BF550" s="616"/>
      <c r="BG550" s="616"/>
      <c r="BH550" s="616"/>
      <c r="BI550" s="616"/>
      <c r="BJ550" s="616"/>
      <c r="BK550" s="616"/>
      <c r="BL550" s="616"/>
      <c r="BM550" s="616"/>
      <c r="BN550" s="616"/>
      <c r="BO550" s="616"/>
      <c r="BP550" s="616"/>
      <c r="BQ550" s="616"/>
      <c r="BR550" s="616"/>
      <c r="BS550" s="616"/>
      <c r="BT550" s="616"/>
      <c r="BU550" s="616"/>
      <c r="BV550" s="616"/>
      <c r="BW550" s="616"/>
      <c r="BX550" s="616"/>
      <c r="BY550" s="616"/>
      <c r="BZ550" s="616"/>
      <c r="CA550" s="616"/>
      <c r="CB550" s="616"/>
      <c r="CC550" s="616"/>
      <c r="CD550" s="616"/>
      <c r="CE550" s="616"/>
      <c r="CF550" s="616"/>
      <c r="CG550" s="616"/>
    </row>
    <row r="551" spans="1:85">
      <c r="A551" s="618"/>
      <c r="B551" s="618"/>
      <c r="C551" s="618"/>
      <c r="D551" s="618"/>
      <c r="E551" s="618"/>
      <c r="F551" s="618"/>
      <c r="G551" s="618"/>
      <c r="H551" s="618"/>
      <c r="I551" s="618"/>
      <c r="J551" s="618"/>
      <c r="K551" s="618"/>
      <c r="L551" s="618"/>
      <c r="M551" s="618"/>
      <c r="N551" s="618"/>
      <c r="O551" s="618"/>
      <c r="P551" s="618"/>
      <c r="Q551" s="618"/>
      <c r="R551" s="618"/>
      <c r="S551" s="618"/>
      <c r="T551" s="618"/>
      <c r="U551" s="618"/>
      <c r="V551" s="618"/>
      <c r="W551" s="618"/>
      <c r="Y551" s="618"/>
      <c r="Z551" s="618"/>
      <c r="AA551" s="618"/>
      <c r="AB551" s="618"/>
      <c r="AC551" s="618"/>
      <c r="AD551" s="618"/>
      <c r="AE551" s="618"/>
      <c r="AF551" s="618"/>
      <c r="AG551" s="618"/>
      <c r="AH551" s="618"/>
      <c r="AI551" s="618"/>
      <c r="AJ551" s="618"/>
      <c r="AK551" s="618"/>
      <c r="AL551" s="616"/>
      <c r="AM551" s="616"/>
      <c r="AN551" s="616"/>
      <c r="AO551" s="616"/>
      <c r="AP551" s="616"/>
      <c r="AQ551" s="616"/>
      <c r="AR551" s="616"/>
      <c r="AS551" s="616"/>
      <c r="AT551" s="616"/>
      <c r="AU551" s="616"/>
      <c r="AV551" s="616"/>
      <c r="AW551" s="616"/>
      <c r="AX551" s="616"/>
      <c r="AY551" s="616"/>
      <c r="AZ551" s="616"/>
      <c r="BA551" s="616"/>
      <c r="BB551" s="616"/>
      <c r="BC551" s="616"/>
      <c r="BD551" s="616"/>
      <c r="BE551" s="616"/>
      <c r="BF551" s="616"/>
      <c r="BG551" s="616"/>
      <c r="BH551" s="616"/>
      <c r="BI551" s="616"/>
      <c r="BJ551" s="616"/>
      <c r="BK551" s="616"/>
      <c r="BL551" s="616"/>
      <c r="BM551" s="616"/>
      <c r="BN551" s="616"/>
      <c r="BO551" s="616"/>
      <c r="BP551" s="616"/>
      <c r="BQ551" s="616"/>
      <c r="BR551" s="616"/>
      <c r="BS551" s="616"/>
      <c r="BT551" s="616"/>
      <c r="BU551" s="616"/>
      <c r="BV551" s="616"/>
      <c r="BW551" s="616"/>
      <c r="BX551" s="616"/>
      <c r="BY551" s="616"/>
      <c r="BZ551" s="616"/>
      <c r="CA551" s="616"/>
      <c r="CB551" s="616"/>
      <c r="CC551" s="616"/>
      <c r="CD551" s="616"/>
      <c r="CE551" s="616"/>
      <c r="CF551" s="616"/>
      <c r="CG551" s="616"/>
    </row>
    <row r="552" spans="1:85">
      <c r="A552" s="618"/>
      <c r="B552" s="618"/>
      <c r="C552" s="618"/>
      <c r="D552" s="618"/>
      <c r="E552" s="618"/>
      <c r="F552" s="618"/>
      <c r="G552" s="618"/>
      <c r="H552" s="618"/>
      <c r="I552" s="618"/>
      <c r="J552" s="618"/>
      <c r="K552" s="618"/>
      <c r="L552" s="618"/>
      <c r="M552" s="618"/>
      <c r="N552" s="618"/>
      <c r="O552" s="618"/>
      <c r="P552" s="618"/>
      <c r="Q552" s="618"/>
      <c r="R552" s="618"/>
      <c r="S552" s="618"/>
      <c r="T552" s="618"/>
      <c r="U552" s="618"/>
      <c r="V552" s="618"/>
      <c r="W552" s="618"/>
      <c r="Y552" s="618"/>
      <c r="Z552" s="618"/>
      <c r="AA552" s="618"/>
      <c r="AB552" s="618"/>
      <c r="AC552" s="618"/>
      <c r="AD552" s="618"/>
      <c r="AE552" s="618"/>
      <c r="AF552" s="618"/>
      <c r="AG552" s="618"/>
      <c r="AH552" s="618"/>
      <c r="AI552" s="618"/>
      <c r="AJ552" s="618"/>
      <c r="AK552" s="618"/>
      <c r="AL552" s="616"/>
      <c r="AM552" s="616"/>
      <c r="AN552" s="616"/>
      <c r="AO552" s="616"/>
      <c r="AP552" s="616"/>
      <c r="AQ552" s="616"/>
      <c r="AR552" s="616"/>
      <c r="AS552" s="616"/>
      <c r="AT552" s="616"/>
      <c r="AU552" s="616"/>
      <c r="AV552" s="616"/>
      <c r="AW552" s="616"/>
      <c r="AX552" s="616"/>
      <c r="AY552" s="616"/>
      <c r="AZ552" s="616"/>
      <c r="BA552" s="616"/>
      <c r="BB552" s="616"/>
      <c r="BC552" s="616"/>
      <c r="BD552" s="616"/>
      <c r="BE552" s="616"/>
      <c r="BF552" s="616"/>
      <c r="BG552" s="616"/>
      <c r="BH552" s="616"/>
      <c r="BI552" s="616"/>
      <c r="BJ552" s="616"/>
      <c r="BK552" s="616"/>
      <c r="BL552" s="616"/>
      <c r="BM552" s="616"/>
      <c r="BN552" s="616"/>
      <c r="BO552" s="616"/>
      <c r="BP552" s="616"/>
      <c r="BQ552" s="616"/>
      <c r="BR552" s="616"/>
      <c r="BS552" s="616"/>
      <c r="BT552" s="616"/>
      <c r="BU552" s="616"/>
      <c r="BV552" s="616"/>
      <c r="BW552" s="616"/>
      <c r="BX552" s="616"/>
      <c r="BY552" s="616"/>
      <c r="BZ552" s="616"/>
      <c r="CA552" s="616"/>
      <c r="CB552" s="616"/>
      <c r="CC552" s="616"/>
      <c r="CD552" s="616"/>
      <c r="CE552" s="616"/>
      <c r="CF552" s="616"/>
      <c r="CG552" s="616"/>
    </row>
    <row r="553" spans="1:85">
      <c r="A553" s="618"/>
      <c r="B553" s="618"/>
      <c r="C553" s="618"/>
      <c r="D553" s="618"/>
      <c r="E553" s="618"/>
      <c r="F553" s="618"/>
      <c r="G553" s="618"/>
      <c r="H553" s="618"/>
      <c r="I553" s="618"/>
      <c r="J553" s="618"/>
      <c r="K553" s="618"/>
      <c r="L553" s="618"/>
      <c r="M553" s="618"/>
      <c r="N553" s="618"/>
      <c r="O553" s="618"/>
      <c r="P553" s="618"/>
      <c r="Q553" s="618"/>
      <c r="R553" s="618"/>
      <c r="S553" s="618"/>
      <c r="T553" s="618"/>
      <c r="U553" s="618"/>
      <c r="V553" s="618"/>
      <c r="W553" s="618"/>
      <c r="Y553" s="618"/>
      <c r="Z553" s="618"/>
      <c r="AA553" s="618"/>
      <c r="AB553" s="618"/>
      <c r="AC553" s="618"/>
      <c r="AD553" s="618"/>
      <c r="AE553" s="618"/>
      <c r="AF553" s="618"/>
      <c r="AG553" s="618"/>
      <c r="AH553" s="618"/>
      <c r="AI553" s="618"/>
      <c r="AJ553" s="618"/>
      <c r="AK553" s="618"/>
      <c r="AL553" s="616"/>
      <c r="AM553" s="616"/>
      <c r="AN553" s="616"/>
      <c r="AO553" s="616"/>
      <c r="AP553" s="616"/>
      <c r="AQ553" s="616"/>
      <c r="AR553" s="616"/>
      <c r="AS553" s="616"/>
      <c r="AT553" s="616"/>
      <c r="AU553" s="616"/>
      <c r="AV553" s="616"/>
      <c r="AW553" s="616"/>
      <c r="AX553" s="616"/>
      <c r="AY553" s="616"/>
      <c r="AZ553" s="616"/>
      <c r="BA553" s="616"/>
      <c r="BB553" s="616"/>
      <c r="BC553" s="616"/>
      <c r="BD553" s="616"/>
      <c r="BE553" s="616"/>
      <c r="BF553" s="616"/>
      <c r="BG553" s="616"/>
      <c r="BH553" s="616"/>
      <c r="BI553" s="616"/>
      <c r="BJ553" s="616"/>
      <c r="BK553" s="616"/>
      <c r="BL553" s="616"/>
      <c r="BM553" s="616"/>
      <c r="BN553" s="616"/>
      <c r="BO553" s="616"/>
      <c r="BP553" s="616"/>
      <c r="BQ553" s="616"/>
      <c r="BR553" s="616"/>
      <c r="BS553" s="616"/>
      <c r="BT553" s="616"/>
      <c r="BU553" s="616"/>
      <c r="BV553" s="616"/>
      <c r="BW553" s="616"/>
      <c r="BX553" s="616"/>
      <c r="BY553" s="616"/>
      <c r="BZ553" s="616"/>
      <c r="CA553" s="616"/>
      <c r="CB553" s="616"/>
      <c r="CC553" s="616"/>
      <c r="CD553" s="616"/>
      <c r="CE553" s="616"/>
      <c r="CF553" s="616"/>
      <c r="CG553" s="616"/>
    </row>
    <row r="554" spans="1:85">
      <c r="A554" s="618"/>
      <c r="B554" s="618"/>
      <c r="C554" s="618"/>
      <c r="D554" s="618"/>
      <c r="E554" s="618"/>
      <c r="F554" s="618"/>
      <c r="G554" s="618"/>
      <c r="H554" s="618"/>
      <c r="I554" s="618"/>
      <c r="J554" s="618"/>
      <c r="K554" s="618"/>
      <c r="L554" s="618"/>
      <c r="M554" s="618"/>
      <c r="N554" s="618"/>
      <c r="O554" s="618"/>
      <c r="P554" s="618"/>
      <c r="Q554" s="618"/>
      <c r="R554" s="618"/>
      <c r="S554" s="618"/>
      <c r="T554" s="618"/>
      <c r="U554" s="618"/>
      <c r="V554" s="618"/>
      <c r="W554" s="618"/>
      <c r="Y554" s="618"/>
      <c r="Z554" s="618"/>
      <c r="AA554" s="618"/>
      <c r="AB554" s="618"/>
      <c r="AC554" s="618"/>
      <c r="AD554" s="618"/>
      <c r="AE554" s="618"/>
      <c r="AF554" s="618"/>
      <c r="AG554" s="618"/>
      <c r="AH554" s="618"/>
      <c r="AI554" s="618"/>
      <c r="AJ554" s="618"/>
      <c r="AK554" s="618"/>
      <c r="AL554" s="616"/>
      <c r="AM554" s="616"/>
      <c r="AN554" s="616"/>
      <c r="AO554" s="616"/>
      <c r="AP554" s="616"/>
      <c r="AQ554" s="616"/>
      <c r="AR554" s="616"/>
      <c r="AS554" s="616"/>
      <c r="AT554" s="616"/>
      <c r="AU554" s="616"/>
      <c r="AV554" s="616"/>
      <c r="AW554" s="616"/>
      <c r="AX554" s="616"/>
      <c r="AY554" s="616"/>
      <c r="AZ554" s="616"/>
      <c r="BA554" s="616"/>
      <c r="BB554" s="616"/>
      <c r="BC554" s="616"/>
      <c r="BD554" s="616"/>
      <c r="BE554" s="616"/>
      <c r="BF554" s="616"/>
      <c r="BG554" s="616"/>
      <c r="BH554" s="616"/>
      <c r="BI554" s="616"/>
      <c r="BJ554" s="616"/>
      <c r="BK554" s="616"/>
      <c r="BL554" s="616"/>
      <c r="BM554" s="616"/>
      <c r="BN554" s="616"/>
      <c r="BO554" s="616"/>
      <c r="BP554" s="616"/>
      <c r="BQ554" s="616"/>
      <c r="BR554" s="616"/>
      <c r="BS554" s="616"/>
      <c r="BT554" s="616"/>
      <c r="BU554" s="616"/>
      <c r="BV554" s="616"/>
      <c r="BW554" s="616"/>
      <c r="BX554" s="616"/>
      <c r="BY554" s="616"/>
      <c r="BZ554" s="616"/>
      <c r="CA554" s="616"/>
      <c r="CB554" s="616"/>
      <c r="CC554" s="616"/>
      <c r="CD554" s="616"/>
      <c r="CE554" s="616"/>
      <c r="CF554" s="616"/>
      <c r="CG554" s="616"/>
    </row>
    <row r="555" spans="1:85">
      <c r="A555" s="618"/>
      <c r="B555" s="618"/>
      <c r="C555" s="618"/>
      <c r="D555" s="618"/>
      <c r="E555" s="618"/>
      <c r="F555" s="618"/>
      <c r="G555" s="618"/>
      <c r="H555" s="618"/>
      <c r="I555" s="618"/>
      <c r="J555" s="618"/>
      <c r="K555" s="618"/>
      <c r="L555" s="618"/>
      <c r="M555" s="618"/>
      <c r="N555" s="618"/>
      <c r="O555" s="618"/>
      <c r="P555" s="618"/>
      <c r="Q555" s="618"/>
      <c r="R555" s="618"/>
      <c r="S555" s="618"/>
      <c r="T555" s="618"/>
      <c r="U555" s="618"/>
      <c r="V555" s="618"/>
      <c r="W555" s="618"/>
      <c r="Y555" s="618"/>
      <c r="Z555" s="618"/>
      <c r="AA555" s="618"/>
      <c r="AB555" s="618"/>
      <c r="AC555" s="618"/>
      <c r="AD555" s="618"/>
      <c r="AE555" s="618"/>
      <c r="AF555" s="618"/>
      <c r="AG555" s="618"/>
      <c r="AH555" s="618"/>
      <c r="AI555" s="618"/>
      <c r="AJ555" s="618"/>
      <c r="AK555" s="618"/>
      <c r="AL555" s="616"/>
      <c r="AM555" s="616"/>
      <c r="AN555" s="616"/>
      <c r="AO555" s="616"/>
      <c r="AP555" s="616"/>
      <c r="AQ555" s="616"/>
      <c r="AR555" s="616"/>
      <c r="AS555" s="616"/>
      <c r="AT555" s="616"/>
      <c r="AU555" s="616"/>
      <c r="AV555" s="616"/>
      <c r="AW555" s="616"/>
      <c r="AX555" s="616"/>
      <c r="AY555" s="616"/>
      <c r="AZ555" s="616"/>
      <c r="BA555" s="616"/>
      <c r="BB555" s="616"/>
      <c r="BC555" s="616"/>
      <c r="BD555" s="616"/>
      <c r="BE555" s="616"/>
      <c r="BF555" s="616"/>
      <c r="BG555" s="616"/>
      <c r="BH555" s="616"/>
      <c r="BI555" s="616"/>
      <c r="BJ555" s="616"/>
      <c r="BK555" s="616"/>
      <c r="BL555" s="616"/>
      <c r="BM555" s="616"/>
      <c r="BN555" s="616"/>
      <c r="BO555" s="616"/>
      <c r="BP555" s="616"/>
      <c r="BQ555" s="616"/>
      <c r="BR555" s="616"/>
      <c r="BS555" s="616"/>
      <c r="BT555" s="616"/>
      <c r="BU555" s="616"/>
      <c r="BV555" s="616"/>
      <c r="BW555" s="616"/>
      <c r="BX555" s="616"/>
      <c r="BY555" s="616"/>
      <c r="BZ555" s="616"/>
      <c r="CA555" s="616"/>
      <c r="CB555" s="616"/>
      <c r="CC555" s="616"/>
      <c r="CD555" s="616"/>
      <c r="CE555" s="616"/>
      <c r="CF555" s="616"/>
      <c r="CG555" s="616"/>
    </row>
    <row r="556" spans="1:85">
      <c r="A556" s="618"/>
      <c r="B556" s="618"/>
      <c r="C556" s="618"/>
      <c r="D556" s="618"/>
      <c r="E556" s="618"/>
      <c r="F556" s="618"/>
      <c r="G556" s="618"/>
      <c r="H556" s="618"/>
      <c r="I556" s="618"/>
      <c r="J556" s="618"/>
      <c r="K556" s="618"/>
      <c r="L556" s="618"/>
      <c r="M556" s="618"/>
      <c r="N556" s="618"/>
      <c r="O556" s="618"/>
      <c r="P556" s="618"/>
      <c r="Q556" s="618"/>
      <c r="R556" s="618"/>
      <c r="S556" s="618"/>
      <c r="T556" s="618"/>
      <c r="U556" s="618"/>
      <c r="V556" s="618"/>
      <c r="W556" s="618"/>
      <c r="Y556" s="618"/>
      <c r="Z556" s="618"/>
      <c r="AA556" s="618"/>
      <c r="AB556" s="618"/>
      <c r="AC556" s="618"/>
      <c r="AD556" s="618"/>
      <c r="AE556" s="618"/>
      <c r="AF556" s="618"/>
      <c r="AG556" s="618"/>
      <c r="AH556" s="618"/>
      <c r="AI556" s="618"/>
      <c r="AJ556" s="618"/>
      <c r="AK556" s="618"/>
      <c r="AL556" s="616"/>
      <c r="AM556" s="616"/>
      <c r="AN556" s="616"/>
      <c r="AO556" s="616"/>
      <c r="AP556" s="616"/>
      <c r="AQ556" s="616"/>
      <c r="AR556" s="616"/>
      <c r="AS556" s="616"/>
      <c r="AT556" s="616"/>
      <c r="AU556" s="616"/>
      <c r="AV556" s="616"/>
      <c r="AW556" s="616"/>
      <c r="AX556" s="616"/>
      <c r="AY556" s="616"/>
      <c r="AZ556" s="616"/>
      <c r="BA556" s="616"/>
      <c r="BB556" s="616"/>
      <c r="BC556" s="616"/>
      <c r="BD556" s="616"/>
      <c r="BE556" s="616"/>
      <c r="BF556" s="616"/>
      <c r="BG556" s="616"/>
      <c r="BH556" s="616"/>
      <c r="BI556" s="616"/>
      <c r="BJ556" s="616"/>
      <c r="BK556" s="616"/>
      <c r="BL556" s="616"/>
      <c r="BM556" s="616"/>
      <c r="BN556" s="616"/>
      <c r="BO556" s="616"/>
      <c r="BP556" s="616"/>
      <c r="BQ556" s="616"/>
      <c r="BR556" s="616"/>
      <c r="BS556" s="616"/>
      <c r="BT556" s="616"/>
      <c r="BU556" s="616"/>
      <c r="BV556" s="616"/>
      <c r="BW556" s="616"/>
      <c r="BX556" s="616"/>
      <c r="BY556" s="616"/>
      <c r="BZ556" s="616"/>
      <c r="CA556" s="616"/>
      <c r="CB556" s="616"/>
      <c r="CC556" s="616"/>
      <c r="CD556" s="616"/>
      <c r="CE556" s="616"/>
      <c r="CF556" s="616"/>
      <c r="CG556" s="616"/>
    </row>
    <row r="557" spans="1:85">
      <c r="A557" s="618"/>
      <c r="B557" s="618"/>
      <c r="C557" s="618"/>
      <c r="D557" s="618"/>
      <c r="E557" s="618"/>
      <c r="F557" s="618"/>
      <c r="G557" s="618"/>
      <c r="H557" s="618"/>
      <c r="I557" s="618"/>
      <c r="J557" s="618"/>
      <c r="K557" s="618"/>
      <c r="L557" s="618"/>
      <c r="M557" s="618"/>
      <c r="N557" s="618"/>
      <c r="O557" s="618"/>
      <c r="P557" s="618"/>
      <c r="Q557" s="618"/>
      <c r="R557" s="618"/>
      <c r="S557" s="618"/>
      <c r="T557" s="618"/>
      <c r="U557" s="618"/>
      <c r="V557" s="618"/>
      <c r="W557" s="618"/>
      <c r="Y557" s="618"/>
      <c r="Z557" s="618"/>
      <c r="AA557" s="618"/>
      <c r="AB557" s="618"/>
      <c r="AC557" s="618"/>
      <c r="AD557" s="618"/>
      <c r="AE557" s="618"/>
      <c r="AF557" s="618"/>
      <c r="AG557" s="618"/>
      <c r="AH557" s="618"/>
      <c r="AI557" s="618"/>
      <c r="AJ557" s="618"/>
      <c r="AK557" s="618"/>
      <c r="AL557" s="616"/>
      <c r="AM557" s="616"/>
      <c r="AN557" s="616"/>
      <c r="AO557" s="616"/>
      <c r="AP557" s="616"/>
      <c r="AQ557" s="616"/>
      <c r="AR557" s="616"/>
      <c r="AS557" s="616"/>
      <c r="AT557" s="616"/>
      <c r="AU557" s="616"/>
      <c r="AV557" s="616"/>
      <c r="AW557" s="616"/>
      <c r="AX557" s="616"/>
      <c r="AY557" s="616"/>
      <c r="AZ557" s="616"/>
      <c r="BA557" s="616"/>
      <c r="BB557" s="616"/>
      <c r="BC557" s="616"/>
      <c r="BD557" s="616"/>
      <c r="BE557" s="616"/>
      <c r="BF557" s="616"/>
      <c r="BG557" s="616"/>
      <c r="BH557" s="616"/>
      <c r="BI557" s="616"/>
      <c r="BJ557" s="616"/>
      <c r="BK557" s="616"/>
      <c r="BL557" s="616"/>
      <c r="BM557" s="616"/>
      <c r="BN557" s="616"/>
      <c r="BO557" s="616"/>
      <c r="BP557" s="616"/>
      <c r="BQ557" s="616"/>
      <c r="BR557" s="616"/>
      <c r="BS557" s="616"/>
      <c r="BT557" s="616"/>
      <c r="BU557" s="616"/>
      <c r="BV557" s="616"/>
      <c r="BW557" s="616"/>
      <c r="BX557" s="616"/>
      <c r="BY557" s="616"/>
      <c r="BZ557" s="616"/>
      <c r="CA557" s="616"/>
      <c r="CB557" s="616"/>
      <c r="CC557" s="616"/>
      <c r="CD557" s="616"/>
      <c r="CE557" s="616"/>
      <c r="CF557" s="616"/>
      <c r="CG557" s="616"/>
    </row>
    <row r="558" spans="1:85">
      <c r="A558" s="618"/>
      <c r="B558" s="618"/>
      <c r="C558" s="618"/>
      <c r="D558" s="618"/>
      <c r="E558" s="618"/>
      <c r="F558" s="618"/>
      <c r="G558" s="618"/>
      <c r="H558" s="618"/>
      <c r="I558" s="618"/>
      <c r="J558" s="618"/>
      <c r="K558" s="618"/>
      <c r="L558" s="618"/>
      <c r="M558" s="618"/>
      <c r="N558" s="618"/>
      <c r="O558" s="618"/>
      <c r="P558" s="618"/>
      <c r="Q558" s="618"/>
      <c r="R558" s="618"/>
      <c r="S558" s="618"/>
      <c r="T558" s="618"/>
      <c r="U558" s="618"/>
      <c r="V558" s="618"/>
      <c r="W558" s="618"/>
      <c r="Y558" s="618"/>
      <c r="Z558" s="618"/>
      <c r="AA558" s="618"/>
      <c r="AB558" s="618"/>
      <c r="AC558" s="618"/>
      <c r="AD558" s="618"/>
      <c r="AE558" s="618"/>
      <c r="AF558" s="618"/>
      <c r="AG558" s="618"/>
      <c r="AH558" s="618"/>
      <c r="AI558" s="618"/>
      <c r="AJ558" s="618"/>
      <c r="AK558" s="618"/>
      <c r="AL558" s="616"/>
      <c r="AM558" s="616"/>
      <c r="AN558" s="616"/>
      <c r="AO558" s="616"/>
      <c r="AP558" s="616"/>
      <c r="AQ558" s="616"/>
      <c r="AR558" s="616"/>
      <c r="AS558" s="616"/>
      <c r="AT558" s="616"/>
      <c r="AU558" s="616"/>
      <c r="AV558" s="616"/>
      <c r="AW558" s="616"/>
      <c r="AX558" s="616"/>
      <c r="AY558" s="616"/>
      <c r="AZ558" s="616"/>
      <c r="BA558" s="616"/>
      <c r="BB558" s="616"/>
      <c r="BC558" s="616"/>
      <c r="BD558" s="616"/>
      <c r="BE558" s="616"/>
      <c r="BF558" s="616"/>
      <c r="BG558" s="616"/>
      <c r="BH558" s="616"/>
      <c r="BI558" s="616"/>
      <c r="BJ558" s="616"/>
      <c r="BK558" s="616"/>
      <c r="BL558" s="616"/>
      <c r="BM558" s="616"/>
      <c r="BN558" s="616"/>
      <c r="BO558" s="616"/>
      <c r="BP558" s="616"/>
      <c r="BQ558" s="616"/>
      <c r="BR558" s="616"/>
      <c r="BS558" s="616"/>
      <c r="BT558" s="616"/>
      <c r="BU558" s="616"/>
      <c r="BV558" s="616"/>
      <c r="BW558" s="616"/>
      <c r="BX558" s="616"/>
      <c r="BY558" s="616"/>
      <c r="BZ558" s="616"/>
      <c r="CA558" s="616"/>
      <c r="CB558" s="616"/>
      <c r="CC558" s="616"/>
      <c r="CD558" s="616"/>
      <c r="CE558" s="616"/>
      <c r="CF558" s="616"/>
      <c r="CG558" s="616"/>
    </row>
    <row r="559" spans="1:85">
      <c r="A559" s="618"/>
      <c r="B559" s="618"/>
      <c r="C559" s="618"/>
      <c r="D559" s="618"/>
      <c r="E559" s="618"/>
      <c r="F559" s="618"/>
      <c r="G559" s="618"/>
      <c r="H559" s="618"/>
      <c r="I559" s="618"/>
      <c r="J559" s="618"/>
      <c r="K559" s="618"/>
      <c r="L559" s="618"/>
      <c r="M559" s="618"/>
      <c r="N559" s="618"/>
      <c r="O559" s="618"/>
      <c r="P559" s="618"/>
      <c r="Q559" s="618"/>
      <c r="R559" s="618"/>
      <c r="S559" s="618"/>
      <c r="T559" s="618"/>
      <c r="U559" s="618"/>
      <c r="V559" s="618"/>
      <c r="W559" s="618"/>
      <c r="Y559" s="618"/>
      <c r="Z559" s="618"/>
      <c r="AA559" s="618"/>
      <c r="AB559" s="618"/>
      <c r="AC559" s="618"/>
      <c r="AD559" s="618"/>
      <c r="AE559" s="618"/>
      <c r="AF559" s="618"/>
      <c r="AG559" s="618"/>
      <c r="AH559" s="618"/>
      <c r="AI559" s="618"/>
      <c r="AJ559" s="618"/>
      <c r="AK559" s="618"/>
      <c r="AL559" s="616"/>
      <c r="AM559" s="616"/>
      <c r="AN559" s="616"/>
      <c r="AO559" s="616"/>
      <c r="AP559" s="616"/>
      <c r="AQ559" s="616"/>
      <c r="AR559" s="616"/>
      <c r="AS559" s="616"/>
      <c r="AT559" s="616"/>
      <c r="AU559" s="616"/>
      <c r="AV559" s="616"/>
      <c r="AW559" s="616"/>
      <c r="AX559" s="616"/>
      <c r="AY559" s="616"/>
      <c r="AZ559" s="616"/>
      <c r="BA559" s="616"/>
      <c r="BB559" s="616"/>
      <c r="BC559" s="616"/>
      <c r="BD559" s="616"/>
      <c r="BE559" s="616"/>
      <c r="BF559" s="616"/>
      <c r="BG559" s="616"/>
      <c r="BH559" s="616"/>
      <c r="BI559" s="616"/>
      <c r="BJ559" s="616"/>
      <c r="BK559" s="616"/>
      <c r="BL559" s="616"/>
      <c r="BM559" s="616"/>
      <c r="BN559" s="616"/>
      <c r="BO559" s="616"/>
      <c r="BP559" s="616"/>
      <c r="BQ559" s="616"/>
      <c r="BR559" s="616"/>
      <c r="BS559" s="616"/>
      <c r="BT559" s="616"/>
      <c r="BU559" s="616"/>
      <c r="BV559" s="616"/>
      <c r="BW559" s="616"/>
      <c r="BX559" s="616"/>
      <c r="BY559" s="616"/>
      <c r="BZ559" s="616"/>
      <c r="CA559" s="616"/>
      <c r="CB559" s="616"/>
      <c r="CC559" s="616"/>
      <c r="CD559" s="616"/>
      <c r="CE559" s="616"/>
      <c r="CF559" s="616"/>
      <c r="CG559" s="616"/>
    </row>
    <row r="560" spans="1:85">
      <c r="A560" s="618"/>
      <c r="B560" s="618"/>
      <c r="C560" s="618"/>
      <c r="D560" s="618"/>
      <c r="E560" s="618"/>
      <c r="F560" s="618"/>
      <c r="G560" s="618"/>
      <c r="H560" s="618"/>
      <c r="I560" s="618"/>
      <c r="J560" s="618"/>
      <c r="K560" s="618"/>
      <c r="L560" s="618"/>
      <c r="M560" s="618"/>
      <c r="N560" s="618"/>
      <c r="O560" s="618"/>
      <c r="P560" s="618"/>
      <c r="Q560" s="618"/>
      <c r="R560" s="618"/>
      <c r="S560" s="618"/>
      <c r="T560" s="618"/>
      <c r="U560" s="618"/>
      <c r="V560" s="618"/>
      <c r="W560" s="618"/>
      <c r="Y560" s="618"/>
      <c r="Z560" s="618"/>
      <c r="AA560" s="618"/>
      <c r="AB560" s="618"/>
      <c r="AC560" s="618"/>
      <c r="AD560" s="618"/>
      <c r="AE560" s="618"/>
      <c r="AF560" s="618"/>
      <c r="AG560" s="618"/>
      <c r="AH560" s="618"/>
      <c r="AI560" s="618"/>
      <c r="AJ560" s="618"/>
      <c r="AK560" s="618"/>
      <c r="AL560" s="616"/>
      <c r="AM560" s="616"/>
      <c r="AN560" s="616"/>
      <c r="AO560" s="616"/>
      <c r="AP560" s="616"/>
      <c r="AQ560" s="616"/>
      <c r="AR560" s="616"/>
      <c r="AS560" s="616"/>
      <c r="AT560" s="616"/>
      <c r="AU560" s="616"/>
      <c r="AV560" s="616"/>
      <c r="AW560" s="616"/>
      <c r="AX560" s="616"/>
      <c r="AY560" s="616"/>
      <c r="AZ560" s="616"/>
      <c r="BA560" s="616"/>
      <c r="BB560" s="616"/>
      <c r="BC560" s="616"/>
      <c r="BD560" s="616"/>
      <c r="BE560" s="616"/>
      <c r="BF560" s="616"/>
      <c r="BG560" s="616"/>
      <c r="BH560" s="616"/>
      <c r="BI560" s="616"/>
      <c r="BJ560" s="616"/>
      <c r="BK560" s="616"/>
      <c r="BL560" s="616"/>
      <c r="BM560" s="616"/>
      <c r="BN560" s="616"/>
      <c r="BO560" s="616"/>
      <c r="BP560" s="616"/>
      <c r="BQ560" s="616"/>
      <c r="BR560" s="616"/>
      <c r="BS560" s="616"/>
      <c r="BT560" s="616"/>
      <c r="BU560" s="616"/>
      <c r="BV560" s="616"/>
      <c r="BW560" s="616"/>
      <c r="BX560" s="616"/>
      <c r="BY560" s="616"/>
      <c r="BZ560" s="616"/>
      <c r="CA560" s="616"/>
      <c r="CB560" s="616"/>
      <c r="CC560" s="616"/>
      <c r="CD560" s="616"/>
      <c r="CE560" s="616"/>
      <c r="CF560" s="616"/>
      <c r="CG560" s="616"/>
    </row>
    <row r="561" spans="1:85">
      <c r="A561" s="618"/>
      <c r="B561" s="618"/>
      <c r="C561" s="618"/>
      <c r="D561" s="618"/>
      <c r="E561" s="618"/>
      <c r="F561" s="618"/>
      <c r="G561" s="618"/>
      <c r="H561" s="618"/>
      <c r="I561" s="618"/>
      <c r="J561" s="618"/>
      <c r="K561" s="618"/>
      <c r="L561" s="618"/>
      <c r="M561" s="618"/>
      <c r="N561" s="618"/>
      <c r="O561" s="618"/>
      <c r="P561" s="618"/>
      <c r="Q561" s="618"/>
      <c r="R561" s="618"/>
      <c r="S561" s="618"/>
      <c r="T561" s="618"/>
      <c r="U561" s="618"/>
      <c r="V561" s="618"/>
      <c r="W561" s="618"/>
      <c r="Y561" s="618"/>
      <c r="Z561" s="618"/>
      <c r="AA561" s="618"/>
      <c r="AB561" s="618"/>
      <c r="AC561" s="618"/>
      <c r="AD561" s="618"/>
      <c r="AE561" s="618"/>
      <c r="AF561" s="618"/>
      <c r="AG561" s="618"/>
      <c r="AH561" s="618"/>
      <c r="AI561" s="618"/>
      <c r="AJ561" s="618"/>
      <c r="AK561" s="618"/>
      <c r="AL561" s="616"/>
      <c r="AM561" s="616"/>
      <c r="AN561" s="616"/>
      <c r="AO561" s="616"/>
      <c r="AP561" s="616"/>
      <c r="AQ561" s="616"/>
      <c r="AR561" s="616"/>
      <c r="AS561" s="616"/>
      <c r="AT561" s="616"/>
      <c r="AU561" s="616"/>
      <c r="AV561" s="616"/>
      <c r="AW561" s="616"/>
      <c r="AX561" s="616"/>
      <c r="AY561" s="616"/>
      <c r="AZ561" s="616"/>
      <c r="BA561" s="616"/>
      <c r="BB561" s="616"/>
      <c r="BC561" s="616"/>
      <c r="BD561" s="616"/>
      <c r="BE561" s="616"/>
      <c r="BF561" s="616"/>
      <c r="BG561" s="616"/>
      <c r="BH561" s="616"/>
      <c r="BI561" s="616"/>
      <c r="BJ561" s="616"/>
      <c r="BK561" s="616"/>
      <c r="BL561" s="616"/>
      <c r="BM561" s="616"/>
      <c r="BN561" s="616"/>
      <c r="BO561" s="616"/>
      <c r="BP561" s="616"/>
      <c r="BQ561" s="616"/>
      <c r="BR561" s="616"/>
      <c r="BS561" s="616"/>
      <c r="BT561" s="616"/>
      <c r="BU561" s="616"/>
      <c r="BV561" s="616"/>
      <c r="BW561" s="616"/>
      <c r="BX561" s="616"/>
      <c r="BY561" s="616"/>
      <c r="BZ561" s="616"/>
      <c r="CA561" s="616"/>
      <c r="CB561" s="616"/>
      <c r="CC561" s="616"/>
      <c r="CD561" s="616"/>
      <c r="CE561" s="616"/>
      <c r="CF561" s="616"/>
      <c r="CG561" s="616"/>
    </row>
    <row r="562" spans="1:85">
      <c r="A562" s="618"/>
      <c r="B562" s="618"/>
      <c r="C562" s="618"/>
      <c r="D562" s="618"/>
      <c r="E562" s="618"/>
      <c r="F562" s="618"/>
      <c r="G562" s="618"/>
      <c r="H562" s="618"/>
      <c r="I562" s="618"/>
      <c r="J562" s="618"/>
      <c r="K562" s="618"/>
      <c r="L562" s="618"/>
      <c r="M562" s="618"/>
      <c r="N562" s="618"/>
      <c r="O562" s="618"/>
      <c r="P562" s="618"/>
      <c r="Q562" s="618"/>
      <c r="R562" s="618"/>
      <c r="S562" s="618"/>
      <c r="T562" s="618"/>
      <c r="U562" s="618"/>
      <c r="V562" s="618"/>
      <c r="W562" s="618"/>
      <c r="Y562" s="618"/>
      <c r="Z562" s="618"/>
      <c r="AA562" s="618"/>
      <c r="AB562" s="618"/>
      <c r="AC562" s="618"/>
      <c r="AD562" s="618"/>
      <c r="AE562" s="618"/>
      <c r="AF562" s="618"/>
      <c r="AG562" s="618"/>
      <c r="AH562" s="618"/>
      <c r="AI562" s="618"/>
      <c r="AJ562" s="618"/>
      <c r="AK562" s="618"/>
      <c r="AL562" s="616"/>
      <c r="AM562" s="616"/>
      <c r="AN562" s="616"/>
      <c r="AO562" s="616"/>
      <c r="AP562" s="616"/>
      <c r="AQ562" s="616"/>
      <c r="AR562" s="616"/>
      <c r="AS562" s="616"/>
      <c r="AT562" s="616"/>
      <c r="AU562" s="616"/>
      <c r="AV562" s="616"/>
      <c r="AW562" s="616"/>
      <c r="AX562" s="616"/>
      <c r="AY562" s="616"/>
      <c r="AZ562" s="616"/>
      <c r="BA562" s="616"/>
      <c r="BB562" s="616"/>
      <c r="BC562" s="616"/>
      <c r="BD562" s="616"/>
      <c r="BE562" s="616"/>
      <c r="BF562" s="616"/>
      <c r="BG562" s="616"/>
      <c r="BH562" s="616"/>
      <c r="BI562" s="616"/>
      <c r="BJ562" s="616"/>
      <c r="BK562" s="616"/>
      <c r="BL562" s="616"/>
      <c r="BM562" s="616"/>
      <c r="BN562" s="616"/>
      <c r="BO562" s="616"/>
      <c r="BP562" s="616"/>
      <c r="BQ562" s="616"/>
      <c r="BR562" s="616"/>
      <c r="BS562" s="616"/>
      <c r="BT562" s="616"/>
      <c r="BU562" s="616"/>
      <c r="BV562" s="616"/>
      <c r="BW562" s="616"/>
      <c r="BX562" s="616"/>
      <c r="BY562" s="616"/>
      <c r="BZ562" s="616"/>
      <c r="CA562" s="616"/>
      <c r="CB562" s="616"/>
      <c r="CC562" s="616"/>
      <c r="CD562" s="616"/>
      <c r="CE562" s="616"/>
      <c r="CF562" s="616"/>
      <c r="CG562" s="616"/>
    </row>
    <row r="563" spans="1:85">
      <c r="A563" s="618"/>
      <c r="B563" s="618"/>
      <c r="C563" s="618"/>
      <c r="D563" s="618"/>
      <c r="E563" s="618"/>
      <c r="F563" s="618"/>
      <c r="G563" s="618"/>
      <c r="H563" s="618"/>
      <c r="I563" s="618"/>
      <c r="J563" s="618"/>
      <c r="K563" s="618"/>
      <c r="L563" s="618"/>
      <c r="M563" s="618"/>
      <c r="N563" s="618"/>
      <c r="O563" s="618"/>
      <c r="P563" s="618"/>
      <c r="Q563" s="618"/>
      <c r="R563" s="618"/>
      <c r="S563" s="618"/>
      <c r="T563" s="618"/>
      <c r="U563" s="618"/>
      <c r="V563" s="618"/>
      <c r="W563" s="618"/>
      <c r="Y563" s="618"/>
      <c r="Z563" s="618"/>
      <c r="AA563" s="618"/>
      <c r="AB563" s="618"/>
      <c r="AC563" s="618"/>
      <c r="AD563" s="618"/>
      <c r="AE563" s="618"/>
      <c r="AF563" s="618"/>
      <c r="AG563" s="618"/>
      <c r="AH563" s="618"/>
      <c r="AI563" s="618"/>
      <c r="AJ563" s="618"/>
      <c r="AK563" s="618"/>
      <c r="AL563" s="616"/>
      <c r="AM563" s="616"/>
      <c r="AN563" s="616"/>
      <c r="AO563" s="616"/>
      <c r="AP563" s="616"/>
      <c r="AQ563" s="616"/>
      <c r="AR563" s="616"/>
      <c r="AS563" s="616"/>
      <c r="AT563" s="616"/>
      <c r="AU563" s="616"/>
      <c r="AV563" s="616"/>
      <c r="AW563" s="616"/>
      <c r="AX563" s="616"/>
      <c r="AY563" s="616"/>
      <c r="AZ563" s="616"/>
      <c r="BA563" s="616"/>
      <c r="BB563" s="616"/>
      <c r="BC563" s="616"/>
      <c r="BD563" s="616"/>
      <c r="BE563" s="616"/>
      <c r="BF563" s="616"/>
      <c r="BG563" s="616"/>
      <c r="BH563" s="616"/>
      <c r="BI563" s="616"/>
      <c r="BJ563" s="616"/>
      <c r="BK563" s="616"/>
      <c r="BL563" s="616"/>
      <c r="BM563" s="616"/>
      <c r="BN563" s="616"/>
      <c r="BO563" s="616"/>
      <c r="BP563" s="616"/>
      <c r="BQ563" s="616"/>
      <c r="BR563" s="616"/>
      <c r="BS563" s="616"/>
      <c r="BT563" s="616"/>
      <c r="BU563" s="616"/>
      <c r="BV563" s="616"/>
      <c r="BW563" s="616"/>
      <c r="BX563" s="616"/>
      <c r="BY563" s="616"/>
      <c r="BZ563" s="616"/>
      <c r="CA563" s="616"/>
      <c r="CB563" s="616"/>
      <c r="CC563" s="616"/>
      <c r="CD563" s="616"/>
      <c r="CE563" s="616"/>
      <c r="CF563" s="616"/>
      <c r="CG563" s="616"/>
    </row>
    <row r="564" spans="1:85">
      <c r="A564" s="618"/>
      <c r="B564" s="618"/>
      <c r="C564" s="618"/>
      <c r="D564" s="618"/>
      <c r="E564" s="618"/>
      <c r="F564" s="618"/>
      <c r="G564" s="618"/>
      <c r="H564" s="618"/>
      <c r="I564" s="618"/>
      <c r="J564" s="618"/>
      <c r="K564" s="618"/>
      <c r="L564" s="618"/>
      <c r="M564" s="618"/>
      <c r="N564" s="618"/>
      <c r="O564" s="618"/>
      <c r="P564" s="618"/>
      <c r="Q564" s="618"/>
      <c r="R564" s="618"/>
      <c r="S564" s="618"/>
      <c r="T564" s="618"/>
      <c r="U564" s="618"/>
      <c r="V564" s="618"/>
      <c r="W564" s="618"/>
      <c r="Y564" s="618"/>
      <c r="Z564" s="618"/>
      <c r="AA564" s="618"/>
      <c r="AB564" s="618"/>
      <c r="AC564" s="618"/>
      <c r="AD564" s="618"/>
      <c r="AE564" s="618"/>
      <c r="AF564" s="618"/>
      <c r="AG564" s="618"/>
      <c r="AH564" s="618"/>
      <c r="AI564" s="618"/>
      <c r="AJ564" s="618"/>
      <c r="AK564" s="618"/>
      <c r="AL564" s="616"/>
      <c r="AM564" s="616"/>
      <c r="AN564" s="616"/>
      <c r="AO564" s="616"/>
      <c r="AP564" s="616"/>
      <c r="AQ564" s="616"/>
      <c r="AR564" s="616"/>
      <c r="AS564" s="616"/>
      <c r="AT564" s="616"/>
      <c r="AU564" s="616"/>
      <c r="AV564" s="616"/>
      <c r="AW564" s="616"/>
      <c r="AX564" s="616"/>
      <c r="AY564" s="616"/>
      <c r="AZ564" s="616"/>
      <c r="BA564" s="616"/>
      <c r="BB564" s="616"/>
      <c r="BC564" s="616"/>
      <c r="BD564" s="616"/>
      <c r="BE564" s="616"/>
      <c r="BF564" s="616"/>
      <c r="BG564" s="616"/>
      <c r="BH564" s="616"/>
      <c r="BI564" s="616"/>
      <c r="BJ564" s="616"/>
      <c r="BK564" s="616"/>
      <c r="BL564" s="616"/>
      <c r="BM564" s="616"/>
      <c r="BN564" s="616"/>
      <c r="BO564" s="616"/>
      <c r="BP564" s="616"/>
      <c r="BQ564" s="616"/>
      <c r="BR564" s="616"/>
      <c r="BS564" s="616"/>
      <c r="BT564" s="616"/>
      <c r="BU564" s="616"/>
      <c r="BV564" s="616"/>
      <c r="BW564" s="616"/>
      <c r="BX564" s="616"/>
      <c r="BY564" s="616"/>
      <c r="BZ564" s="616"/>
      <c r="CA564" s="616"/>
      <c r="CB564" s="616"/>
      <c r="CC564" s="616"/>
      <c r="CD564" s="616"/>
      <c r="CE564" s="616"/>
      <c r="CF564" s="616"/>
      <c r="CG564" s="616"/>
    </row>
    <row r="565" spans="1:85">
      <c r="A565" s="618"/>
      <c r="B565" s="618"/>
      <c r="C565" s="618"/>
      <c r="D565" s="618"/>
      <c r="E565" s="618"/>
      <c r="F565" s="618"/>
      <c r="G565" s="618"/>
      <c r="H565" s="618"/>
      <c r="I565" s="618"/>
      <c r="J565" s="618"/>
      <c r="K565" s="618"/>
      <c r="L565" s="618"/>
      <c r="M565" s="618"/>
      <c r="N565" s="618"/>
      <c r="O565" s="618"/>
      <c r="P565" s="618"/>
      <c r="Q565" s="618"/>
      <c r="R565" s="618"/>
      <c r="S565" s="618"/>
      <c r="T565" s="618"/>
      <c r="U565" s="618"/>
      <c r="V565" s="618"/>
      <c r="W565" s="618"/>
      <c r="Y565" s="618"/>
      <c r="Z565" s="618"/>
      <c r="AA565" s="618"/>
      <c r="AB565" s="618"/>
      <c r="AC565" s="618"/>
      <c r="AD565" s="618"/>
      <c r="AE565" s="618"/>
      <c r="AF565" s="618"/>
      <c r="AG565" s="618"/>
      <c r="AH565" s="618"/>
      <c r="AI565" s="618"/>
      <c r="AJ565" s="618"/>
      <c r="AK565" s="618"/>
      <c r="AL565" s="616"/>
      <c r="AM565" s="616"/>
      <c r="AN565" s="616"/>
      <c r="AO565" s="616"/>
      <c r="AP565" s="616"/>
      <c r="AQ565" s="616"/>
      <c r="AR565" s="616"/>
      <c r="AS565" s="616"/>
      <c r="AT565" s="616"/>
      <c r="AU565" s="616"/>
      <c r="AV565" s="616"/>
      <c r="AW565" s="616"/>
      <c r="AX565" s="616"/>
      <c r="AY565" s="616"/>
      <c r="AZ565" s="616"/>
      <c r="BA565" s="616"/>
      <c r="BB565" s="616"/>
      <c r="BC565" s="616"/>
      <c r="BD565" s="616"/>
      <c r="BE565" s="616"/>
      <c r="BF565" s="616"/>
      <c r="BG565" s="616"/>
      <c r="BH565" s="616"/>
      <c r="BI565" s="616"/>
      <c r="BJ565" s="616"/>
      <c r="BK565" s="616"/>
      <c r="BL565" s="616"/>
      <c r="BM565" s="616"/>
      <c r="BN565" s="616"/>
      <c r="BO565" s="616"/>
      <c r="BP565" s="616"/>
      <c r="BQ565" s="616"/>
      <c r="BR565" s="616"/>
      <c r="BS565" s="616"/>
      <c r="BT565" s="616"/>
      <c r="BU565" s="616"/>
      <c r="BV565" s="616"/>
      <c r="BW565" s="616"/>
      <c r="BX565" s="616"/>
      <c r="BY565" s="616"/>
      <c r="BZ565" s="616"/>
      <c r="CA565" s="616"/>
      <c r="CB565" s="616"/>
      <c r="CC565" s="616"/>
      <c r="CD565" s="616"/>
      <c r="CE565" s="616"/>
      <c r="CF565" s="616"/>
      <c r="CG565" s="616"/>
    </row>
    <row r="566" spans="1:85">
      <c r="A566" s="618"/>
      <c r="B566" s="618"/>
      <c r="C566" s="618"/>
      <c r="D566" s="618"/>
      <c r="E566" s="618"/>
      <c r="F566" s="618"/>
      <c r="G566" s="618"/>
      <c r="H566" s="618"/>
      <c r="I566" s="618"/>
      <c r="J566" s="618"/>
      <c r="K566" s="618"/>
      <c r="L566" s="618"/>
      <c r="M566" s="618"/>
      <c r="N566" s="618"/>
      <c r="O566" s="618"/>
      <c r="P566" s="618"/>
      <c r="Q566" s="618"/>
      <c r="R566" s="618"/>
      <c r="S566" s="618"/>
      <c r="T566" s="618"/>
      <c r="U566" s="618"/>
      <c r="V566" s="618"/>
      <c r="W566" s="618"/>
      <c r="Y566" s="618"/>
      <c r="Z566" s="618"/>
      <c r="AA566" s="618"/>
      <c r="AB566" s="618"/>
      <c r="AC566" s="618"/>
      <c r="AD566" s="618"/>
      <c r="AE566" s="618"/>
      <c r="AF566" s="618"/>
      <c r="AG566" s="618"/>
      <c r="AH566" s="618"/>
      <c r="AI566" s="618"/>
      <c r="AJ566" s="618"/>
      <c r="AK566" s="618"/>
      <c r="AL566" s="616"/>
      <c r="AM566" s="616"/>
      <c r="AN566" s="616"/>
      <c r="AO566" s="616"/>
      <c r="AP566" s="616"/>
      <c r="AQ566" s="616"/>
      <c r="AR566" s="616"/>
      <c r="AS566" s="616"/>
      <c r="AT566" s="616"/>
      <c r="AU566" s="616"/>
      <c r="AV566" s="616"/>
      <c r="AW566" s="616"/>
      <c r="AX566" s="616"/>
      <c r="AY566" s="616"/>
      <c r="AZ566" s="616"/>
      <c r="BA566" s="616"/>
      <c r="BB566" s="616"/>
      <c r="BC566" s="616"/>
      <c r="BD566" s="616"/>
      <c r="BE566" s="616"/>
      <c r="BF566" s="616"/>
      <c r="BG566" s="616"/>
      <c r="BH566" s="616"/>
      <c r="BI566" s="616"/>
      <c r="BJ566" s="616"/>
      <c r="BK566" s="616"/>
      <c r="BL566" s="616"/>
      <c r="BM566" s="616"/>
      <c r="BN566" s="616"/>
      <c r="BO566" s="616"/>
      <c r="BP566" s="616"/>
      <c r="BQ566" s="616"/>
      <c r="BR566" s="616"/>
      <c r="BS566" s="616"/>
      <c r="BT566" s="616"/>
      <c r="BU566" s="616"/>
      <c r="BV566" s="616"/>
      <c r="BW566" s="616"/>
      <c r="BX566" s="616"/>
      <c r="BY566" s="616"/>
      <c r="BZ566" s="616"/>
      <c r="CA566" s="616"/>
      <c r="CB566" s="616"/>
      <c r="CC566" s="616"/>
      <c r="CD566" s="616"/>
      <c r="CE566" s="616"/>
      <c r="CF566" s="616"/>
      <c r="CG566" s="616"/>
    </row>
    <row r="567" spans="1:85">
      <c r="A567" s="618"/>
      <c r="B567" s="618"/>
      <c r="C567" s="618"/>
      <c r="D567" s="618"/>
      <c r="E567" s="618"/>
      <c r="F567" s="618"/>
      <c r="G567" s="618"/>
      <c r="H567" s="618"/>
      <c r="I567" s="618"/>
      <c r="J567" s="618"/>
      <c r="K567" s="618"/>
      <c r="L567" s="618"/>
      <c r="M567" s="618"/>
      <c r="N567" s="618"/>
      <c r="O567" s="618"/>
      <c r="P567" s="618"/>
      <c r="Q567" s="618"/>
      <c r="R567" s="618"/>
      <c r="S567" s="618"/>
      <c r="T567" s="618"/>
      <c r="U567" s="618"/>
      <c r="V567" s="618"/>
      <c r="W567" s="618"/>
      <c r="Y567" s="618"/>
      <c r="Z567" s="618"/>
      <c r="AA567" s="618"/>
      <c r="AB567" s="618"/>
      <c r="AC567" s="618"/>
      <c r="AD567" s="618"/>
      <c r="AE567" s="618"/>
      <c r="AF567" s="618"/>
      <c r="AG567" s="618"/>
      <c r="AH567" s="618"/>
      <c r="AI567" s="618"/>
      <c r="AJ567" s="618"/>
      <c r="AK567" s="618"/>
      <c r="AL567" s="616"/>
      <c r="AM567" s="616"/>
      <c r="AN567" s="616"/>
      <c r="AO567" s="616"/>
      <c r="AP567" s="616"/>
      <c r="AQ567" s="616"/>
      <c r="AR567" s="616"/>
      <c r="AS567" s="616"/>
      <c r="AT567" s="616"/>
      <c r="AU567" s="616"/>
      <c r="AV567" s="616"/>
      <c r="AW567" s="616"/>
      <c r="AX567" s="616"/>
      <c r="AY567" s="616"/>
      <c r="AZ567" s="616"/>
      <c r="BA567" s="616"/>
      <c r="BB567" s="616"/>
      <c r="BC567" s="616"/>
      <c r="BD567" s="616"/>
      <c r="BE567" s="616"/>
      <c r="BF567" s="616"/>
      <c r="BG567" s="616"/>
      <c r="BH567" s="616"/>
      <c r="BI567" s="616"/>
      <c r="BJ567" s="616"/>
      <c r="BK567" s="616"/>
      <c r="BL567" s="616"/>
      <c r="BM567" s="616"/>
      <c r="BN567" s="616"/>
      <c r="BO567" s="616"/>
      <c r="BP567" s="616"/>
      <c r="BQ567" s="616"/>
      <c r="BR567" s="616"/>
      <c r="BS567" s="616"/>
      <c r="BT567" s="616"/>
      <c r="BU567" s="616"/>
      <c r="BV567" s="616"/>
      <c r="BW567" s="616"/>
      <c r="BX567" s="616"/>
      <c r="BY567" s="616"/>
      <c r="BZ567" s="616"/>
      <c r="CA567" s="616"/>
      <c r="CB567" s="616"/>
      <c r="CC567" s="616"/>
      <c r="CD567" s="616"/>
      <c r="CE567" s="616"/>
      <c r="CF567" s="616"/>
      <c r="CG567" s="616"/>
    </row>
    <row r="568" spans="1:85">
      <c r="A568" s="618"/>
      <c r="B568" s="618"/>
      <c r="C568" s="618"/>
      <c r="D568" s="618"/>
      <c r="E568" s="618"/>
      <c r="F568" s="618"/>
      <c r="G568" s="618"/>
      <c r="H568" s="618"/>
      <c r="I568" s="618"/>
      <c r="J568" s="618"/>
      <c r="K568" s="618"/>
      <c r="L568" s="618"/>
      <c r="M568" s="618"/>
      <c r="N568" s="618"/>
      <c r="O568" s="618"/>
      <c r="P568" s="618"/>
      <c r="Q568" s="618"/>
      <c r="R568" s="618"/>
      <c r="S568" s="618"/>
      <c r="T568" s="618"/>
      <c r="U568" s="618"/>
      <c r="V568" s="618"/>
      <c r="W568" s="618"/>
      <c r="Y568" s="618"/>
      <c r="Z568" s="618"/>
      <c r="AA568" s="618"/>
      <c r="AB568" s="618"/>
      <c r="AC568" s="618"/>
      <c r="AD568" s="618"/>
      <c r="AE568" s="618"/>
      <c r="AF568" s="618"/>
      <c r="AG568" s="618"/>
      <c r="AH568" s="618"/>
      <c r="AI568" s="618"/>
      <c r="AJ568" s="618"/>
      <c r="AK568" s="618"/>
      <c r="AL568" s="616"/>
      <c r="AM568" s="616"/>
      <c r="AN568" s="616"/>
      <c r="AO568" s="616"/>
      <c r="AP568" s="616"/>
      <c r="AQ568" s="616"/>
      <c r="AR568" s="616"/>
      <c r="AS568" s="616"/>
      <c r="AT568" s="616"/>
      <c r="AU568" s="616"/>
      <c r="AV568" s="616"/>
      <c r="AW568" s="616"/>
      <c r="AX568" s="616"/>
      <c r="AY568" s="616"/>
      <c r="AZ568" s="616"/>
      <c r="BA568" s="616"/>
      <c r="BB568" s="616"/>
      <c r="BC568" s="616"/>
      <c r="BD568" s="616"/>
      <c r="BE568" s="616"/>
      <c r="BF568" s="616"/>
      <c r="BG568" s="616"/>
      <c r="BH568" s="616"/>
      <c r="BI568" s="616"/>
      <c r="BJ568" s="616"/>
      <c r="BK568" s="616"/>
      <c r="BL568" s="616"/>
      <c r="BM568" s="616"/>
      <c r="BN568" s="616"/>
      <c r="BO568" s="616"/>
      <c r="BP568" s="616"/>
      <c r="BQ568" s="616"/>
      <c r="BR568" s="616"/>
      <c r="BS568" s="616"/>
      <c r="BT568" s="616"/>
      <c r="BU568" s="616"/>
      <c r="BV568" s="616"/>
      <c r="BW568" s="616"/>
      <c r="BX568" s="616"/>
      <c r="BY568" s="616"/>
      <c r="BZ568" s="616"/>
      <c r="CA568" s="616"/>
      <c r="CB568" s="616"/>
      <c r="CC568" s="616"/>
      <c r="CD568" s="616"/>
      <c r="CE568" s="616"/>
      <c r="CF568" s="616"/>
      <c r="CG568" s="616"/>
    </row>
    <row r="569" spans="1:85">
      <c r="A569" s="618"/>
      <c r="B569" s="618"/>
      <c r="C569" s="618"/>
      <c r="D569" s="618"/>
      <c r="E569" s="618"/>
      <c r="F569" s="618"/>
      <c r="G569" s="618"/>
      <c r="H569" s="618"/>
      <c r="I569" s="618"/>
      <c r="J569" s="618"/>
      <c r="K569" s="618"/>
      <c r="L569" s="618"/>
      <c r="M569" s="618"/>
      <c r="N569" s="618"/>
      <c r="O569" s="618"/>
      <c r="P569" s="618"/>
      <c r="Q569" s="618"/>
      <c r="R569" s="618"/>
      <c r="S569" s="618"/>
      <c r="T569" s="618"/>
      <c r="U569" s="618"/>
      <c r="V569" s="618"/>
      <c r="W569" s="618"/>
      <c r="Y569" s="618"/>
      <c r="Z569" s="618"/>
      <c r="AA569" s="618"/>
      <c r="AB569" s="618"/>
      <c r="AC569" s="618"/>
      <c r="AD569" s="618"/>
      <c r="AE569" s="618"/>
      <c r="AF569" s="618"/>
      <c r="AG569" s="618"/>
      <c r="AH569" s="618"/>
      <c r="AI569" s="618"/>
      <c r="AJ569" s="618"/>
      <c r="AK569" s="618"/>
      <c r="AL569" s="616"/>
      <c r="AM569" s="616"/>
      <c r="AN569" s="616"/>
      <c r="AO569" s="616"/>
      <c r="AP569" s="616"/>
      <c r="AQ569" s="616"/>
      <c r="AR569" s="616"/>
      <c r="AS569" s="616"/>
      <c r="AT569" s="616"/>
      <c r="AU569" s="616"/>
      <c r="AV569" s="616"/>
      <c r="AW569" s="616"/>
      <c r="AX569" s="616"/>
      <c r="AY569" s="616"/>
      <c r="AZ569" s="616"/>
      <c r="BA569" s="616"/>
      <c r="BB569" s="616"/>
      <c r="BC569" s="616"/>
      <c r="BD569" s="616"/>
      <c r="BE569" s="616"/>
      <c r="BF569" s="616"/>
      <c r="BG569" s="616"/>
      <c r="BH569" s="616"/>
      <c r="BI569" s="616"/>
      <c r="BJ569" s="616"/>
      <c r="BK569" s="616"/>
      <c r="BL569" s="616"/>
      <c r="BM569" s="616"/>
      <c r="BN569" s="616"/>
      <c r="BO569" s="616"/>
      <c r="BP569" s="616"/>
      <c r="BQ569" s="616"/>
      <c r="BR569" s="616"/>
      <c r="BS569" s="616"/>
      <c r="BT569" s="616"/>
      <c r="BU569" s="616"/>
      <c r="BV569" s="616"/>
      <c r="BW569" s="616"/>
      <c r="BX569" s="616"/>
      <c r="BY569" s="616"/>
      <c r="BZ569" s="616"/>
      <c r="CA569" s="616"/>
      <c r="CB569" s="616"/>
      <c r="CC569" s="616"/>
      <c r="CD569" s="616"/>
      <c r="CE569" s="616"/>
      <c r="CF569" s="616"/>
      <c r="CG569" s="616"/>
    </row>
    <row r="570" spans="1:85">
      <c r="A570" s="618"/>
      <c r="B570" s="618"/>
      <c r="C570" s="618"/>
      <c r="D570" s="618"/>
      <c r="E570" s="618"/>
      <c r="F570" s="618"/>
      <c r="G570" s="618"/>
      <c r="H570" s="618"/>
      <c r="I570" s="618"/>
      <c r="J570" s="618"/>
      <c r="K570" s="618"/>
      <c r="L570" s="618"/>
      <c r="M570" s="618"/>
      <c r="N570" s="618"/>
      <c r="O570" s="618"/>
      <c r="P570" s="618"/>
      <c r="Q570" s="618"/>
      <c r="R570" s="618"/>
      <c r="S570" s="618"/>
      <c r="T570" s="618"/>
      <c r="U570" s="618"/>
      <c r="V570" s="618"/>
      <c r="W570" s="618"/>
      <c r="Y570" s="618"/>
      <c r="Z570" s="618"/>
      <c r="AA570" s="618"/>
      <c r="AB570" s="618"/>
      <c r="AC570" s="618"/>
      <c r="AD570" s="618"/>
      <c r="AE570" s="618"/>
      <c r="AF570" s="618"/>
      <c r="AG570" s="618"/>
      <c r="AH570" s="618"/>
      <c r="AI570" s="618"/>
      <c r="AJ570" s="618"/>
      <c r="AK570" s="618"/>
      <c r="AL570" s="616"/>
      <c r="AM570" s="616"/>
      <c r="AN570" s="616"/>
      <c r="AO570" s="616"/>
      <c r="AP570" s="616"/>
      <c r="AQ570" s="616"/>
      <c r="AR570" s="616"/>
      <c r="AS570" s="616"/>
      <c r="AT570" s="616"/>
      <c r="AU570" s="616"/>
      <c r="AV570" s="616"/>
      <c r="AW570" s="616"/>
      <c r="AX570" s="616"/>
      <c r="AY570" s="616"/>
      <c r="AZ570" s="616"/>
      <c r="BA570" s="616"/>
      <c r="BB570" s="616"/>
      <c r="BC570" s="616"/>
      <c r="BD570" s="616"/>
      <c r="BE570" s="616"/>
      <c r="BF570" s="616"/>
      <c r="BG570" s="616"/>
      <c r="BH570" s="616"/>
      <c r="BI570" s="616"/>
      <c r="BJ570" s="616"/>
      <c r="BK570" s="616"/>
      <c r="BL570" s="616"/>
      <c r="BM570" s="616"/>
      <c r="BN570" s="616"/>
      <c r="BO570" s="616"/>
      <c r="BP570" s="616"/>
      <c r="BQ570" s="616"/>
      <c r="BR570" s="616"/>
      <c r="BS570" s="616"/>
      <c r="BT570" s="616"/>
      <c r="BU570" s="616"/>
      <c r="BV570" s="616"/>
      <c r="BW570" s="616"/>
      <c r="BX570" s="616"/>
      <c r="BY570" s="616"/>
      <c r="BZ570" s="616"/>
      <c r="CA570" s="616"/>
      <c r="CB570" s="616"/>
      <c r="CC570" s="616"/>
      <c r="CD570" s="616"/>
      <c r="CE570" s="616"/>
      <c r="CF570" s="616"/>
      <c r="CG570" s="616"/>
    </row>
    <row r="571" spans="1:85">
      <c r="A571" s="618"/>
      <c r="B571" s="618"/>
      <c r="C571" s="618"/>
      <c r="D571" s="618"/>
      <c r="E571" s="618"/>
      <c r="F571" s="618"/>
      <c r="G571" s="618"/>
      <c r="H571" s="618"/>
      <c r="I571" s="618"/>
      <c r="J571" s="618"/>
      <c r="K571" s="618"/>
      <c r="L571" s="618"/>
      <c r="M571" s="618"/>
      <c r="N571" s="618"/>
      <c r="O571" s="618"/>
      <c r="P571" s="618"/>
      <c r="Q571" s="618"/>
      <c r="R571" s="618"/>
      <c r="S571" s="618"/>
      <c r="T571" s="618"/>
      <c r="U571" s="618"/>
      <c r="V571" s="618"/>
      <c r="W571" s="618"/>
      <c r="Y571" s="618"/>
      <c r="Z571" s="618"/>
      <c r="AA571" s="618"/>
      <c r="AB571" s="618"/>
      <c r="AC571" s="618"/>
      <c r="AD571" s="618"/>
      <c r="AE571" s="618"/>
      <c r="AF571" s="618"/>
      <c r="AG571" s="618"/>
      <c r="AH571" s="618"/>
      <c r="AI571" s="618"/>
      <c r="AJ571" s="618"/>
      <c r="AK571" s="618"/>
      <c r="AL571" s="616"/>
      <c r="AM571" s="616"/>
      <c r="AN571" s="616"/>
      <c r="AO571" s="616"/>
      <c r="AP571" s="616"/>
      <c r="AQ571" s="616"/>
      <c r="AR571" s="616"/>
      <c r="AS571" s="616"/>
      <c r="AT571" s="616"/>
      <c r="AU571" s="616"/>
      <c r="AV571" s="616"/>
      <c r="AW571" s="616"/>
      <c r="AX571" s="616"/>
      <c r="AY571" s="616"/>
      <c r="AZ571" s="616"/>
      <c r="BA571" s="616"/>
      <c r="BB571" s="616"/>
      <c r="BC571" s="616"/>
      <c r="BD571" s="616"/>
      <c r="BE571" s="616"/>
      <c r="BF571" s="616"/>
      <c r="BG571" s="616"/>
      <c r="BH571" s="616"/>
      <c r="BI571" s="616"/>
      <c r="BJ571" s="616"/>
      <c r="BK571" s="616"/>
      <c r="BL571" s="616"/>
      <c r="BM571" s="616"/>
      <c r="BN571" s="616"/>
      <c r="BO571" s="616"/>
      <c r="BP571" s="616"/>
      <c r="BQ571" s="616"/>
      <c r="BR571" s="616"/>
      <c r="BS571" s="616"/>
      <c r="BT571" s="616"/>
      <c r="BU571" s="616"/>
      <c r="BV571" s="616"/>
      <c r="BW571" s="616"/>
      <c r="BX571" s="616"/>
      <c r="BY571" s="616"/>
      <c r="BZ571" s="616"/>
      <c r="CA571" s="616"/>
      <c r="CB571" s="616"/>
      <c r="CC571" s="616"/>
      <c r="CD571" s="616"/>
      <c r="CE571" s="616"/>
      <c r="CF571" s="616"/>
      <c r="CG571" s="616"/>
    </row>
    <row r="572" spans="1:85">
      <c r="A572" s="618"/>
      <c r="B572" s="618"/>
      <c r="C572" s="618"/>
      <c r="D572" s="618"/>
      <c r="E572" s="618"/>
      <c r="F572" s="618"/>
      <c r="G572" s="618"/>
      <c r="H572" s="618"/>
      <c r="I572" s="618"/>
      <c r="J572" s="618"/>
      <c r="K572" s="618"/>
      <c r="L572" s="618"/>
      <c r="M572" s="618"/>
      <c r="N572" s="618"/>
      <c r="O572" s="618"/>
      <c r="P572" s="618"/>
      <c r="Q572" s="618"/>
      <c r="R572" s="618"/>
      <c r="S572" s="618"/>
      <c r="T572" s="618"/>
      <c r="U572" s="618"/>
      <c r="V572" s="618"/>
      <c r="W572" s="618"/>
      <c r="Y572" s="618"/>
      <c r="Z572" s="618"/>
      <c r="AA572" s="618"/>
      <c r="AB572" s="618"/>
      <c r="AC572" s="618"/>
      <c r="AD572" s="618"/>
      <c r="AE572" s="618"/>
      <c r="AF572" s="618"/>
      <c r="AG572" s="618"/>
      <c r="AH572" s="618"/>
      <c r="AI572" s="618"/>
      <c r="AJ572" s="618"/>
      <c r="AK572" s="618"/>
      <c r="AL572" s="616"/>
      <c r="AM572" s="616"/>
      <c r="AN572" s="616"/>
      <c r="AO572" s="616"/>
      <c r="AP572" s="616"/>
      <c r="AQ572" s="616"/>
      <c r="AR572" s="616"/>
      <c r="AS572" s="616"/>
      <c r="AT572" s="616"/>
      <c r="AU572" s="616"/>
      <c r="AV572" s="616"/>
      <c r="AW572" s="616"/>
      <c r="AX572" s="616"/>
      <c r="AY572" s="616"/>
      <c r="AZ572" s="616"/>
      <c r="BA572" s="616"/>
      <c r="BB572" s="616"/>
      <c r="BC572" s="616"/>
      <c r="BD572" s="616"/>
      <c r="BE572" s="616"/>
      <c r="BF572" s="616"/>
      <c r="BG572" s="616"/>
      <c r="BH572" s="616"/>
      <c r="BI572" s="616"/>
      <c r="BJ572" s="616"/>
      <c r="BK572" s="616"/>
      <c r="BL572" s="616"/>
      <c r="BM572" s="616"/>
      <c r="BN572" s="616"/>
      <c r="BO572" s="616"/>
      <c r="BP572" s="616"/>
      <c r="BQ572" s="616"/>
      <c r="BR572" s="616"/>
      <c r="BS572" s="616"/>
      <c r="BT572" s="616"/>
      <c r="BU572" s="616"/>
      <c r="BV572" s="616"/>
      <c r="BW572" s="616"/>
      <c r="BX572" s="616"/>
      <c r="BY572" s="616"/>
      <c r="BZ572" s="616"/>
      <c r="CA572" s="616"/>
      <c r="CB572" s="616"/>
      <c r="CC572" s="616"/>
      <c r="CD572" s="616"/>
      <c r="CE572" s="616"/>
      <c r="CF572" s="616"/>
      <c r="CG572" s="616"/>
    </row>
    <row r="573" spans="1:85">
      <c r="A573" s="618"/>
      <c r="B573" s="618"/>
      <c r="C573" s="618"/>
      <c r="D573" s="618"/>
      <c r="E573" s="618"/>
      <c r="F573" s="618"/>
      <c r="G573" s="618"/>
      <c r="H573" s="618"/>
      <c r="I573" s="618"/>
      <c r="J573" s="618"/>
      <c r="K573" s="618"/>
      <c r="L573" s="618"/>
      <c r="M573" s="618"/>
      <c r="N573" s="618"/>
      <c r="O573" s="618"/>
      <c r="P573" s="618"/>
      <c r="Q573" s="618"/>
      <c r="R573" s="618"/>
      <c r="S573" s="618"/>
      <c r="T573" s="618"/>
      <c r="U573" s="618"/>
      <c r="V573" s="618"/>
      <c r="W573" s="618"/>
      <c r="Y573" s="618"/>
      <c r="Z573" s="618"/>
      <c r="AA573" s="618"/>
      <c r="AB573" s="618"/>
      <c r="AC573" s="618"/>
      <c r="AD573" s="618"/>
      <c r="AE573" s="618"/>
      <c r="AF573" s="618"/>
      <c r="AG573" s="618"/>
      <c r="AH573" s="618"/>
      <c r="AI573" s="618"/>
      <c r="AJ573" s="618"/>
      <c r="AK573" s="618"/>
      <c r="AL573" s="616"/>
      <c r="AM573" s="616"/>
      <c r="AN573" s="616"/>
      <c r="AO573" s="616"/>
      <c r="AP573" s="616"/>
      <c r="AQ573" s="616"/>
      <c r="AR573" s="616"/>
      <c r="AS573" s="616"/>
      <c r="AT573" s="616"/>
      <c r="AU573" s="616"/>
      <c r="AV573" s="616"/>
      <c r="AW573" s="616"/>
      <c r="AX573" s="616"/>
      <c r="AY573" s="616"/>
      <c r="AZ573" s="616"/>
      <c r="BA573" s="616"/>
      <c r="BB573" s="616"/>
      <c r="BC573" s="616"/>
      <c r="BD573" s="616"/>
      <c r="BE573" s="616"/>
      <c r="BF573" s="616"/>
      <c r="BG573" s="616"/>
      <c r="BH573" s="616"/>
      <c r="BI573" s="616"/>
      <c r="BJ573" s="616"/>
      <c r="BK573" s="616"/>
      <c r="BL573" s="616"/>
      <c r="BM573" s="616"/>
      <c r="BN573" s="616"/>
      <c r="BO573" s="616"/>
      <c r="BP573" s="616"/>
      <c r="BQ573" s="616"/>
      <c r="BR573" s="616"/>
      <c r="BS573" s="616"/>
      <c r="BT573" s="616"/>
      <c r="BU573" s="616"/>
      <c r="BV573" s="616"/>
      <c r="BW573" s="616"/>
      <c r="BX573" s="616"/>
      <c r="BY573" s="616"/>
      <c r="BZ573" s="616"/>
      <c r="CA573" s="616"/>
      <c r="CB573" s="616"/>
      <c r="CC573" s="616"/>
      <c r="CD573" s="616"/>
      <c r="CE573" s="616"/>
      <c r="CF573" s="616"/>
      <c r="CG573" s="616"/>
    </row>
    <row r="574" spans="1:85">
      <c r="A574" s="618"/>
      <c r="B574" s="618"/>
      <c r="C574" s="618"/>
      <c r="D574" s="618"/>
      <c r="E574" s="618"/>
      <c r="F574" s="618"/>
      <c r="G574" s="618"/>
      <c r="H574" s="618"/>
      <c r="I574" s="618"/>
      <c r="J574" s="618"/>
      <c r="K574" s="618"/>
      <c r="L574" s="618"/>
      <c r="M574" s="618"/>
      <c r="N574" s="618"/>
      <c r="O574" s="618"/>
      <c r="P574" s="618"/>
      <c r="Q574" s="618"/>
      <c r="R574" s="618"/>
      <c r="S574" s="618"/>
      <c r="T574" s="618"/>
      <c r="U574" s="618"/>
      <c r="V574" s="618"/>
      <c r="W574" s="618"/>
      <c r="Y574" s="618"/>
      <c r="Z574" s="618"/>
      <c r="AA574" s="618"/>
      <c r="AB574" s="618"/>
      <c r="AC574" s="618"/>
      <c r="AD574" s="618"/>
      <c r="AE574" s="618"/>
      <c r="AF574" s="618"/>
      <c r="AG574" s="618"/>
      <c r="AH574" s="618"/>
      <c r="AI574" s="618"/>
      <c r="AJ574" s="618"/>
      <c r="AK574" s="618"/>
      <c r="AL574" s="616"/>
      <c r="AM574" s="616"/>
      <c r="AN574" s="616"/>
      <c r="AO574" s="616"/>
      <c r="AP574" s="616"/>
      <c r="AQ574" s="616"/>
      <c r="AR574" s="616"/>
      <c r="AS574" s="616"/>
      <c r="AT574" s="616"/>
      <c r="AU574" s="616"/>
      <c r="AV574" s="616"/>
      <c r="AW574" s="616"/>
      <c r="AX574" s="616"/>
      <c r="AY574" s="616"/>
      <c r="AZ574" s="616"/>
      <c r="BA574" s="616"/>
      <c r="BB574" s="616"/>
      <c r="BC574" s="616"/>
      <c r="BD574" s="616"/>
      <c r="BE574" s="616"/>
      <c r="BF574" s="616"/>
      <c r="BG574" s="616"/>
      <c r="BH574" s="616"/>
      <c r="BI574" s="616"/>
      <c r="BJ574" s="616"/>
      <c r="BK574" s="616"/>
      <c r="BL574" s="616"/>
      <c r="BM574" s="616"/>
      <c r="BN574" s="616"/>
      <c r="BO574" s="616"/>
      <c r="BP574" s="616"/>
      <c r="BQ574" s="616"/>
      <c r="BR574" s="616"/>
      <c r="BS574" s="616"/>
      <c r="BT574" s="616"/>
      <c r="BU574" s="616"/>
      <c r="BV574" s="616"/>
      <c r="BW574" s="616"/>
      <c r="BX574" s="616"/>
      <c r="BY574" s="616"/>
      <c r="BZ574" s="616"/>
      <c r="CA574" s="616"/>
      <c r="CB574" s="616"/>
      <c r="CC574" s="616"/>
      <c r="CD574" s="616"/>
      <c r="CE574" s="616"/>
      <c r="CF574" s="616"/>
      <c r="CG574" s="616"/>
    </row>
    <row r="575" spans="1:85">
      <c r="A575" s="618"/>
      <c r="B575" s="618"/>
      <c r="C575" s="618"/>
      <c r="D575" s="618"/>
      <c r="E575" s="618"/>
      <c r="F575" s="618"/>
      <c r="G575" s="618"/>
      <c r="H575" s="618"/>
      <c r="I575" s="618"/>
      <c r="J575" s="618"/>
      <c r="K575" s="618"/>
      <c r="L575" s="618"/>
      <c r="M575" s="618"/>
      <c r="N575" s="618"/>
      <c r="O575" s="618"/>
      <c r="P575" s="618"/>
      <c r="Q575" s="618"/>
      <c r="R575" s="618"/>
      <c r="S575" s="618"/>
      <c r="T575" s="618"/>
      <c r="U575" s="618"/>
      <c r="V575" s="618"/>
      <c r="W575" s="618"/>
      <c r="Y575" s="618"/>
      <c r="Z575" s="618"/>
      <c r="AA575" s="618"/>
      <c r="AB575" s="618"/>
      <c r="AC575" s="618"/>
      <c r="AD575" s="618"/>
      <c r="AE575" s="618"/>
      <c r="AF575" s="618"/>
      <c r="AG575" s="618"/>
      <c r="AH575" s="618"/>
      <c r="AI575" s="618"/>
      <c r="AJ575" s="618"/>
      <c r="AK575" s="618"/>
      <c r="AL575" s="616"/>
      <c r="AM575" s="616"/>
      <c r="AN575" s="616"/>
      <c r="AO575" s="616"/>
      <c r="AP575" s="616"/>
      <c r="AQ575" s="616"/>
      <c r="AR575" s="616"/>
      <c r="AS575" s="616"/>
      <c r="AT575" s="616"/>
      <c r="AU575" s="616"/>
      <c r="AV575" s="616"/>
      <c r="AW575" s="616"/>
      <c r="AX575" s="616"/>
      <c r="AY575" s="616"/>
      <c r="AZ575" s="616"/>
      <c r="BA575" s="616"/>
      <c r="BB575" s="616"/>
      <c r="BC575" s="616"/>
      <c r="BD575" s="616"/>
      <c r="BE575" s="616"/>
      <c r="BF575" s="616"/>
      <c r="BG575" s="616"/>
      <c r="BH575" s="616"/>
      <c r="BI575" s="616"/>
      <c r="BJ575" s="616"/>
      <c r="BK575" s="616"/>
      <c r="BL575" s="616"/>
      <c r="BM575" s="616"/>
      <c r="BN575" s="616"/>
      <c r="BO575" s="616"/>
      <c r="BP575" s="616"/>
      <c r="BQ575" s="616"/>
      <c r="BR575" s="616"/>
      <c r="BS575" s="616"/>
      <c r="BT575" s="616"/>
      <c r="BU575" s="616"/>
      <c r="BV575" s="616"/>
      <c r="BW575" s="616"/>
      <c r="BX575" s="616"/>
      <c r="BY575" s="616"/>
      <c r="BZ575" s="616"/>
      <c r="CA575" s="616"/>
      <c r="CB575" s="616"/>
      <c r="CC575" s="616"/>
      <c r="CD575" s="616"/>
      <c r="CE575" s="616"/>
      <c r="CF575" s="616"/>
      <c r="CG575" s="616"/>
    </row>
    <row r="576" spans="1:85">
      <c r="A576" s="618"/>
      <c r="B576" s="618"/>
      <c r="C576" s="618"/>
      <c r="D576" s="618"/>
      <c r="E576" s="618"/>
      <c r="F576" s="618"/>
      <c r="G576" s="618"/>
      <c r="H576" s="618"/>
      <c r="I576" s="618"/>
      <c r="J576" s="618"/>
      <c r="K576" s="618"/>
      <c r="L576" s="618"/>
      <c r="M576" s="618"/>
      <c r="N576" s="618"/>
      <c r="O576" s="618"/>
      <c r="P576" s="618"/>
      <c r="Q576" s="618"/>
      <c r="R576" s="618"/>
      <c r="S576" s="618"/>
      <c r="T576" s="618"/>
      <c r="U576" s="618"/>
      <c r="V576" s="618"/>
      <c r="W576" s="618"/>
      <c r="Y576" s="618"/>
      <c r="Z576" s="618"/>
      <c r="AA576" s="618"/>
      <c r="AB576" s="618"/>
      <c r="AC576" s="618"/>
      <c r="AD576" s="618"/>
      <c r="AE576" s="618"/>
      <c r="AF576" s="618"/>
      <c r="AG576" s="618"/>
      <c r="AH576" s="618"/>
      <c r="AI576" s="618"/>
      <c r="AJ576" s="618"/>
      <c r="AK576" s="618"/>
      <c r="AL576" s="616"/>
      <c r="AM576" s="616"/>
      <c r="AN576" s="616"/>
      <c r="AO576" s="616"/>
      <c r="AP576" s="616"/>
      <c r="AQ576" s="616"/>
      <c r="AR576" s="616"/>
      <c r="AS576" s="616"/>
      <c r="AT576" s="616"/>
      <c r="AU576" s="616"/>
      <c r="AV576" s="616"/>
      <c r="AW576" s="616"/>
      <c r="AX576" s="616"/>
      <c r="AY576" s="616"/>
      <c r="AZ576" s="616"/>
      <c r="BA576" s="616"/>
      <c r="BB576" s="616"/>
      <c r="BC576" s="616"/>
      <c r="BD576" s="616"/>
      <c r="BE576" s="616"/>
      <c r="BF576" s="616"/>
      <c r="BG576" s="616"/>
      <c r="BH576" s="616"/>
      <c r="BI576" s="616"/>
      <c r="BJ576" s="616"/>
      <c r="BK576" s="616"/>
      <c r="BL576" s="616"/>
      <c r="BM576" s="616"/>
      <c r="BN576" s="616"/>
      <c r="BO576" s="616"/>
      <c r="BP576" s="616"/>
      <c r="BQ576" s="616"/>
      <c r="BR576" s="616"/>
      <c r="BS576" s="616"/>
      <c r="BT576" s="616"/>
      <c r="BU576" s="616"/>
      <c r="BV576" s="616"/>
      <c r="BW576" s="616"/>
      <c r="BX576" s="616"/>
      <c r="BY576" s="616"/>
      <c r="BZ576" s="616"/>
      <c r="CA576" s="616"/>
      <c r="CB576" s="616"/>
      <c r="CC576" s="616"/>
      <c r="CD576" s="616"/>
      <c r="CE576" s="616"/>
      <c r="CF576" s="616"/>
      <c r="CG576" s="616"/>
    </row>
    <row r="577" spans="1:85">
      <c r="A577" s="618"/>
      <c r="B577" s="618"/>
      <c r="C577" s="618"/>
      <c r="D577" s="618"/>
      <c r="E577" s="618"/>
      <c r="F577" s="618"/>
      <c r="G577" s="618"/>
      <c r="H577" s="618"/>
      <c r="I577" s="618"/>
      <c r="J577" s="618"/>
      <c r="K577" s="618"/>
      <c r="L577" s="618"/>
      <c r="M577" s="618"/>
      <c r="N577" s="618"/>
      <c r="O577" s="618"/>
      <c r="P577" s="618"/>
      <c r="Q577" s="618"/>
      <c r="R577" s="618"/>
      <c r="S577" s="618"/>
      <c r="T577" s="618"/>
      <c r="U577" s="618"/>
      <c r="V577" s="618"/>
      <c r="W577" s="618"/>
      <c r="Y577" s="618"/>
      <c r="Z577" s="618"/>
      <c r="AA577" s="618"/>
      <c r="AB577" s="618"/>
      <c r="AC577" s="618"/>
      <c r="AD577" s="618"/>
      <c r="AE577" s="618"/>
      <c r="AF577" s="618"/>
      <c r="AG577" s="618"/>
      <c r="AH577" s="618"/>
      <c r="AI577" s="618"/>
      <c r="AJ577" s="618"/>
      <c r="AK577" s="618"/>
      <c r="AL577" s="616"/>
      <c r="AM577" s="616"/>
      <c r="AN577" s="616"/>
      <c r="AO577" s="616"/>
      <c r="AP577" s="616"/>
      <c r="AQ577" s="616"/>
      <c r="AR577" s="616"/>
      <c r="AS577" s="616"/>
      <c r="AT577" s="616"/>
      <c r="AU577" s="616"/>
      <c r="AV577" s="616"/>
      <c r="AW577" s="616"/>
      <c r="AX577" s="616"/>
      <c r="AY577" s="616"/>
      <c r="AZ577" s="616"/>
      <c r="BA577" s="616"/>
      <c r="BB577" s="616"/>
      <c r="BC577" s="616"/>
      <c r="BD577" s="616"/>
      <c r="BE577" s="616"/>
      <c r="BF577" s="616"/>
      <c r="BG577" s="616"/>
      <c r="BH577" s="616"/>
      <c r="BI577" s="616"/>
      <c r="BJ577" s="616"/>
      <c r="BK577" s="616"/>
      <c r="BL577" s="616"/>
      <c r="BM577" s="616"/>
      <c r="BN577" s="616"/>
      <c r="BO577" s="616"/>
      <c r="BP577" s="616"/>
      <c r="BQ577" s="616"/>
      <c r="BR577" s="616"/>
      <c r="BS577" s="616"/>
      <c r="BT577" s="616"/>
      <c r="BU577" s="616"/>
      <c r="BV577" s="616"/>
      <c r="BW577" s="616"/>
      <c r="BX577" s="616"/>
      <c r="BY577" s="616"/>
      <c r="BZ577" s="616"/>
      <c r="CA577" s="616"/>
      <c r="CB577" s="616"/>
      <c r="CC577" s="616"/>
      <c r="CD577" s="616"/>
      <c r="CE577" s="616"/>
      <c r="CF577" s="616"/>
      <c r="CG577" s="616"/>
    </row>
    <row r="578" spans="1:85">
      <c r="A578" s="618"/>
      <c r="B578" s="618"/>
      <c r="C578" s="618"/>
      <c r="D578" s="618"/>
      <c r="E578" s="618"/>
      <c r="F578" s="618"/>
      <c r="G578" s="618"/>
      <c r="H578" s="618"/>
      <c r="I578" s="618"/>
      <c r="J578" s="618"/>
      <c r="K578" s="618"/>
      <c r="L578" s="618"/>
      <c r="M578" s="618"/>
      <c r="N578" s="618"/>
      <c r="O578" s="618"/>
      <c r="P578" s="618"/>
      <c r="Q578" s="618"/>
      <c r="R578" s="618"/>
      <c r="S578" s="618"/>
      <c r="T578" s="618"/>
      <c r="U578" s="618"/>
      <c r="V578" s="618"/>
      <c r="W578" s="618"/>
      <c r="Y578" s="618"/>
      <c r="Z578" s="618"/>
      <c r="AA578" s="618"/>
      <c r="AB578" s="618"/>
      <c r="AC578" s="618"/>
      <c r="AD578" s="618"/>
      <c r="AE578" s="618"/>
      <c r="AF578" s="618"/>
      <c r="AG578" s="618"/>
      <c r="AH578" s="618"/>
      <c r="AI578" s="618"/>
      <c r="AJ578" s="618"/>
      <c r="AK578" s="618"/>
      <c r="AL578" s="616"/>
      <c r="AM578" s="616"/>
      <c r="AN578" s="616"/>
      <c r="AO578" s="616"/>
      <c r="AP578" s="616"/>
      <c r="AQ578" s="616"/>
      <c r="AR578" s="616"/>
      <c r="AS578" s="616"/>
      <c r="AT578" s="616"/>
      <c r="AU578" s="616"/>
      <c r="AV578" s="616"/>
      <c r="AW578" s="616"/>
      <c r="AX578" s="616"/>
      <c r="AY578" s="616"/>
      <c r="AZ578" s="616"/>
      <c r="BA578" s="616"/>
      <c r="BB578" s="616"/>
      <c r="BC578" s="616"/>
      <c r="BD578" s="616"/>
      <c r="BE578" s="616"/>
      <c r="BF578" s="616"/>
      <c r="BG578" s="616"/>
      <c r="BH578" s="616"/>
      <c r="BI578" s="616"/>
      <c r="BJ578" s="616"/>
      <c r="BK578" s="616"/>
      <c r="BL578" s="616"/>
      <c r="BM578" s="616"/>
      <c r="BN578" s="616"/>
      <c r="BO578" s="616"/>
      <c r="BP578" s="616"/>
      <c r="BQ578" s="616"/>
      <c r="BR578" s="616"/>
      <c r="BS578" s="616"/>
      <c r="BT578" s="616"/>
      <c r="BU578" s="616"/>
      <c r="BV578" s="616"/>
      <c r="BW578" s="616"/>
      <c r="BX578" s="616"/>
      <c r="BY578" s="616"/>
      <c r="BZ578" s="616"/>
      <c r="CA578" s="616"/>
      <c r="CB578" s="616"/>
      <c r="CC578" s="616"/>
      <c r="CD578" s="616"/>
      <c r="CE578" s="616"/>
      <c r="CF578" s="616"/>
      <c r="CG578" s="616"/>
    </row>
    <row r="579" spans="1:85">
      <c r="A579" s="618"/>
      <c r="B579" s="618"/>
      <c r="C579" s="618"/>
      <c r="D579" s="618"/>
      <c r="E579" s="618"/>
      <c r="F579" s="618"/>
      <c r="G579" s="618"/>
      <c r="H579" s="618"/>
      <c r="I579" s="618"/>
      <c r="J579" s="618"/>
      <c r="K579" s="618"/>
      <c r="L579" s="618"/>
      <c r="M579" s="618"/>
      <c r="N579" s="618"/>
      <c r="O579" s="618"/>
      <c r="P579" s="618"/>
      <c r="Q579" s="618"/>
      <c r="R579" s="618"/>
      <c r="S579" s="618"/>
      <c r="T579" s="618"/>
      <c r="U579" s="618"/>
      <c r="V579" s="618"/>
      <c r="W579" s="618"/>
      <c r="Y579" s="618"/>
      <c r="Z579" s="618"/>
      <c r="AA579" s="618"/>
      <c r="AB579" s="618"/>
      <c r="AC579" s="618"/>
      <c r="AD579" s="618"/>
      <c r="AE579" s="618"/>
      <c r="AF579" s="618"/>
      <c r="AG579" s="618"/>
      <c r="AH579" s="618"/>
      <c r="AI579" s="618"/>
      <c r="AJ579" s="618"/>
      <c r="AK579" s="618"/>
      <c r="AL579" s="616"/>
      <c r="AM579" s="616"/>
      <c r="AN579" s="616"/>
      <c r="AO579" s="616"/>
      <c r="AP579" s="616"/>
      <c r="AQ579" s="616"/>
      <c r="AR579" s="616"/>
      <c r="AS579" s="616"/>
      <c r="AT579" s="616"/>
      <c r="AU579" s="616"/>
      <c r="AV579" s="616"/>
      <c r="AW579" s="616"/>
      <c r="AX579" s="616"/>
      <c r="AY579" s="616"/>
      <c r="AZ579" s="616"/>
      <c r="BA579" s="616"/>
      <c r="BB579" s="616"/>
      <c r="BC579" s="616"/>
      <c r="BD579" s="616"/>
      <c r="BE579" s="616"/>
      <c r="BF579" s="616"/>
      <c r="BG579" s="616"/>
      <c r="BH579" s="616"/>
      <c r="BI579" s="616"/>
      <c r="BJ579" s="616"/>
      <c r="BK579" s="616"/>
      <c r="BL579" s="616"/>
      <c r="BM579" s="616"/>
      <c r="BN579" s="616"/>
      <c r="BO579" s="616"/>
      <c r="BP579" s="616"/>
      <c r="BQ579" s="616"/>
      <c r="BR579" s="616"/>
      <c r="BS579" s="616"/>
      <c r="BT579" s="616"/>
      <c r="BU579" s="616"/>
      <c r="BV579" s="616"/>
      <c r="BW579" s="616"/>
      <c r="BX579" s="616"/>
      <c r="BY579" s="616"/>
      <c r="BZ579" s="616"/>
      <c r="CA579" s="616"/>
      <c r="CB579" s="616"/>
      <c r="CC579" s="616"/>
      <c r="CD579" s="616"/>
      <c r="CE579" s="616"/>
      <c r="CF579" s="616"/>
      <c r="CG579" s="616"/>
    </row>
    <row r="580" spans="1:85">
      <c r="A580" s="618"/>
      <c r="B580" s="618"/>
      <c r="C580" s="618"/>
      <c r="D580" s="618"/>
      <c r="E580" s="618"/>
      <c r="F580" s="618"/>
      <c r="G580" s="618"/>
      <c r="H580" s="618"/>
      <c r="I580" s="618"/>
      <c r="J580" s="618"/>
      <c r="K580" s="618"/>
      <c r="L580" s="618"/>
      <c r="M580" s="618"/>
      <c r="N580" s="618"/>
      <c r="O580" s="618"/>
      <c r="P580" s="618"/>
      <c r="Q580" s="618"/>
      <c r="R580" s="618"/>
      <c r="S580" s="618"/>
      <c r="T580" s="618"/>
      <c r="U580" s="618"/>
      <c r="V580" s="618"/>
      <c r="W580" s="618"/>
      <c r="Y580" s="618"/>
      <c r="Z580" s="618"/>
      <c r="AA580" s="618"/>
      <c r="AB580" s="618"/>
      <c r="AC580" s="618"/>
      <c r="AD580" s="618"/>
      <c r="AE580" s="618"/>
      <c r="AF580" s="618"/>
      <c r="AG580" s="618"/>
      <c r="AH580" s="618"/>
      <c r="AI580" s="618"/>
      <c r="AJ580" s="618"/>
      <c r="AK580" s="618"/>
      <c r="AL580" s="616"/>
      <c r="AM580" s="616"/>
      <c r="AN580" s="616"/>
      <c r="AO580" s="616"/>
      <c r="AP580" s="616"/>
      <c r="AQ580" s="616"/>
      <c r="AR580" s="616"/>
      <c r="AS580" s="616"/>
      <c r="AT580" s="616"/>
      <c r="AU580" s="616"/>
      <c r="AV580" s="616"/>
      <c r="AW580" s="616"/>
      <c r="AX580" s="616"/>
      <c r="AY580" s="616"/>
      <c r="AZ580" s="616"/>
      <c r="BA580" s="616"/>
      <c r="BB580" s="616"/>
      <c r="BC580" s="616"/>
      <c r="BD580" s="616"/>
      <c r="BE580" s="616"/>
      <c r="BF580" s="616"/>
      <c r="BG580" s="616"/>
      <c r="BH580" s="616"/>
      <c r="BI580" s="616"/>
      <c r="BJ580" s="616"/>
      <c r="BK580" s="616"/>
      <c r="BL580" s="616"/>
      <c r="BM580" s="616"/>
      <c r="BN580" s="616"/>
      <c r="BO580" s="616"/>
      <c r="BP580" s="616"/>
      <c r="BQ580" s="616"/>
      <c r="BR580" s="616"/>
      <c r="BS580" s="616"/>
      <c r="BT580" s="616"/>
      <c r="BU580" s="616"/>
      <c r="BV580" s="616"/>
      <c r="BW580" s="616"/>
      <c r="BX580" s="616"/>
      <c r="BY580" s="616"/>
      <c r="BZ580" s="616"/>
      <c r="CA580" s="616"/>
      <c r="CB580" s="616"/>
      <c r="CC580" s="616"/>
      <c r="CD580" s="616"/>
      <c r="CE580" s="616"/>
      <c r="CF580" s="616"/>
      <c r="CG580" s="616"/>
    </row>
    <row r="581" spans="1:85">
      <c r="A581" s="618"/>
      <c r="B581" s="618"/>
      <c r="C581" s="618"/>
      <c r="D581" s="618"/>
      <c r="E581" s="618"/>
      <c r="F581" s="618"/>
      <c r="G581" s="618"/>
      <c r="H581" s="618"/>
      <c r="I581" s="618"/>
      <c r="J581" s="618"/>
      <c r="K581" s="618"/>
      <c r="L581" s="618"/>
      <c r="M581" s="618"/>
      <c r="N581" s="618"/>
      <c r="O581" s="618"/>
      <c r="P581" s="618"/>
      <c r="Q581" s="618"/>
      <c r="R581" s="618"/>
      <c r="S581" s="618"/>
      <c r="T581" s="618"/>
      <c r="U581" s="618"/>
      <c r="V581" s="618"/>
      <c r="W581" s="618"/>
      <c r="Y581" s="618"/>
      <c r="Z581" s="618"/>
      <c r="AA581" s="618"/>
      <c r="AB581" s="618"/>
      <c r="AC581" s="618"/>
      <c r="AD581" s="618"/>
      <c r="AE581" s="618"/>
      <c r="AF581" s="618"/>
      <c r="AG581" s="618"/>
      <c r="AH581" s="618"/>
      <c r="AI581" s="618"/>
      <c r="AJ581" s="618"/>
      <c r="AK581" s="618"/>
      <c r="AL581" s="616"/>
      <c r="AM581" s="616"/>
      <c r="AN581" s="616"/>
      <c r="AO581" s="616"/>
      <c r="AP581" s="616"/>
      <c r="AQ581" s="616"/>
      <c r="AR581" s="616"/>
      <c r="AS581" s="616"/>
      <c r="AT581" s="616"/>
      <c r="AU581" s="616"/>
      <c r="AV581" s="616"/>
      <c r="AW581" s="616"/>
      <c r="AX581" s="616"/>
      <c r="AY581" s="616"/>
      <c r="AZ581" s="616"/>
      <c r="BA581" s="616"/>
      <c r="BB581" s="616"/>
      <c r="BC581" s="616"/>
      <c r="BD581" s="616"/>
      <c r="BE581" s="616"/>
      <c r="BF581" s="616"/>
      <c r="BG581" s="616"/>
      <c r="BH581" s="616"/>
      <c r="BI581" s="616"/>
      <c r="BJ581" s="616"/>
      <c r="BK581" s="616"/>
      <c r="BL581" s="616"/>
      <c r="BM581" s="616"/>
      <c r="BN581" s="616"/>
      <c r="BO581" s="616"/>
      <c r="BP581" s="616"/>
      <c r="BQ581" s="616"/>
      <c r="BR581" s="616"/>
      <c r="BS581" s="616"/>
      <c r="BT581" s="616"/>
      <c r="BU581" s="616"/>
      <c r="BV581" s="616"/>
      <c r="BW581" s="616"/>
      <c r="BX581" s="616"/>
      <c r="BY581" s="616"/>
      <c r="BZ581" s="616"/>
      <c r="CA581" s="616"/>
      <c r="CB581" s="616"/>
      <c r="CC581" s="616"/>
      <c r="CD581" s="616"/>
      <c r="CE581" s="616"/>
      <c r="CF581" s="616"/>
      <c r="CG581" s="616"/>
    </row>
    <row r="582" spans="1:85">
      <c r="A582" s="618"/>
      <c r="B582" s="618"/>
      <c r="C582" s="618"/>
      <c r="D582" s="618"/>
      <c r="E582" s="618"/>
      <c r="F582" s="618"/>
      <c r="G582" s="618"/>
      <c r="H582" s="618"/>
      <c r="I582" s="618"/>
      <c r="J582" s="618"/>
      <c r="K582" s="618"/>
      <c r="L582" s="618"/>
      <c r="M582" s="618"/>
      <c r="N582" s="618"/>
      <c r="O582" s="618"/>
      <c r="P582" s="618"/>
      <c r="Q582" s="618"/>
      <c r="R582" s="618"/>
      <c r="S582" s="618"/>
      <c r="T582" s="618"/>
      <c r="U582" s="618"/>
      <c r="V582" s="618"/>
      <c r="W582" s="618"/>
      <c r="Y582" s="618"/>
      <c r="Z582" s="618"/>
      <c r="AA582" s="618"/>
      <c r="AB582" s="618"/>
      <c r="AC582" s="618"/>
      <c r="AD582" s="618"/>
      <c r="AE582" s="618"/>
      <c r="AF582" s="618"/>
      <c r="AG582" s="618"/>
      <c r="AH582" s="618"/>
      <c r="AI582" s="618"/>
      <c r="AJ582" s="618"/>
      <c r="AK582" s="618"/>
      <c r="AL582" s="616"/>
      <c r="AM582" s="616"/>
      <c r="AN582" s="616"/>
      <c r="AO582" s="616"/>
      <c r="AP582" s="616"/>
      <c r="AQ582" s="616"/>
      <c r="AR582" s="616"/>
      <c r="AS582" s="616"/>
      <c r="AT582" s="616"/>
      <c r="AU582" s="616"/>
      <c r="AV582" s="616"/>
      <c r="AW582" s="616"/>
      <c r="AX582" s="616"/>
      <c r="AY582" s="616"/>
      <c r="AZ582" s="616"/>
      <c r="BA582" s="616"/>
      <c r="BB582" s="616"/>
      <c r="BC582" s="616"/>
      <c r="BD582" s="616"/>
      <c r="BE582" s="616"/>
      <c r="BF582" s="616"/>
      <c r="BG582" s="616"/>
      <c r="BH582" s="616"/>
      <c r="BI582" s="616"/>
      <c r="BJ582" s="616"/>
      <c r="BK582" s="616"/>
      <c r="BL582" s="616"/>
      <c r="BM582" s="616"/>
      <c r="BN582" s="616"/>
      <c r="BO582" s="616"/>
      <c r="BP582" s="616"/>
      <c r="BQ582" s="616"/>
      <c r="BR582" s="616"/>
      <c r="BS582" s="616"/>
      <c r="BT582" s="616"/>
      <c r="BU582" s="616"/>
      <c r="BV582" s="616"/>
      <c r="BW582" s="616"/>
      <c r="BX582" s="616"/>
      <c r="BY582" s="616"/>
      <c r="BZ582" s="616"/>
      <c r="CA582" s="616"/>
      <c r="CB582" s="616"/>
      <c r="CC582" s="616"/>
      <c r="CD582" s="616"/>
      <c r="CE582" s="616"/>
      <c r="CF582" s="616"/>
      <c r="CG582" s="616"/>
    </row>
    <row r="583" spans="1:85">
      <c r="A583" s="618"/>
      <c r="B583" s="618"/>
      <c r="C583" s="618"/>
      <c r="D583" s="618"/>
      <c r="E583" s="618"/>
      <c r="F583" s="618"/>
      <c r="G583" s="618"/>
      <c r="H583" s="618"/>
      <c r="I583" s="618"/>
      <c r="J583" s="618"/>
      <c r="K583" s="618"/>
      <c r="L583" s="618"/>
      <c r="M583" s="618"/>
      <c r="N583" s="618"/>
      <c r="O583" s="618"/>
      <c r="P583" s="618"/>
      <c r="Q583" s="618"/>
      <c r="R583" s="618"/>
      <c r="S583" s="618"/>
      <c r="T583" s="618"/>
      <c r="U583" s="618"/>
      <c r="V583" s="618"/>
      <c r="W583" s="618"/>
      <c r="Y583" s="618"/>
      <c r="Z583" s="618"/>
      <c r="AA583" s="618"/>
      <c r="AB583" s="618"/>
      <c r="AC583" s="618"/>
      <c r="AD583" s="618"/>
      <c r="AE583" s="618"/>
      <c r="AF583" s="618"/>
      <c r="AG583" s="618"/>
      <c r="AH583" s="618"/>
      <c r="AI583" s="618"/>
      <c r="AJ583" s="618"/>
      <c r="AK583" s="618"/>
      <c r="AL583" s="616"/>
      <c r="AM583" s="616"/>
      <c r="AN583" s="616"/>
      <c r="AO583" s="616"/>
      <c r="AP583" s="616"/>
      <c r="AQ583" s="616"/>
      <c r="AR583" s="616"/>
      <c r="AS583" s="616"/>
      <c r="AT583" s="616"/>
      <c r="AU583" s="616"/>
      <c r="AV583" s="616"/>
      <c r="AW583" s="616"/>
      <c r="AX583" s="616"/>
      <c r="AY583" s="616"/>
      <c r="AZ583" s="616"/>
      <c r="BA583" s="616"/>
      <c r="BB583" s="616"/>
      <c r="BC583" s="616"/>
      <c r="BD583" s="616"/>
      <c r="BE583" s="616"/>
      <c r="BF583" s="616"/>
      <c r="BG583" s="616"/>
      <c r="BH583" s="616"/>
      <c r="BI583" s="616"/>
      <c r="BJ583" s="616"/>
      <c r="BK583" s="616"/>
      <c r="BL583" s="616"/>
      <c r="BM583" s="616"/>
      <c r="BN583" s="616"/>
      <c r="BO583" s="616"/>
      <c r="BP583" s="616"/>
      <c r="BQ583" s="616"/>
      <c r="BR583" s="616"/>
      <c r="BS583" s="616"/>
      <c r="BT583" s="616"/>
      <c r="BU583" s="616"/>
      <c r="BV583" s="616"/>
      <c r="BW583" s="616"/>
      <c r="BX583" s="616"/>
      <c r="BY583" s="616"/>
      <c r="BZ583" s="616"/>
      <c r="CA583" s="616"/>
      <c r="CB583" s="616"/>
      <c r="CC583" s="616"/>
      <c r="CD583" s="616"/>
      <c r="CE583" s="616"/>
      <c r="CF583" s="616"/>
      <c r="CG583" s="616"/>
    </row>
    <row r="584" spans="1:85">
      <c r="A584" s="618"/>
      <c r="B584" s="618"/>
      <c r="C584" s="618"/>
      <c r="D584" s="618"/>
      <c r="E584" s="618"/>
      <c r="F584" s="618"/>
      <c r="G584" s="618"/>
      <c r="H584" s="618"/>
      <c r="I584" s="618"/>
      <c r="J584" s="618"/>
      <c r="K584" s="618"/>
      <c r="L584" s="618"/>
      <c r="M584" s="618"/>
      <c r="N584" s="618"/>
      <c r="O584" s="618"/>
      <c r="P584" s="618"/>
      <c r="Q584" s="618"/>
      <c r="R584" s="618"/>
      <c r="S584" s="618"/>
      <c r="T584" s="618"/>
      <c r="U584" s="618"/>
      <c r="V584" s="618"/>
      <c r="W584" s="618"/>
      <c r="Y584" s="618"/>
      <c r="Z584" s="618"/>
      <c r="AA584" s="618"/>
      <c r="AB584" s="618"/>
      <c r="AC584" s="618"/>
      <c r="AD584" s="618"/>
      <c r="AE584" s="618"/>
      <c r="AF584" s="618"/>
      <c r="AG584" s="618"/>
      <c r="AH584" s="618"/>
      <c r="AI584" s="618"/>
      <c r="AJ584" s="618"/>
      <c r="AK584" s="618"/>
      <c r="AL584" s="616"/>
      <c r="AM584" s="616"/>
      <c r="AN584" s="616"/>
      <c r="AO584" s="616"/>
      <c r="AP584" s="616"/>
      <c r="AQ584" s="616"/>
      <c r="AR584" s="616"/>
      <c r="AS584" s="616"/>
      <c r="AT584" s="616"/>
      <c r="AU584" s="616"/>
      <c r="AV584" s="616"/>
      <c r="AW584" s="616"/>
      <c r="AX584" s="616"/>
      <c r="AY584" s="616"/>
      <c r="AZ584" s="616"/>
      <c r="BA584" s="616"/>
      <c r="BB584" s="616"/>
      <c r="BC584" s="616"/>
      <c r="BD584" s="616"/>
      <c r="BE584" s="616"/>
      <c r="BF584" s="616"/>
      <c r="BG584" s="616"/>
      <c r="BH584" s="616"/>
      <c r="BI584" s="616"/>
      <c r="BJ584" s="616"/>
      <c r="BK584" s="616"/>
      <c r="BL584" s="616"/>
      <c r="BM584" s="616"/>
      <c r="BN584" s="616"/>
      <c r="BO584" s="616"/>
      <c r="BP584" s="616"/>
      <c r="BQ584" s="616"/>
      <c r="BR584" s="616"/>
      <c r="BS584" s="616"/>
      <c r="BT584" s="616"/>
      <c r="BU584" s="616"/>
      <c r="BV584" s="616"/>
      <c r="BW584" s="616"/>
      <c r="BX584" s="616"/>
      <c r="BY584" s="616"/>
      <c r="BZ584" s="616"/>
      <c r="CA584" s="616"/>
      <c r="CB584" s="616"/>
      <c r="CC584" s="616"/>
      <c r="CD584" s="616"/>
      <c r="CE584" s="616"/>
      <c r="CF584" s="616"/>
      <c r="CG584" s="616"/>
    </row>
    <row r="585" spans="1:85">
      <c r="A585" s="618"/>
      <c r="B585" s="618"/>
      <c r="C585" s="618"/>
      <c r="D585" s="618"/>
      <c r="E585" s="618"/>
      <c r="F585" s="618"/>
      <c r="G585" s="618"/>
      <c r="H585" s="618"/>
      <c r="I585" s="618"/>
      <c r="J585" s="618"/>
      <c r="K585" s="618"/>
      <c r="L585" s="618"/>
      <c r="M585" s="618"/>
      <c r="N585" s="618"/>
      <c r="O585" s="618"/>
      <c r="P585" s="618"/>
      <c r="Q585" s="618"/>
      <c r="R585" s="618"/>
      <c r="S585" s="618"/>
      <c r="T585" s="618"/>
      <c r="U585" s="618"/>
      <c r="V585" s="618"/>
      <c r="W585" s="618"/>
      <c r="Y585" s="618"/>
      <c r="Z585" s="618"/>
      <c r="AA585" s="618"/>
      <c r="AB585" s="618"/>
      <c r="AC585" s="618"/>
      <c r="AD585" s="618"/>
      <c r="AE585" s="618"/>
      <c r="AF585" s="618"/>
      <c r="AG585" s="618"/>
      <c r="AH585" s="618"/>
      <c r="AI585" s="618"/>
      <c r="AJ585" s="618"/>
      <c r="AK585" s="618"/>
      <c r="AL585" s="616"/>
      <c r="AM585" s="616"/>
      <c r="AN585" s="616"/>
      <c r="AO585" s="616"/>
      <c r="AP585" s="616"/>
      <c r="AQ585" s="616"/>
      <c r="AR585" s="616"/>
      <c r="AS585" s="616"/>
      <c r="AT585" s="616"/>
      <c r="AU585" s="616"/>
      <c r="AV585" s="616"/>
      <c r="AW585" s="616"/>
      <c r="AX585" s="616"/>
      <c r="AY585" s="616"/>
      <c r="AZ585" s="616"/>
      <c r="BA585" s="616"/>
      <c r="BB585" s="616"/>
      <c r="BC585" s="616"/>
      <c r="BD585" s="616"/>
      <c r="BE585" s="616"/>
      <c r="BF585" s="616"/>
      <c r="BG585" s="616"/>
      <c r="BH585" s="616"/>
      <c r="BI585" s="616"/>
      <c r="BJ585" s="616"/>
      <c r="BK585" s="616"/>
      <c r="BL585" s="616"/>
      <c r="BM585" s="616"/>
      <c r="BN585" s="616"/>
      <c r="BO585" s="616"/>
      <c r="BP585" s="616"/>
      <c r="BQ585" s="616"/>
      <c r="BR585" s="616"/>
      <c r="BS585" s="616"/>
      <c r="BT585" s="616"/>
      <c r="BU585" s="616"/>
      <c r="BV585" s="616"/>
      <c r="BW585" s="616"/>
      <c r="BX585" s="616"/>
      <c r="BY585" s="616"/>
      <c r="BZ585" s="616"/>
      <c r="CA585" s="616"/>
      <c r="CB585" s="616"/>
      <c r="CC585" s="616"/>
      <c r="CD585" s="616"/>
      <c r="CE585" s="616"/>
      <c r="CF585" s="616"/>
      <c r="CG585" s="616"/>
    </row>
    <row r="586" spans="1:85">
      <c r="A586" s="618"/>
      <c r="B586" s="618"/>
      <c r="C586" s="618"/>
      <c r="D586" s="618"/>
      <c r="E586" s="618"/>
      <c r="F586" s="618"/>
      <c r="G586" s="618"/>
      <c r="H586" s="618"/>
      <c r="I586" s="618"/>
      <c r="J586" s="618"/>
      <c r="K586" s="618"/>
      <c r="L586" s="618"/>
      <c r="M586" s="618"/>
      <c r="N586" s="618"/>
      <c r="O586" s="618"/>
      <c r="P586" s="618"/>
      <c r="Q586" s="618"/>
      <c r="R586" s="618"/>
      <c r="S586" s="618"/>
      <c r="T586" s="618"/>
      <c r="U586" s="618"/>
      <c r="V586" s="618"/>
      <c r="W586" s="618"/>
      <c r="Y586" s="618"/>
      <c r="Z586" s="618"/>
      <c r="AA586" s="618"/>
      <c r="AB586" s="618"/>
      <c r="AC586" s="618"/>
      <c r="AD586" s="618"/>
      <c r="AE586" s="618"/>
      <c r="AF586" s="618"/>
      <c r="AG586" s="618"/>
      <c r="AH586" s="618"/>
      <c r="AI586" s="618"/>
      <c r="AJ586" s="618"/>
      <c r="AK586" s="618"/>
      <c r="AL586" s="616"/>
      <c r="AM586" s="616"/>
      <c r="AN586" s="616"/>
      <c r="AO586" s="616"/>
      <c r="AP586" s="616"/>
      <c r="AQ586" s="616"/>
      <c r="AR586" s="616"/>
      <c r="AS586" s="616"/>
      <c r="AT586" s="616"/>
      <c r="AU586" s="616"/>
      <c r="AV586" s="616"/>
      <c r="AW586" s="616"/>
      <c r="AX586" s="616"/>
      <c r="AY586" s="616"/>
      <c r="AZ586" s="616"/>
      <c r="BA586" s="616"/>
      <c r="BB586" s="616"/>
      <c r="BC586" s="616"/>
      <c r="BD586" s="616"/>
      <c r="BE586" s="616"/>
      <c r="BF586" s="616"/>
      <c r="BG586" s="616"/>
      <c r="BH586" s="616"/>
      <c r="BI586" s="616"/>
      <c r="BJ586" s="616"/>
      <c r="BK586" s="616"/>
      <c r="BL586" s="616"/>
      <c r="BM586" s="616"/>
      <c r="BN586" s="616"/>
      <c r="BO586" s="616"/>
      <c r="BP586" s="616"/>
      <c r="BQ586" s="616"/>
      <c r="BR586" s="616"/>
      <c r="BS586" s="616"/>
      <c r="BT586" s="616"/>
      <c r="BU586" s="616"/>
      <c r="BV586" s="616"/>
      <c r="BW586" s="616"/>
      <c r="BX586" s="616"/>
      <c r="BY586" s="616"/>
      <c r="BZ586" s="616"/>
      <c r="CA586" s="616"/>
      <c r="CB586" s="616"/>
      <c r="CC586" s="616"/>
      <c r="CD586" s="616"/>
      <c r="CE586" s="616"/>
      <c r="CF586" s="616"/>
      <c r="CG586" s="616"/>
    </row>
    <row r="587" spans="1:85">
      <c r="A587" s="618"/>
      <c r="B587" s="618"/>
      <c r="C587" s="618"/>
      <c r="D587" s="618"/>
      <c r="E587" s="618"/>
      <c r="F587" s="618"/>
      <c r="G587" s="618"/>
      <c r="H587" s="618"/>
      <c r="I587" s="618"/>
      <c r="J587" s="618"/>
      <c r="K587" s="618"/>
      <c r="L587" s="618"/>
      <c r="M587" s="618"/>
      <c r="N587" s="618"/>
      <c r="O587" s="618"/>
      <c r="P587" s="618"/>
      <c r="Q587" s="618"/>
      <c r="R587" s="618"/>
      <c r="S587" s="618"/>
      <c r="T587" s="618"/>
      <c r="U587" s="618"/>
      <c r="V587" s="618"/>
      <c r="W587" s="618"/>
      <c r="Y587" s="618"/>
      <c r="Z587" s="618"/>
      <c r="AA587" s="618"/>
      <c r="AB587" s="618"/>
      <c r="AC587" s="618"/>
      <c r="AD587" s="618"/>
      <c r="AE587" s="618"/>
      <c r="AF587" s="618"/>
      <c r="AG587" s="618"/>
      <c r="AH587" s="618"/>
      <c r="AI587" s="618"/>
      <c r="AJ587" s="618"/>
      <c r="AK587" s="618"/>
      <c r="AL587" s="616"/>
      <c r="AM587" s="616"/>
      <c r="AN587" s="616"/>
      <c r="AO587" s="616"/>
      <c r="AP587" s="616"/>
      <c r="AQ587" s="616"/>
      <c r="AR587" s="616"/>
      <c r="AS587" s="616"/>
      <c r="AT587" s="616"/>
      <c r="AU587" s="616"/>
      <c r="AV587" s="616"/>
      <c r="AW587" s="616"/>
      <c r="AX587" s="616"/>
      <c r="AY587" s="616"/>
      <c r="AZ587" s="616"/>
      <c r="BA587" s="616"/>
      <c r="BB587" s="616"/>
      <c r="BC587" s="616"/>
      <c r="BD587" s="616"/>
      <c r="BE587" s="616"/>
      <c r="BF587" s="616"/>
      <c r="BG587" s="616"/>
      <c r="BH587" s="616"/>
      <c r="BI587" s="616"/>
      <c r="BJ587" s="616"/>
      <c r="BK587" s="616"/>
      <c r="BL587" s="616"/>
      <c r="BM587" s="616"/>
      <c r="BN587" s="616"/>
      <c r="BO587" s="616"/>
      <c r="BP587" s="616"/>
      <c r="BQ587" s="616"/>
      <c r="BR587" s="616"/>
      <c r="BS587" s="616"/>
      <c r="BT587" s="616"/>
      <c r="BU587" s="616"/>
      <c r="BV587" s="616"/>
      <c r="BW587" s="616"/>
      <c r="BX587" s="616"/>
      <c r="BY587" s="616"/>
      <c r="BZ587" s="616"/>
      <c r="CA587" s="616"/>
      <c r="CB587" s="616"/>
      <c r="CC587" s="616"/>
      <c r="CD587" s="616"/>
      <c r="CE587" s="616"/>
      <c r="CF587" s="616"/>
      <c r="CG587" s="616"/>
    </row>
    <row r="588" spans="1:85">
      <c r="A588" s="618"/>
      <c r="B588" s="618"/>
      <c r="C588" s="618"/>
      <c r="D588" s="618"/>
      <c r="E588" s="618"/>
      <c r="F588" s="618"/>
      <c r="G588" s="618"/>
      <c r="H588" s="618"/>
      <c r="I588" s="618"/>
      <c r="J588" s="618"/>
      <c r="K588" s="618"/>
      <c r="L588" s="618"/>
      <c r="M588" s="618"/>
      <c r="N588" s="618"/>
      <c r="O588" s="618"/>
      <c r="P588" s="618"/>
      <c r="Q588" s="618"/>
      <c r="R588" s="618"/>
      <c r="S588" s="618"/>
      <c r="T588" s="618"/>
      <c r="U588" s="618"/>
      <c r="V588" s="618"/>
      <c r="W588" s="618"/>
      <c r="Y588" s="618"/>
      <c r="Z588" s="618"/>
      <c r="AA588" s="618"/>
      <c r="AB588" s="618"/>
      <c r="AC588" s="618"/>
      <c r="AD588" s="618"/>
      <c r="AE588" s="618"/>
      <c r="AF588" s="618"/>
      <c r="AG588" s="618"/>
      <c r="AH588" s="618"/>
      <c r="AI588" s="618"/>
      <c r="AJ588" s="618"/>
      <c r="AK588" s="618"/>
      <c r="AL588" s="616"/>
      <c r="AM588" s="616"/>
      <c r="AN588" s="616"/>
      <c r="AO588" s="616"/>
      <c r="AP588" s="616"/>
      <c r="AQ588" s="616"/>
      <c r="AR588" s="616"/>
      <c r="AS588" s="616"/>
      <c r="AT588" s="616"/>
      <c r="AU588" s="616"/>
      <c r="AV588" s="616"/>
      <c r="AW588" s="616"/>
      <c r="AX588" s="616"/>
      <c r="AY588" s="616"/>
      <c r="AZ588" s="616"/>
      <c r="BA588" s="616"/>
      <c r="BB588" s="616"/>
      <c r="BC588" s="616"/>
      <c r="BD588" s="616"/>
      <c r="BE588" s="616"/>
      <c r="BF588" s="616"/>
      <c r="BG588" s="616"/>
      <c r="BH588" s="616"/>
      <c r="BI588" s="616"/>
      <c r="BJ588" s="616"/>
      <c r="BK588" s="616"/>
      <c r="BL588" s="616"/>
      <c r="BM588" s="616"/>
      <c r="BN588" s="616"/>
      <c r="BO588" s="616"/>
      <c r="BP588" s="616"/>
      <c r="BQ588" s="616"/>
      <c r="BR588" s="616"/>
      <c r="BS588" s="616"/>
      <c r="BT588" s="616"/>
      <c r="BU588" s="616"/>
      <c r="BV588" s="616"/>
      <c r="BW588" s="616"/>
      <c r="BX588" s="616"/>
      <c r="BY588" s="616"/>
      <c r="BZ588" s="616"/>
      <c r="CA588" s="616"/>
      <c r="CB588" s="616"/>
      <c r="CC588" s="616"/>
      <c r="CD588" s="616"/>
      <c r="CE588" s="616"/>
      <c r="CF588" s="616"/>
      <c r="CG588" s="616"/>
    </row>
    <row r="589" spans="1:85">
      <c r="A589" s="618"/>
      <c r="B589" s="618"/>
      <c r="C589" s="618"/>
      <c r="D589" s="618"/>
      <c r="E589" s="618"/>
      <c r="F589" s="618"/>
      <c r="G589" s="618"/>
      <c r="H589" s="618"/>
      <c r="I589" s="618"/>
      <c r="J589" s="618"/>
      <c r="K589" s="618"/>
      <c r="L589" s="618"/>
      <c r="M589" s="618"/>
      <c r="N589" s="618"/>
      <c r="O589" s="618"/>
      <c r="P589" s="618"/>
      <c r="Q589" s="618"/>
      <c r="R589" s="618"/>
      <c r="S589" s="618"/>
      <c r="T589" s="618"/>
      <c r="U589" s="618"/>
      <c r="V589" s="618"/>
      <c r="W589" s="618"/>
      <c r="Y589" s="618"/>
      <c r="Z589" s="618"/>
      <c r="AA589" s="618"/>
      <c r="AB589" s="618"/>
      <c r="AC589" s="618"/>
      <c r="AD589" s="618"/>
      <c r="AE589" s="618"/>
      <c r="AF589" s="618"/>
      <c r="AG589" s="618"/>
      <c r="AH589" s="618"/>
      <c r="AI589" s="618"/>
      <c r="AJ589" s="618"/>
      <c r="AK589" s="618"/>
      <c r="AL589" s="616"/>
      <c r="AM589" s="616"/>
      <c r="AN589" s="616"/>
      <c r="AO589" s="616"/>
      <c r="AP589" s="616"/>
      <c r="AQ589" s="616"/>
      <c r="AR589" s="616"/>
      <c r="AS589" s="616"/>
      <c r="AT589" s="616"/>
      <c r="AU589" s="616"/>
      <c r="AV589" s="616"/>
      <c r="AW589" s="616"/>
      <c r="AX589" s="616"/>
      <c r="AY589" s="616"/>
      <c r="AZ589" s="616"/>
      <c r="BA589" s="616"/>
      <c r="BB589" s="616"/>
      <c r="BC589" s="616"/>
      <c r="BD589" s="616"/>
      <c r="BE589" s="616"/>
      <c r="BF589" s="616"/>
      <c r="BG589" s="616"/>
      <c r="BH589" s="616"/>
      <c r="BI589" s="616"/>
      <c r="BJ589" s="616"/>
      <c r="BK589" s="616"/>
      <c r="BL589" s="616"/>
      <c r="BM589" s="616"/>
      <c r="BN589" s="616"/>
      <c r="BO589" s="616"/>
      <c r="BP589" s="616"/>
      <c r="BQ589" s="616"/>
      <c r="BR589" s="616"/>
      <c r="BS589" s="616"/>
      <c r="BT589" s="616"/>
      <c r="BU589" s="616"/>
      <c r="BV589" s="616"/>
      <c r="BW589" s="616"/>
      <c r="BX589" s="616"/>
      <c r="BY589" s="616"/>
      <c r="BZ589" s="616"/>
      <c r="CA589" s="616"/>
      <c r="CB589" s="616"/>
      <c r="CC589" s="616"/>
      <c r="CD589" s="616"/>
      <c r="CE589" s="616"/>
      <c r="CF589" s="616"/>
      <c r="CG589" s="616"/>
    </row>
    <row r="590" spans="1:85">
      <c r="A590" s="618"/>
      <c r="B590" s="618"/>
      <c r="C590" s="618"/>
      <c r="D590" s="618"/>
      <c r="E590" s="618"/>
      <c r="F590" s="618"/>
      <c r="G590" s="618"/>
      <c r="H590" s="618"/>
      <c r="I590" s="618"/>
      <c r="J590" s="618"/>
      <c r="K590" s="618"/>
      <c r="L590" s="618"/>
      <c r="M590" s="618"/>
      <c r="N590" s="618"/>
      <c r="O590" s="618"/>
      <c r="P590" s="618"/>
      <c r="Q590" s="618"/>
      <c r="R590" s="618"/>
      <c r="S590" s="618"/>
      <c r="T590" s="618"/>
      <c r="U590" s="618"/>
      <c r="V590" s="618"/>
      <c r="W590" s="618"/>
      <c r="Y590" s="618"/>
      <c r="Z590" s="618"/>
      <c r="AA590" s="618"/>
      <c r="AB590" s="618"/>
      <c r="AC590" s="618"/>
      <c r="AD590" s="618"/>
      <c r="AE590" s="618"/>
      <c r="AF590" s="618"/>
      <c r="AG590" s="618"/>
      <c r="AH590" s="618"/>
      <c r="AI590" s="618"/>
      <c r="AJ590" s="618"/>
      <c r="AK590" s="618"/>
      <c r="AL590" s="616"/>
      <c r="AM590" s="616"/>
      <c r="AN590" s="616"/>
      <c r="AO590" s="616"/>
      <c r="AP590" s="616"/>
      <c r="AQ590" s="616"/>
      <c r="AR590" s="616"/>
      <c r="AS590" s="616"/>
      <c r="AT590" s="616"/>
      <c r="AU590" s="616"/>
      <c r="AV590" s="616"/>
      <c r="AW590" s="616"/>
      <c r="AX590" s="616"/>
      <c r="AY590" s="616"/>
      <c r="AZ590" s="616"/>
      <c r="BA590" s="616"/>
      <c r="BB590" s="616"/>
      <c r="BC590" s="616"/>
      <c r="BD590" s="616"/>
      <c r="BE590" s="616"/>
      <c r="BF590" s="616"/>
      <c r="BG590" s="616"/>
      <c r="BH590" s="616"/>
      <c r="BI590" s="616"/>
      <c r="BJ590" s="616"/>
      <c r="BK590" s="616"/>
      <c r="BL590" s="616"/>
      <c r="BM590" s="616"/>
      <c r="BN590" s="616"/>
      <c r="BO590" s="616"/>
      <c r="BP590" s="616"/>
      <c r="BQ590" s="616"/>
      <c r="BR590" s="616"/>
      <c r="BS590" s="616"/>
      <c r="BT590" s="616"/>
      <c r="BU590" s="616"/>
      <c r="BV590" s="616"/>
      <c r="BW590" s="616"/>
      <c r="BX590" s="616"/>
      <c r="BY590" s="616"/>
      <c r="BZ590" s="616"/>
      <c r="CA590" s="616"/>
      <c r="CB590" s="616"/>
      <c r="CC590" s="616"/>
      <c r="CD590" s="616"/>
      <c r="CE590" s="616"/>
      <c r="CF590" s="616"/>
      <c r="CG590" s="616"/>
    </row>
    <row r="591" spans="1:85">
      <c r="A591" s="618"/>
      <c r="B591" s="618"/>
      <c r="C591" s="618"/>
      <c r="D591" s="618"/>
      <c r="E591" s="618"/>
      <c r="F591" s="618"/>
      <c r="G591" s="618"/>
      <c r="H591" s="618"/>
      <c r="I591" s="618"/>
      <c r="J591" s="618"/>
      <c r="K591" s="618"/>
      <c r="L591" s="618"/>
      <c r="M591" s="618"/>
      <c r="N591" s="618"/>
      <c r="O591" s="618"/>
      <c r="P591" s="618"/>
      <c r="Q591" s="618"/>
      <c r="R591" s="618"/>
      <c r="S591" s="618"/>
      <c r="T591" s="618"/>
      <c r="U591" s="618"/>
      <c r="V591" s="618"/>
      <c r="W591" s="618"/>
      <c r="Y591" s="618"/>
      <c r="Z591" s="618"/>
      <c r="AA591" s="618"/>
      <c r="AB591" s="618"/>
      <c r="AC591" s="618"/>
      <c r="AD591" s="618"/>
      <c r="AE591" s="618"/>
      <c r="AF591" s="618"/>
      <c r="AG591" s="618"/>
      <c r="AH591" s="618"/>
      <c r="AI591" s="618"/>
      <c r="AJ591" s="618"/>
      <c r="AK591" s="618"/>
      <c r="AL591" s="616"/>
      <c r="AM591" s="616"/>
      <c r="AN591" s="616"/>
      <c r="AO591" s="616"/>
      <c r="AP591" s="616"/>
      <c r="AQ591" s="616"/>
      <c r="AR591" s="616"/>
      <c r="AS591" s="616"/>
      <c r="AT591" s="616"/>
      <c r="AU591" s="616"/>
      <c r="AV591" s="616"/>
      <c r="AW591" s="616"/>
      <c r="AX591" s="616"/>
      <c r="AY591" s="616"/>
      <c r="AZ591" s="616"/>
      <c r="BA591" s="616"/>
      <c r="BB591" s="616"/>
      <c r="BC591" s="616"/>
      <c r="BD591" s="616"/>
      <c r="BE591" s="616"/>
      <c r="BF591" s="616"/>
      <c r="BG591" s="616"/>
      <c r="BH591" s="616"/>
      <c r="BI591" s="616"/>
      <c r="BJ591" s="616"/>
      <c r="BK591" s="616"/>
      <c r="BL591" s="616"/>
      <c r="BM591" s="616"/>
      <c r="BN591" s="616"/>
      <c r="BO591" s="616"/>
      <c r="BP591" s="616"/>
      <c r="BQ591" s="616"/>
      <c r="BR591" s="616"/>
      <c r="BS591" s="616"/>
      <c r="BT591" s="616"/>
      <c r="BU591" s="616"/>
      <c r="BV591" s="616"/>
      <c r="BW591" s="616"/>
      <c r="BX591" s="616"/>
      <c r="BY591" s="616"/>
      <c r="BZ591" s="616"/>
      <c r="CA591" s="616"/>
      <c r="CB591" s="616"/>
      <c r="CC591" s="616"/>
      <c r="CD591" s="616"/>
      <c r="CE591" s="616"/>
      <c r="CF591" s="616"/>
      <c r="CG591" s="616"/>
    </row>
    <row r="592" spans="1:85">
      <c r="A592" s="618"/>
      <c r="B592" s="618"/>
      <c r="C592" s="618"/>
      <c r="D592" s="618"/>
      <c r="E592" s="618"/>
      <c r="F592" s="618"/>
      <c r="G592" s="618"/>
      <c r="H592" s="618"/>
      <c r="I592" s="618"/>
      <c r="J592" s="618"/>
      <c r="K592" s="618"/>
      <c r="L592" s="618"/>
      <c r="M592" s="618"/>
      <c r="N592" s="618"/>
      <c r="O592" s="618"/>
      <c r="P592" s="618"/>
      <c r="Q592" s="618"/>
      <c r="R592" s="618"/>
      <c r="S592" s="618"/>
      <c r="T592" s="618"/>
      <c r="U592" s="618"/>
      <c r="V592" s="618"/>
      <c r="W592" s="618"/>
      <c r="Y592" s="618"/>
      <c r="Z592" s="618"/>
      <c r="AA592" s="618"/>
      <c r="AB592" s="618"/>
      <c r="AC592" s="618"/>
      <c r="AD592" s="618"/>
      <c r="AE592" s="618"/>
      <c r="AF592" s="618"/>
      <c r="AG592" s="618"/>
      <c r="AH592" s="618"/>
      <c r="AI592" s="618"/>
      <c r="AJ592" s="618"/>
      <c r="AK592" s="618"/>
      <c r="AL592" s="616"/>
      <c r="AM592" s="616"/>
      <c r="AN592" s="616"/>
      <c r="AO592" s="616"/>
      <c r="AP592" s="616"/>
      <c r="AQ592" s="616"/>
      <c r="AR592" s="616"/>
      <c r="AS592" s="616"/>
      <c r="AT592" s="616"/>
      <c r="AU592" s="616"/>
      <c r="AV592" s="616"/>
      <c r="AW592" s="616"/>
      <c r="AX592" s="616"/>
      <c r="AY592" s="616"/>
      <c r="AZ592" s="616"/>
      <c r="BA592" s="616"/>
      <c r="BB592" s="616"/>
      <c r="BC592" s="616"/>
      <c r="BD592" s="616"/>
      <c r="BE592" s="616"/>
      <c r="BF592" s="616"/>
      <c r="BG592" s="616"/>
      <c r="BH592" s="616"/>
      <c r="BI592" s="616"/>
      <c r="BJ592" s="616"/>
      <c r="BK592" s="616"/>
      <c r="BL592" s="616"/>
      <c r="BM592" s="616"/>
      <c r="BN592" s="616"/>
      <c r="BO592" s="616"/>
      <c r="BP592" s="616"/>
      <c r="BQ592" s="616"/>
      <c r="BR592" s="616"/>
      <c r="BS592" s="616"/>
      <c r="BT592" s="616"/>
      <c r="BU592" s="616"/>
      <c r="BV592" s="616"/>
      <c r="BW592" s="616"/>
      <c r="BX592" s="616"/>
      <c r="BY592" s="616"/>
      <c r="BZ592" s="616"/>
      <c r="CA592" s="616"/>
      <c r="CB592" s="616"/>
      <c r="CC592" s="616"/>
      <c r="CD592" s="616"/>
      <c r="CE592" s="616"/>
      <c r="CF592" s="616"/>
      <c r="CG592" s="616"/>
    </row>
    <row r="593" spans="1:85">
      <c r="A593" s="618"/>
      <c r="B593" s="618"/>
      <c r="C593" s="618"/>
      <c r="D593" s="618"/>
      <c r="E593" s="618"/>
      <c r="F593" s="618"/>
      <c r="G593" s="618"/>
      <c r="H593" s="618"/>
      <c r="I593" s="618"/>
      <c r="J593" s="618"/>
      <c r="K593" s="618"/>
      <c r="L593" s="618"/>
      <c r="M593" s="618"/>
      <c r="N593" s="618"/>
      <c r="O593" s="618"/>
      <c r="P593" s="618"/>
      <c r="Q593" s="618"/>
      <c r="R593" s="618"/>
      <c r="S593" s="618"/>
      <c r="T593" s="618"/>
      <c r="U593" s="618"/>
      <c r="V593" s="618"/>
      <c r="W593" s="618"/>
      <c r="Y593" s="618"/>
      <c r="Z593" s="618"/>
      <c r="AA593" s="618"/>
      <c r="AB593" s="618"/>
      <c r="AC593" s="618"/>
      <c r="AD593" s="618"/>
      <c r="AE593" s="618"/>
      <c r="AF593" s="618"/>
      <c r="AG593" s="618"/>
      <c r="AH593" s="618"/>
      <c r="AI593" s="618"/>
      <c r="AJ593" s="618"/>
      <c r="AK593" s="618"/>
      <c r="AL593" s="616"/>
      <c r="AM593" s="616"/>
      <c r="AN593" s="616"/>
      <c r="AO593" s="616"/>
      <c r="AP593" s="616"/>
      <c r="AQ593" s="616"/>
      <c r="AR593" s="616"/>
      <c r="AS593" s="616"/>
      <c r="AT593" s="616"/>
      <c r="AU593" s="616"/>
      <c r="AV593" s="616"/>
      <c r="AW593" s="616"/>
      <c r="AX593" s="616"/>
      <c r="AY593" s="616"/>
      <c r="AZ593" s="616"/>
      <c r="BA593" s="616"/>
      <c r="BB593" s="616"/>
      <c r="BC593" s="616"/>
      <c r="BD593" s="616"/>
      <c r="BE593" s="616"/>
      <c r="BF593" s="616"/>
      <c r="BG593" s="616"/>
      <c r="BH593" s="616"/>
      <c r="BI593" s="616"/>
      <c r="BJ593" s="616"/>
      <c r="BK593" s="616"/>
      <c r="BL593" s="616"/>
      <c r="BM593" s="616"/>
      <c r="BN593" s="616"/>
      <c r="BO593" s="616"/>
      <c r="BP593" s="616"/>
      <c r="BQ593" s="616"/>
      <c r="BR593" s="616"/>
      <c r="BS593" s="616"/>
      <c r="BT593" s="616"/>
      <c r="BU593" s="616"/>
      <c r="BV593" s="616"/>
      <c r="BW593" s="616"/>
      <c r="BX593" s="616"/>
      <c r="BY593" s="616"/>
      <c r="BZ593" s="616"/>
      <c r="CA593" s="616"/>
      <c r="CB593" s="616"/>
      <c r="CC593" s="616"/>
      <c r="CD593" s="616"/>
      <c r="CE593" s="616"/>
      <c r="CF593" s="616"/>
      <c r="CG593" s="616"/>
    </row>
    <row r="594" spans="1:85">
      <c r="A594" s="618"/>
      <c r="B594" s="618"/>
      <c r="C594" s="618"/>
      <c r="D594" s="618"/>
      <c r="E594" s="618"/>
      <c r="F594" s="618"/>
      <c r="G594" s="618"/>
      <c r="H594" s="618"/>
      <c r="I594" s="618"/>
      <c r="J594" s="618"/>
      <c r="K594" s="618"/>
      <c r="L594" s="618"/>
      <c r="M594" s="618"/>
      <c r="N594" s="618"/>
      <c r="O594" s="618"/>
      <c r="P594" s="618"/>
      <c r="Q594" s="618"/>
      <c r="R594" s="618"/>
      <c r="S594" s="618"/>
      <c r="T594" s="618"/>
      <c r="U594" s="618"/>
      <c r="V594" s="618"/>
      <c r="W594" s="618"/>
      <c r="Y594" s="618"/>
      <c r="Z594" s="618"/>
      <c r="AA594" s="618"/>
      <c r="AB594" s="618"/>
      <c r="AC594" s="618"/>
      <c r="AD594" s="618"/>
      <c r="AE594" s="618"/>
      <c r="AF594" s="618"/>
      <c r="AG594" s="618"/>
      <c r="AH594" s="618"/>
      <c r="AI594" s="618"/>
      <c r="AJ594" s="618"/>
      <c r="AK594" s="618"/>
      <c r="AL594" s="616"/>
      <c r="AM594" s="616"/>
      <c r="AN594" s="616"/>
      <c r="AO594" s="616"/>
      <c r="AP594" s="616"/>
      <c r="AQ594" s="616"/>
      <c r="AR594" s="616"/>
      <c r="AS594" s="616"/>
      <c r="AT594" s="616"/>
      <c r="AU594" s="616"/>
      <c r="AV594" s="616"/>
      <c r="AW594" s="616"/>
      <c r="AX594" s="616"/>
      <c r="AY594" s="616"/>
      <c r="AZ594" s="616"/>
      <c r="BA594" s="616"/>
      <c r="BB594" s="616"/>
      <c r="BC594" s="616"/>
      <c r="BD594" s="616"/>
      <c r="BE594" s="616"/>
      <c r="BF594" s="616"/>
      <c r="BG594" s="616"/>
      <c r="BH594" s="616"/>
      <c r="BI594" s="616"/>
      <c r="BJ594" s="616"/>
      <c r="BK594" s="616"/>
      <c r="BL594" s="616"/>
      <c r="BM594" s="616"/>
      <c r="BN594" s="616"/>
      <c r="BO594" s="616"/>
      <c r="BP594" s="616"/>
      <c r="BQ594" s="616"/>
      <c r="BR594" s="616"/>
      <c r="BS594" s="616"/>
      <c r="BT594" s="616"/>
      <c r="BU594" s="616"/>
      <c r="BV594" s="616"/>
      <c r="BW594" s="616"/>
      <c r="BX594" s="616"/>
      <c r="BY594" s="616"/>
      <c r="BZ594" s="616"/>
      <c r="CA594" s="616"/>
      <c r="CB594" s="616"/>
      <c r="CC594" s="616"/>
      <c r="CD594" s="616"/>
      <c r="CE594" s="616"/>
      <c r="CF594" s="616"/>
      <c r="CG594" s="616"/>
    </row>
    <row r="595" spans="1:85">
      <c r="A595" s="618"/>
      <c r="B595" s="618"/>
      <c r="C595" s="618"/>
      <c r="D595" s="618"/>
      <c r="E595" s="618"/>
      <c r="F595" s="618"/>
      <c r="G595" s="618"/>
      <c r="H595" s="618"/>
      <c r="I595" s="618"/>
      <c r="J595" s="618"/>
      <c r="K595" s="618"/>
      <c r="L595" s="618"/>
      <c r="M595" s="618"/>
      <c r="N595" s="618"/>
      <c r="O595" s="618"/>
      <c r="P595" s="618"/>
      <c r="Q595" s="618"/>
      <c r="R595" s="618"/>
      <c r="S595" s="618"/>
      <c r="T595" s="618"/>
      <c r="U595" s="618"/>
      <c r="V595" s="618"/>
      <c r="W595" s="618"/>
      <c r="Y595" s="618"/>
      <c r="Z595" s="618"/>
      <c r="AA595" s="618"/>
      <c r="AB595" s="618"/>
      <c r="AC595" s="618"/>
      <c r="AD595" s="618"/>
      <c r="AE595" s="618"/>
      <c r="AF595" s="618"/>
      <c r="AG595" s="618"/>
      <c r="AH595" s="618"/>
      <c r="AI595" s="618"/>
      <c r="AJ595" s="618"/>
      <c r="AK595" s="618"/>
      <c r="AL595" s="616"/>
      <c r="AM595" s="616"/>
      <c r="AN595" s="616"/>
      <c r="AO595" s="616"/>
      <c r="AP595" s="616"/>
      <c r="AQ595" s="616"/>
      <c r="AR595" s="616"/>
      <c r="AS595" s="616"/>
      <c r="AT595" s="616"/>
      <c r="AU595" s="616"/>
      <c r="AV595" s="616"/>
      <c r="AW595" s="616"/>
      <c r="AX595" s="616"/>
      <c r="AY595" s="616"/>
      <c r="AZ595" s="616"/>
      <c r="BA595" s="616"/>
      <c r="BB595" s="616"/>
      <c r="BC595" s="616"/>
      <c r="BD595" s="616"/>
      <c r="BE595" s="616"/>
      <c r="BF595" s="616"/>
      <c r="BG595" s="616"/>
      <c r="BH595" s="616"/>
      <c r="BI595" s="616"/>
      <c r="BJ595" s="616"/>
      <c r="BK595" s="616"/>
      <c r="BL595" s="616"/>
      <c r="BM595" s="616"/>
      <c r="BN595" s="616"/>
      <c r="BO595" s="616"/>
      <c r="BP595" s="616"/>
      <c r="BQ595" s="616"/>
      <c r="BR595" s="616"/>
      <c r="BS595" s="616"/>
      <c r="BT595" s="616"/>
      <c r="BU595" s="616"/>
      <c r="BV595" s="616"/>
      <c r="BW595" s="616"/>
      <c r="BX595" s="616"/>
      <c r="BY595" s="616"/>
      <c r="BZ595" s="616"/>
      <c r="CA595" s="616"/>
      <c r="CB595" s="616"/>
      <c r="CC595" s="616"/>
      <c r="CD595" s="616"/>
      <c r="CE595" s="616"/>
      <c r="CF595" s="616"/>
      <c r="CG595" s="616"/>
    </row>
    <row r="596" spans="1:85">
      <c r="A596" s="618"/>
      <c r="B596" s="618"/>
      <c r="C596" s="618"/>
      <c r="D596" s="618"/>
      <c r="E596" s="618"/>
      <c r="F596" s="618"/>
      <c r="G596" s="618"/>
      <c r="H596" s="618"/>
      <c r="I596" s="618"/>
      <c r="J596" s="618"/>
      <c r="K596" s="618"/>
      <c r="L596" s="618"/>
      <c r="M596" s="618"/>
      <c r="N596" s="618"/>
      <c r="O596" s="618"/>
      <c r="P596" s="618"/>
      <c r="Q596" s="618"/>
      <c r="R596" s="618"/>
      <c r="S596" s="618"/>
      <c r="T596" s="618"/>
      <c r="U596" s="618"/>
      <c r="V596" s="618"/>
      <c r="W596" s="618"/>
      <c r="Y596" s="618"/>
      <c r="Z596" s="618"/>
      <c r="AA596" s="618"/>
      <c r="AB596" s="618"/>
      <c r="AC596" s="618"/>
      <c r="AD596" s="618"/>
      <c r="AE596" s="618"/>
      <c r="AF596" s="618"/>
      <c r="AG596" s="618"/>
      <c r="AH596" s="618"/>
      <c r="AI596" s="618"/>
      <c r="AJ596" s="618"/>
      <c r="AK596" s="618"/>
      <c r="AL596" s="616"/>
      <c r="AM596" s="616"/>
      <c r="AN596" s="616"/>
      <c r="AO596" s="616"/>
      <c r="AP596" s="616"/>
      <c r="AQ596" s="616"/>
      <c r="AR596" s="616"/>
      <c r="AS596" s="616"/>
      <c r="AT596" s="616"/>
      <c r="AU596" s="616"/>
      <c r="AV596" s="616"/>
      <c r="AW596" s="616"/>
      <c r="AX596" s="616"/>
      <c r="AY596" s="616"/>
      <c r="AZ596" s="616"/>
      <c r="BA596" s="616"/>
      <c r="BB596" s="616"/>
      <c r="BC596" s="616"/>
      <c r="BD596" s="616"/>
      <c r="BE596" s="616"/>
      <c r="BF596" s="616"/>
      <c r="BG596" s="616"/>
      <c r="BH596" s="616"/>
      <c r="BI596" s="616"/>
      <c r="BJ596" s="616"/>
      <c r="BK596" s="616"/>
      <c r="BL596" s="616"/>
      <c r="BM596" s="616"/>
      <c r="BN596" s="616"/>
      <c r="BO596" s="616"/>
      <c r="BP596" s="616"/>
      <c r="BQ596" s="616"/>
      <c r="BR596" s="616"/>
      <c r="BS596" s="616"/>
      <c r="BT596" s="616"/>
      <c r="BU596" s="616"/>
      <c r="BV596" s="616"/>
      <c r="BW596" s="616"/>
      <c r="BX596" s="616"/>
      <c r="BY596" s="616"/>
      <c r="BZ596" s="616"/>
      <c r="CA596" s="616"/>
      <c r="CB596" s="616"/>
      <c r="CC596" s="616"/>
      <c r="CD596" s="616"/>
      <c r="CE596" s="616"/>
      <c r="CF596" s="616"/>
      <c r="CG596" s="616"/>
    </row>
    <row r="597" spans="1:85">
      <c r="A597" s="618"/>
      <c r="B597" s="618"/>
      <c r="C597" s="618"/>
      <c r="D597" s="618"/>
      <c r="E597" s="618"/>
      <c r="F597" s="618"/>
      <c r="G597" s="618"/>
      <c r="H597" s="618"/>
      <c r="I597" s="618"/>
      <c r="J597" s="618"/>
      <c r="K597" s="618"/>
      <c r="L597" s="618"/>
      <c r="M597" s="618"/>
      <c r="N597" s="618"/>
      <c r="O597" s="618"/>
      <c r="P597" s="618"/>
      <c r="Q597" s="618"/>
      <c r="R597" s="618"/>
      <c r="S597" s="618"/>
      <c r="T597" s="618"/>
      <c r="U597" s="618"/>
      <c r="V597" s="618"/>
      <c r="W597" s="618"/>
      <c r="Y597" s="618"/>
      <c r="Z597" s="618"/>
      <c r="AA597" s="618"/>
      <c r="AB597" s="618"/>
      <c r="AC597" s="618"/>
      <c r="AD597" s="618"/>
      <c r="AE597" s="618"/>
      <c r="AF597" s="618"/>
      <c r="AG597" s="618"/>
      <c r="AH597" s="618"/>
      <c r="AI597" s="618"/>
      <c r="AJ597" s="618"/>
      <c r="AK597" s="618"/>
      <c r="AL597" s="616"/>
      <c r="AM597" s="616"/>
      <c r="AN597" s="616"/>
      <c r="AO597" s="616"/>
      <c r="AP597" s="616"/>
      <c r="AQ597" s="616"/>
      <c r="AR597" s="616"/>
      <c r="AS597" s="616"/>
      <c r="AT597" s="616"/>
      <c r="AU597" s="616"/>
      <c r="AV597" s="616"/>
      <c r="AW597" s="616"/>
      <c r="AX597" s="616"/>
      <c r="AY597" s="616"/>
      <c r="AZ597" s="616"/>
      <c r="BA597" s="616"/>
      <c r="BB597" s="616"/>
      <c r="BC597" s="616"/>
      <c r="BD597" s="616"/>
      <c r="BE597" s="616"/>
      <c r="BF597" s="616"/>
      <c r="BG597" s="616"/>
      <c r="BH597" s="616"/>
      <c r="BI597" s="616"/>
      <c r="BJ597" s="616"/>
      <c r="BK597" s="616"/>
      <c r="BL597" s="616"/>
      <c r="BM597" s="616"/>
      <c r="BN597" s="616"/>
      <c r="BO597" s="616"/>
      <c r="BP597" s="616"/>
      <c r="BQ597" s="616"/>
      <c r="BR597" s="616"/>
      <c r="BS597" s="616"/>
      <c r="BT597" s="616"/>
      <c r="BU597" s="616"/>
      <c r="BV597" s="616"/>
      <c r="BW597" s="616"/>
      <c r="BX597" s="616"/>
      <c r="BY597" s="616"/>
      <c r="BZ597" s="616"/>
      <c r="CA597" s="616"/>
      <c r="CB597" s="616"/>
      <c r="CC597" s="616"/>
      <c r="CD597" s="616"/>
      <c r="CE597" s="616"/>
      <c r="CF597" s="616"/>
      <c r="CG597" s="616"/>
    </row>
    <row r="598" spans="1:85">
      <c r="A598" s="618"/>
      <c r="B598" s="618"/>
      <c r="C598" s="618"/>
      <c r="D598" s="618"/>
      <c r="E598" s="618"/>
      <c r="F598" s="618"/>
      <c r="G598" s="618"/>
      <c r="H598" s="618"/>
      <c r="I598" s="618"/>
      <c r="J598" s="618"/>
      <c r="K598" s="618"/>
      <c r="L598" s="618"/>
      <c r="M598" s="618"/>
      <c r="N598" s="618"/>
      <c r="O598" s="618"/>
      <c r="P598" s="618"/>
      <c r="Q598" s="618"/>
      <c r="R598" s="618"/>
      <c r="S598" s="618"/>
      <c r="T598" s="618"/>
      <c r="U598" s="618"/>
      <c r="V598" s="618"/>
      <c r="W598" s="618"/>
      <c r="Y598" s="618"/>
      <c r="Z598" s="618"/>
      <c r="AA598" s="618"/>
      <c r="AB598" s="618"/>
      <c r="AC598" s="618"/>
      <c r="AD598" s="618"/>
      <c r="AE598" s="618"/>
      <c r="AF598" s="618"/>
      <c r="AG598" s="618"/>
      <c r="AH598" s="618"/>
      <c r="AI598" s="618"/>
      <c r="AJ598" s="618"/>
      <c r="AK598" s="618"/>
      <c r="AL598" s="616"/>
      <c r="AM598" s="616"/>
      <c r="AN598" s="616"/>
      <c r="AO598" s="616"/>
      <c r="AP598" s="616"/>
      <c r="AQ598" s="616"/>
      <c r="AR598" s="616"/>
      <c r="AS598" s="616"/>
      <c r="AT598" s="616"/>
      <c r="AU598" s="616"/>
      <c r="AV598" s="616"/>
      <c r="AW598" s="616"/>
      <c r="AX598" s="616"/>
      <c r="AY598" s="616"/>
      <c r="AZ598" s="616"/>
      <c r="BA598" s="616"/>
      <c r="BB598" s="616"/>
      <c r="BC598" s="616"/>
      <c r="BD598" s="616"/>
      <c r="BE598" s="616"/>
      <c r="BF598" s="616"/>
      <c r="BG598" s="616"/>
      <c r="BH598" s="616"/>
      <c r="BI598" s="616"/>
      <c r="BJ598" s="616"/>
      <c r="BK598" s="616"/>
      <c r="BL598" s="616"/>
      <c r="BM598" s="616"/>
      <c r="BN598" s="616"/>
      <c r="BO598" s="616"/>
      <c r="BP598" s="616"/>
      <c r="BQ598" s="616"/>
      <c r="BR598" s="616"/>
      <c r="BS598" s="616"/>
      <c r="BT598" s="616"/>
      <c r="BU598" s="616"/>
      <c r="BV598" s="616"/>
      <c r="BW598" s="616"/>
      <c r="BX598" s="616"/>
      <c r="BY598" s="616"/>
      <c r="BZ598" s="616"/>
      <c r="CA598" s="616"/>
      <c r="CB598" s="616"/>
      <c r="CC598" s="616"/>
      <c r="CD598" s="616"/>
      <c r="CE598" s="616"/>
      <c r="CF598" s="616"/>
      <c r="CG598" s="616"/>
    </row>
    <row r="599" spans="1:85">
      <c r="A599" s="618"/>
      <c r="B599" s="618"/>
      <c r="C599" s="618"/>
      <c r="D599" s="618"/>
      <c r="E599" s="618"/>
      <c r="F599" s="618"/>
      <c r="G599" s="618"/>
      <c r="H599" s="618"/>
      <c r="I599" s="618"/>
      <c r="J599" s="618"/>
      <c r="K599" s="618"/>
      <c r="L599" s="618"/>
      <c r="M599" s="618"/>
      <c r="N599" s="618"/>
      <c r="O599" s="618"/>
      <c r="P599" s="618"/>
      <c r="Q599" s="618"/>
      <c r="R599" s="618"/>
      <c r="S599" s="618"/>
      <c r="T599" s="618"/>
      <c r="U599" s="618"/>
      <c r="V599" s="618"/>
      <c r="W599" s="618"/>
      <c r="Y599" s="618"/>
      <c r="Z599" s="618"/>
      <c r="AA599" s="618"/>
      <c r="AB599" s="618"/>
      <c r="AC599" s="618"/>
      <c r="AD599" s="618"/>
      <c r="AE599" s="618"/>
      <c r="AF599" s="618"/>
      <c r="AG599" s="618"/>
      <c r="AH599" s="618"/>
      <c r="AI599" s="618"/>
      <c r="AJ599" s="618"/>
      <c r="AK599" s="618"/>
      <c r="AL599" s="616"/>
      <c r="AM599" s="616"/>
      <c r="AN599" s="616"/>
      <c r="AO599" s="616"/>
      <c r="AP599" s="616"/>
      <c r="AQ599" s="616"/>
      <c r="AR599" s="616"/>
      <c r="AS599" s="616"/>
      <c r="AT599" s="616"/>
      <c r="AU599" s="616"/>
      <c r="AV599" s="616"/>
      <c r="AW599" s="616"/>
      <c r="AX599" s="616"/>
      <c r="AY599" s="616"/>
      <c r="AZ599" s="616"/>
      <c r="BA599" s="616"/>
      <c r="BB599" s="616"/>
      <c r="BC599" s="616"/>
      <c r="BD599" s="616"/>
      <c r="BE599" s="616"/>
      <c r="BF599" s="616"/>
      <c r="BG599" s="616"/>
      <c r="BH599" s="616"/>
      <c r="BI599" s="616"/>
      <c r="BJ599" s="616"/>
      <c r="BK599" s="616"/>
      <c r="BL599" s="616"/>
      <c r="BM599" s="616"/>
      <c r="BN599" s="616"/>
      <c r="BO599" s="616"/>
      <c r="BP599" s="616"/>
      <c r="BQ599" s="616"/>
      <c r="BR599" s="616"/>
      <c r="BS599" s="616"/>
      <c r="BT599" s="616"/>
      <c r="BU599" s="616"/>
      <c r="BV599" s="616"/>
      <c r="BW599" s="616"/>
      <c r="BX599" s="616"/>
      <c r="BY599" s="616"/>
      <c r="BZ599" s="616"/>
      <c r="CA599" s="616"/>
      <c r="CB599" s="616"/>
      <c r="CC599" s="616"/>
      <c r="CD599" s="616"/>
      <c r="CE599" s="616"/>
      <c r="CF599" s="616"/>
      <c r="CG599" s="616"/>
    </row>
    <row r="600" spans="1:85">
      <c r="A600" s="618"/>
      <c r="B600" s="618"/>
      <c r="C600" s="618"/>
      <c r="D600" s="618"/>
      <c r="E600" s="618"/>
      <c r="F600" s="618"/>
      <c r="G600" s="618"/>
      <c r="H600" s="618"/>
      <c r="I600" s="618"/>
      <c r="J600" s="618"/>
      <c r="K600" s="618"/>
      <c r="L600" s="618"/>
      <c r="M600" s="618"/>
      <c r="N600" s="618"/>
      <c r="O600" s="618"/>
      <c r="P600" s="618"/>
      <c r="Q600" s="618"/>
      <c r="R600" s="618"/>
      <c r="S600" s="618"/>
      <c r="T600" s="618"/>
      <c r="U600" s="618"/>
      <c r="V600" s="618"/>
      <c r="W600" s="618"/>
      <c r="Y600" s="618"/>
      <c r="Z600" s="618"/>
      <c r="AA600" s="618"/>
      <c r="AB600" s="618"/>
      <c r="AC600" s="618"/>
      <c r="AD600" s="618"/>
      <c r="AE600" s="618"/>
      <c r="AF600" s="618"/>
      <c r="AG600" s="618"/>
      <c r="AH600" s="618"/>
      <c r="AI600" s="618"/>
      <c r="AJ600" s="618"/>
      <c r="AK600" s="618"/>
      <c r="AL600" s="616"/>
      <c r="AM600" s="616"/>
      <c r="AN600" s="616"/>
      <c r="AO600" s="616"/>
      <c r="AP600" s="616"/>
      <c r="AQ600" s="616"/>
      <c r="AR600" s="616"/>
      <c r="AS600" s="616"/>
      <c r="AT600" s="616"/>
      <c r="AU600" s="616"/>
      <c r="AV600" s="616"/>
      <c r="AW600" s="616"/>
      <c r="AX600" s="616"/>
      <c r="AY600" s="616"/>
      <c r="AZ600" s="616"/>
      <c r="BA600" s="616"/>
      <c r="BB600" s="616"/>
      <c r="BC600" s="616"/>
      <c r="BD600" s="616"/>
      <c r="BE600" s="616"/>
      <c r="BF600" s="616"/>
      <c r="BG600" s="616"/>
      <c r="BH600" s="616"/>
      <c r="BI600" s="616"/>
      <c r="BJ600" s="616"/>
      <c r="BK600" s="616"/>
      <c r="BL600" s="616"/>
      <c r="BM600" s="616"/>
      <c r="BN600" s="616"/>
      <c r="BO600" s="616"/>
      <c r="BP600" s="616"/>
      <c r="BQ600" s="616"/>
      <c r="BR600" s="616"/>
      <c r="BS600" s="616"/>
      <c r="BT600" s="616"/>
      <c r="BU600" s="616"/>
      <c r="BV600" s="616"/>
      <c r="BW600" s="616"/>
      <c r="BX600" s="616"/>
      <c r="BY600" s="616"/>
      <c r="BZ600" s="616"/>
      <c r="CA600" s="616"/>
      <c r="CB600" s="616"/>
      <c r="CC600" s="616"/>
      <c r="CD600" s="616"/>
      <c r="CE600" s="616"/>
      <c r="CF600" s="616"/>
      <c r="CG600" s="616"/>
    </row>
    <row r="601" spans="1:85">
      <c r="A601" s="618"/>
      <c r="B601" s="618"/>
      <c r="C601" s="618"/>
      <c r="D601" s="618"/>
      <c r="E601" s="618"/>
      <c r="F601" s="618"/>
      <c r="G601" s="618"/>
      <c r="H601" s="618"/>
      <c r="I601" s="618"/>
      <c r="J601" s="618"/>
      <c r="K601" s="618"/>
      <c r="L601" s="618"/>
      <c r="M601" s="618"/>
      <c r="N601" s="618"/>
      <c r="O601" s="618"/>
      <c r="P601" s="618"/>
      <c r="Q601" s="618"/>
      <c r="R601" s="618"/>
      <c r="S601" s="618"/>
      <c r="T601" s="618"/>
      <c r="U601" s="618"/>
      <c r="V601" s="618"/>
      <c r="W601" s="618"/>
      <c r="Y601" s="618"/>
      <c r="Z601" s="618"/>
      <c r="AA601" s="618"/>
      <c r="AB601" s="618"/>
      <c r="AC601" s="618"/>
      <c r="AD601" s="618"/>
      <c r="AE601" s="618"/>
      <c r="AF601" s="618"/>
      <c r="AG601" s="618"/>
      <c r="AH601" s="618"/>
      <c r="AI601" s="618"/>
      <c r="AJ601" s="618"/>
      <c r="AK601" s="618"/>
      <c r="AL601" s="616"/>
      <c r="AM601" s="616"/>
      <c r="AN601" s="616"/>
      <c r="AO601" s="616"/>
      <c r="AP601" s="616"/>
      <c r="AQ601" s="616"/>
      <c r="AR601" s="616"/>
      <c r="AS601" s="616"/>
      <c r="AT601" s="616"/>
      <c r="AU601" s="616"/>
      <c r="AV601" s="616"/>
      <c r="AW601" s="616"/>
      <c r="AX601" s="616"/>
      <c r="AY601" s="616"/>
      <c r="AZ601" s="616"/>
      <c r="BA601" s="616"/>
      <c r="BB601" s="616"/>
      <c r="BC601" s="616"/>
      <c r="BD601" s="616"/>
      <c r="BE601" s="616"/>
      <c r="BF601" s="616"/>
      <c r="BG601" s="616"/>
      <c r="BH601" s="616"/>
      <c r="BI601" s="616"/>
      <c r="BJ601" s="616"/>
      <c r="BK601" s="616"/>
      <c r="BL601" s="616"/>
      <c r="BM601" s="616"/>
      <c r="BN601" s="616"/>
      <c r="BO601" s="616"/>
      <c r="BP601" s="616"/>
      <c r="BQ601" s="616"/>
      <c r="BR601" s="616"/>
      <c r="BS601" s="616"/>
      <c r="BT601" s="616"/>
      <c r="BU601" s="616"/>
      <c r="BV601" s="616"/>
      <c r="BW601" s="616"/>
      <c r="BX601" s="616"/>
      <c r="BY601" s="616"/>
      <c r="BZ601" s="616"/>
      <c r="CA601" s="616"/>
      <c r="CB601" s="616"/>
      <c r="CC601" s="616"/>
      <c r="CD601" s="616"/>
      <c r="CE601" s="616"/>
      <c r="CF601" s="616"/>
      <c r="CG601" s="616"/>
    </row>
    <row r="602" spans="1:85">
      <c r="A602" s="618"/>
      <c r="B602" s="618"/>
      <c r="C602" s="618"/>
      <c r="D602" s="618"/>
      <c r="E602" s="618"/>
      <c r="F602" s="618"/>
      <c r="G602" s="618"/>
      <c r="H602" s="618"/>
      <c r="I602" s="618"/>
      <c r="J602" s="618"/>
      <c r="K602" s="618"/>
      <c r="L602" s="618"/>
      <c r="M602" s="618"/>
      <c r="N602" s="618"/>
      <c r="O602" s="618"/>
      <c r="P602" s="618"/>
      <c r="Q602" s="618"/>
      <c r="R602" s="618"/>
      <c r="S602" s="618"/>
      <c r="T602" s="618"/>
      <c r="U602" s="618"/>
      <c r="V602" s="618"/>
      <c r="W602" s="618"/>
      <c r="Y602" s="618"/>
      <c r="Z602" s="618"/>
      <c r="AA602" s="618"/>
      <c r="AB602" s="618"/>
      <c r="AC602" s="618"/>
      <c r="AD602" s="618"/>
      <c r="AE602" s="618"/>
      <c r="AF602" s="618"/>
      <c r="AG602" s="618"/>
      <c r="AH602" s="618"/>
      <c r="AI602" s="618"/>
      <c r="AJ602" s="618"/>
      <c r="AK602" s="618"/>
      <c r="AL602" s="616"/>
      <c r="AM602" s="616"/>
      <c r="AN602" s="616"/>
      <c r="AO602" s="616"/>
      <c r="AP602" s="616"/>
      <c r="AQ602" s="616"/>
      <c r="AR602" s="616"/>
      <c r="AS602" s="616"/>
      <c r="AT602" s="616"/>
      <c r="AU602" s="616"/>
      <c r="AV602" s="616"/>
      <c r="AW602" s="616"/>
      <c r="AX602" s="616"/>
      <c r="AY602" s="616"/>
      <c r="AZ602" s="616"/>
      <c r="BA602" s="616"/>
      <c r="BB602" s="616"/>
      <c r="BC602" s="616"/>
      <c r="BD602" s="616"/>
      <c r="BE602" s="616"/>
      <c r="BF602" s="616"/>
      <c r="BG602" s="616"/>
      <c r="BH602" s="616"/>
      <c r="BI602" s="616"/>
      <c r="BJ602" s="616"/>
      <c r="BK602" s="616"/>
      <c r="BL602" s="616"/>
      <c r="BM602" s="616"/>
      <c r="BN602" s="616"/>
      <c r="BO602" s="616"/>
      <c r="BP602" s="616"/>
      <c r="BQ602" s="616"/>
      <c r="BR602" s="616"/>
      <c r="BS602" s="616"/>
      <c r="BT602" s="616"/>
      <c r="BU602" s="616"/>
      <c r="BV602" s="616"/>
      <c r="BW602" s="616"/>
      <c r="BX602" s="616"/>
      <c r="BY602" s="616"/>
      <c r="BZ602" s="616"/>
      <c r="CA602" s="616"/>
      <c r="CB602" s="616"/>
      <c r="CC602" s="616"/>
      <c r="CD602" s="616"/>
      <c r="CE602" s="616"/>
      <c r="CF602" s="616"/>
      <c r="CG602" s="616"/>
    </row>
    <row r="603" spans="1:85">
      <c r="A603" s="618"/>
      <c r="B603" s="618"/>
      <c r="C603" s="618"/>
      <c r="D603" s="618"/>
      <c r="E603" s="618"/>
      <c r="F603" s="618"/>
      <c r="G603" s="618"/>
      <c r="H603" s="618"/>
      <c r="I603" s="618"/>
      <c r="J603" s="618"/>
      <c r="K603" s="618"/>
      <c r="L603" s="618"/>
      <c r="M603" s="618"/>
      <c r="N603" s="618"/>
      <c r="O603" s="618"/>
      <c r="P603" s="618"/>
      <c r="Q603" s="618"/>
      <c r="R603" s="618"/>
      <c r="S603" s="618"/>
      <c r="T603" s="618"/>
      <c r="U603" s="618"/>
      <c r="V603" s="618"/>
      <c r="W603" s="618"/>
      <c r="Y603" s="618"/>
      <c r="Z603" s="618"/>
      <c r="AA603" s="618"/>
      <c r="AB603" s="618"/>
      <c r="AC603" s="618"/>
      <c r="AD603" s="618"/>
      <c r="AE603" s="618"/>
      <c r="AF603" s="618"/>
      <c r="AG603" s="618"/>
      <c r="AH603" s="618"/>
      <c r="AI603" s="618"/>
      <c r="AJ603" s="618"/>
      <c r="AK603" s="618"/>
      <c r="AL603" s="616"/>
      <c r="AM603" s="616"/>
      <c r="AN603" s="616"/>
      <c r="AO603" s="616"/>
      <c r="AP603" s="616"/>
      <c r="AQ603" s="616"/>
      <c r="AR603" s="616"/>
      <c r="AS603" s="616"/>
      <c r="AT603" s="616"/>
      <c r="AU603" s="616"/>
      <c r="AV603" s="616"/>
      <c r="AW603" s="616"/>
      <c r="AX603" s="616"/>
      <c r="AY603" s="616"/>
      <c r="AZ603" s="616"/>
      <c r="BA603" s="616"/>
      <c r="BB603" s="616"/>
      <c r="BC603" s="616"/>
      <c r="BD603" s="616"/>
      <c r="BE603" s="616"/>
      <c r="BF603" s="616"/>
      <c r="BG603" s="616"/>
      <c r="BH603" s="616"/>
      <c r="BI603" s="616"/>
      <c r="BJ603" s="616"/>
      <c r="BK603" s="616"/>
      <c r="BL603" s="616"/>
      <c r="BM603" s="616"/>
      <c r="BN603" s="616"/>
      <c r="BO603" s="616"/>
      <c r="BP603" s="616"/>
      <c r="BQ603" s="616"/>
      <c r="BR603" s="616"/>
      <c r="BS603" s="616"/>
      <c r="BT603" s="616"/>
      <c r="BU603" s="616"/>
      <c r="BV603" s="616"/>
      <c r="BW603" s="616"/>
      <c r="BX603" s="616"/>
      <c r="BY603" s="616"/>
      <c r="BZ603" s="616"/>
      <c r="CA603" s="616"/>
      <c r="CB603" s="616"/>
      <c r="CC603" s="616"/>
      <c r="CD603" s="616"/>
      <c r="CE603" s="616"/>
      <c r="CF603" s="616"/>
      <c r="CG603" s="616"/>
    </row>
    <row r="604" spans="1:85">
      <c r="A604" s="618"/>
      <c r="B604" s="618"/>
      <c r="C604" s="618"/>
      <c r="D604" s="618"/>
      <c r="E604" s="618"/>
      <c r="F604" s="618"/>
      <c r="G604" s="618"/>
      <c r="H604" s="618"/>
      <c r="I604" s="618"/>
      <c r="J604" s="618"/>
      <c r="K604" s="618"/>
      <c r="L604" s="618"/>
      <c r="M604" s="618"/>
      <c r="N604" s="618"/>
      <c r="O604" s="618"/>
      <c r="P604" s="618"/>
      <c r="Q604" s="618"/>
      <c r="R604" s="618"/>
      <c r="S604" s="618"/>
      <c r="T604" s="618"/>
      <c r="U604" s="618"/>
      <c r="V604" s="618"/>
      <c r="W604" s="618"/>
      <c r="Y604" s="618"/>
      <c r="Z604" s="618"/>
      <c r="AA604" s="618"/>
      <c r="AB604" s="618"/>
      <c r="AC604" s="618"/>
      <c r="AD604" s="618"/>
      <c r="AE604" s="618"/>
      <c r="AF604" s="618"/>
      <c r="AG604" s="618"/>
      <c r="AH604" s="618"/>
      <c r="AI604" s="618"/>
      <c r="AJ604" s="618"/>
      <c r="AK604" s="618"/>
      <c r="AL604" s="616"/>
      <c r="AM604" s="616"/>
      <c r="AN604" s="616"/>
      <c r="AO604" s="616"/>
      <c r="AP604" s="616"/>
      <c r="AQ604" s="616"/>
      <c r="AR604" s="616"/>
      <c r="AS604" s="616"/>
      <c r="AT604" s="616"/>
      <c r="AU604" s="616"/>
      <c r="AV604" s="616"/>
      <c r="AW604" s="616"/>
      <c r="AX604" s="616"/>
      <c r="AY604" s="616"/>
      <c r="AZ604" s="616"/>
      <c r="BA604" s="616"/>
      <c r="BB604" s="616"/>
      <c r="BC604" s="616"/>
      <c r="BD604" s="616"/>
      <c r="BE604" s="616"/>
      <c r="BF604" s="616"/>
      <c r="BG604" s="616"/>
      <c r="BH604" s="616"/>
      <c r="BI604" s="616"/>
      <c r="BJ604" s="616"/>
      <c r="BK604" s="616"/>
      <c r="BL604" s="616"/>
      <c r="BM604" s="616"/>
      <c r="BN604" s="616"/>
      <c r="BO604" s="616"/>
      <c r="BP604" s="616"/>
      <c r="BQ604" s="616"/>
      <c r="BR604" s="616"/>
      <c r="BS604" s="616"/>
      <c r="BT604" s="616"/>
      <c r="BU604" s="616"/>
      <c r="BV604" s="616"/>
      <c r="BW604" s="616"/>
      <c r="BX604" s="616"/>
      <c r="BY604" s="616"/>
      <c r="BZ604" s="616"/>
      <c r="CA604" s="616"/>
      <c r="CB604" s="616"/>
      <c r="CC604" s="616"/>
      <c r="CD604" s="616"/>
      <c r="CE604" s="616"/>
      <c r="CF604" s="616"/>
      <c r="CG604" s="616"/>
    </row>
    <row r="605" spans="1:85">
      <c r="A605" s="618"/>
      <c r="B605" s="618"/>
      <c r="C605" s="618"/>
      <c r="D605" s="618"/>
      <c r="E605" s="618"/>
      <c r="F605" s="618"/>
      <c r="G605" s="618"/>
      <c r="H605" s="618"/>
      <c r="I605" s="618"/>
      <c r="J605" s="618"/>
      <c r="K605" s="618"/>
      <c r="L605" s="618"/>
      <c r="M605" s="618"/>
      <c r="N605" s="618"/>
      <c r="O605" s="618"/>
      <c r="P605" s="618"/>
      <c r="Q605" s="618"/>
      <c r="R605" s="618"/>
      <c r="S605" s="618"/>
      <c r="T605" s="618"/>
      <c r="U605" s="618"/>
      <c r="V605" s="618"/>
      <c r="W605" s="618"/>
      <c r="Y605" s="618"/>
      <c r="Z605" s="618"/>
      <c r="AA605" s="618"/>
      <c r="AB605" s="618"/>
      <c r="AC605" s="618"/>
      <c r="AD605" s="618"/>
      <c r="AE605" s="618"/>
      <c r="AF605" s="618"/>
      <c r="AG605" s="618"/>
      <c r="AH605" s="618"/>
      <c r="AI605" s="618"/>
      <c r="AJ605" s="618"/>
      <c r="AK605" s="618"/>
      <c r="AL605" s="616"/>
      <c r="AM605" s="616"/>
      <c r="AN605" s="616"/>
      <c r="AO605" s="616"/>
      <c r="AP605" s="616"/>
      <c r="AQ605" s="616"/>
      <c r="AR605" s="616"/>
      <c r="AS605" s="616"/>
      <c r="AT605" s="616"/>
      <c r="AU605" s="616"/>
      <c r="AV605" s="616"/>
      <c r="AW605" s="616"/>
      <c r="AX605" s="616"/>
      <c r="AY605" s="616"/>
      <c r="AZ605" s="616"/>
      <c r="BA605" s="616"/>
      <c r="BB605" s="616"/>
      <c r="BC605" s="616"/>
      <c r="BD605" s="616"/>
      <c r="BE605" s="616"/>
      <c r="BF605" s="616"/>
      <c r="BG605" s="616"/>
      <c r="BH605" s="616"/>
      <c r="BI605" s="616"/>
      <c r="BJ605" s="616"/>
      <c r="BK605" s="616"/>
      <c r="BL605" s="616"/>
      <c r="BM605" s="616"/>
      <c r="BN605" s="616"/>
      <c r="BO605" s="616"/>
      <c r="BP605" s="616"/>
      <c r="BQ605" s="616"/>
      <c r="BR605" s="616"/>
      <c r="BS605" s="616"/>
      <c r="BT605" s="616"/>
      <c r="BU605" s="616"/>
      <c r="BV605" s="616"/>
      <c r="BW605" s="616"/>
      <c r="BX605" s="616"/>
      <c r="BY605" s="616"/>
      <c r="BZ605" s="616"/>
      <c r="CA605" s="616"/>
      <c r="CB605" s="616"/>
      <c r="CC605" s="616"/>
      <c r="CD605" s="616"/>
      <c r="CE605" s="616"/>
      <c r="CF605" s="616"/>
      <c r="CG605" s="616"/>
    </row>
    <row r="606" spans="1:85">
      <c r="A606" s="618"/>
      <c r="B606" s="618"/>
      <c r="C606" s="618"/>
      <c r="D606" s="618"/>
      <c r="E606" s="618"/>
      <c r="F606" s="618"/>
      <c r="G606" s="618"/>
      <c r="H606" s="618"/>
      <c r="I606" s="618"/>
      <c r="J606" s="618"/>
      <c r="K606" s="618"/>
      <c r="L606" s="618"/>
      <c r="M606" s="618"/>
      <c r="N606" s="618"/>
      <c r="O606" s="618"/>
      <c r="P606" s="618"/>
      <c r="Q606" s="618"/>
      <c r="R606" s="618"/>
      <c r="S606" s="618"/>
      <c r="T606" s="618"/>
      <c r="U606" s="618"/>
      <c r="V606" s="618"/>
      <c r="W606" s="618"/>
      <c r="Y606" s="618"/>
      <c r="Z606" s="618"/>
      <c r="AA606" s="618"/>
      <c r="AB606" s="618"/>
      <c r="AC606" s="618"/>
      <c r="AD606" s="618"/>
      <c r="AE606" s="618"/>
      <c r="AF606" s="618"/>
      <c r="AG606" s="618"/>
      <c r="AH606" s="618"/>
      <c r="AI606" s="618"/>
      <c r="AJ606" s="618"/>
      <c r="AK606" s="618"/>
      <c r="AL606" s="616"/>
      <c r="AM606" s="616"/>
      <c r="AN606" s="616"/>
      <c r="AO606" s="616"/>
      <c r="AP606" s="616"/>
      <c r="AQ606" s="616"/>
      <c r="AR606" s="616"/>
      <c r="AS606" s="616"/>
      <c r="AT606" s="616"/>
      <c r="AU606" s="616"/>
      <c r="AV606" s="616"/>
      <c r="AW606" s="616"/>
      <c r="AX606" s="616"/>
      <c r="AY606" s="616"/>
      <c r="AZ606" s="616"/>
      <c r="BA606" s="616"/>
      <c r="BB606" s="616"/>
      <c r="BC606" s="616"/>
      <c r="BD606" s="616"/>
      <c r="BE606" s="616"/>
      <c r="BF606" s="616"/>
      <c r="BG606" s="616"/>
      <c r="BH606" s="616"/>
      <c r="BI606" s="616"/>
      <c r="BJ606" s="616"/>
      <c r="BK606" s="616"/>
      <c r="BL606" s="616"/>
      <c r="BM606" s="616"/>
      <c r="BN606" s="616"/>
      <c r="BO606" s="616"/>
      <c r="BP606" s="616"/>
      <c r="BQ606" s="616"/>
      <c r="BR606" s="616"/>
      <c r="BS606" s="616"/>
      <c r="BT606" s="616"/>
      <c r="BU606" s="616"/>
      <c r="BV606" s="616"/>
      <c r="BW606" s="616"/>
      <c r="BX606" s="616"/>
      <c r="BY606" s="616"/>
      <c r="BZ606" s="616"/>
      <c r="CA606" s="616"/>
      <c r="CB606" s="616"/>
      <c r="CC606" s="616"/>
      <c r="CD606" s="616"/>
      <c r="CE606" s="616"/>
      <c r="CF606" s="616"/>
      <c r="CG606" s="616"/>
    </row>
    <row r="607" spans="1:85">
      <c r="A607" s="618"/>
      <c r="B607" s="618"/>
      <c r="C607" s="618"/>
      <c r="D607" s="618"/>
      <c r="E607" s="618"/>
      <c r="F607" s="618"/>
      <c r="G607" s="618"/>
      <c r="H607" s="618"/>
      <c r="I607" s="618"/>
      <c r="J607" s="618"/>
      <c r="K607" s="618"/>
      <c r="L607" s="618"/>
      <c r="M607" s="618"/>
      <c r="N607" s="618"/>
      <c r="O607" s="618"/>
      <c r="P607" s="618"/>
      <c r="Q607" s="618"/>
      <c r="R607" s="618"/>
      <c r="S607" s="618"/>
      <c r="T607" s="618"/>
      <c r="U607" s="618"/>
      <c r="V607" s="618"/>
      <c r="W607" s="618"/>
      <c r="Y607" s="618"/>
      <c r="Z607" s="618"/>
      <c r="AA607" s="618"/>
      <c r="AB607" s="618"/>
      <c r="AC607" s="618"/>
      <c r="AD607" s="618"/>
      <c r="AE607" s="618"/>
      <c r="AF607" s="618"/>
      <c r="AG607" s="618"/>
      <c r="AH607" s="618"/>
      <c r="AI607" s="618"/>
      <c r="AJ607" s="618"/>
      <c r="AK607" s="618"/>
      <c r="AL607" s="616"/>
      <c r="AM607" s="616"/>
      <c r="AN607" s="616"/>
      <c r="AO607" s="616"/>
      <c r="AP607" s="616"/>
      <c r="AQ607" s="616"/>
      <c r="AR607" s="616"/>
      <c r="AS607" s="616"/>
      <c r="AT607" s="616"/>
      <c r="AU607" s="616"/>
      <c r="AV607" s="616"/>
      <c r="AW607" s="616"/>
      <c r="AX607" s="616"/>
      <c r="AY607" s="616"/>
      <c r="AZ607" s="616"/>
      <c r="BA607" s="616"/>
      <c r="BB607" s="616"/>
      <c r="BC607" s="616"/>
      <c r="BD607" s="616"/>
      <c r="BE607" s="616"/>
      <c r="BF607" s="616"/>
      <c r="BG607" s="616"/>
      <c r="BH607" s="616"/>
      <c r="BI607" s="616"/>
      <c r="BJ607" s="616"/>
      <c r="BK607" s="616"/>
      <c r="BL607" s="616"/>
      <c r="BM607" s="616"/>
      <c r="BN607" s="616"/>
      <c r="BO607" s="616"/>
      <c r="BP607" s="616"/>
      <c r="BQ607" s="616"/>
      <c r="BR607" s="616"/>
      <c r="BS607" s="616"/>
      <c r="BT607" s="616"/>
      <c r="BU607" s="616"/>
      <c r="BV607" s="616"/>
      <c r="BW607" s="616"/>
      <c r="BX607" s="616"/>
      <c r="BY607" s="616"/>
      <c r="BZ607" s="616"/>
      <c r="CA607" s="616"/>
      <c r="CB607" s="616"/>
      <c r="CC607" s="616"/>
      <c r="CD607" s="616"/>
      <c r="CE607" s="616"/>
      <c r="CF607" s="616"/>
      <c r="CG607" s="616"/>
    </row>
    <row r="608" spans="1:85">
      <c r="A608" s="618"/>
      <c r="B608" s="618"/>
      <c r="C608" s="618"/>
      <c r="D608" s="618"/>
      <c r="E608" s="618"/>
      <c r="F608" s="618"/>
      <c r="G608" s="618"/>
      <c r="H608" s="618"/>
      <c r="I608" s="618"/>
      <c r="J608" s="618"/>
      <c r="K608" s="618"/>
      <c r="L608" s="618"/>
      <c r="M608" s="618"/>
      <c r="N608" s="618"/>
      <c r="O608" s="618"/>
      <c r="P608" s="618"/>
      <c r="Q608" s="618"/>
      <c r="R608" s="618"/>
      <c r="S608" s="618"/>
      <c r="T608" s="618"/>
      <c r="U608" s="618"/>
      <c r="V608" s="618"/>
      <c r="W608" s="618"/>
      <c r="Y608" s="618"/>
      <c r="Z608" s="618"/>
      <c r="AA608" s="618"/>
      <c r="AB608" s="618"/>
      <c r="AC608" s="618"/>
      <c r="AD608" s="618"/>
      <c r="AE608" s="618"/>
      <c r="AF608" s="618"/>
      <c r="AG608" s="618"/>
      <c r="AH608" s="618"/>
      <c r="AI608" s="618"/>
      <c r="AJ608" s="618"/>
      <c r="AK608" s="618"/>
      <c r="AL608" s="616"/>
      <c r="AM608" s="616"/>
      <c r="AN608" s="616"/>
      <c r="AO608" s="616"/>
      <c r="AP608" s="616"/>
      <c r="AQ608" s="616"/>
      <c r="AR608" s="616"/>
      <c r="AS608" s="616"/>
      <c r="AT608" s="616"/>
      <c r="AU608" s="616"/>
      <c r="AV608" s="616"/>
      <c r="AW608" s="616"/>
      <c r="AX608" s="616"/>
      <c r="AY608" s="616"/>
      <c r="AZ608" s="616"/>
      <c r="BA608" s="616"/>
      <c r="BB608" s="616"/>
      <c r="BC608" s="616"/>
      <c r="BD608" s="616"/>
      <c r="BE608" s="616"/>
      <c r="BF608" s="616"/>
      <c r="BG608" s="616"/>
      <c r="BH608" s="616"/>
      <c r="BI608" s="616"/>
      <c r="BJ608" s="616"/>
      <c r="BK608" s="616"/>
      <c r="BL608" s="616"/>
      <c r="BM608" s="616"/>
      <c r="BN608" s="616"/>
      <c r="BO608" s="616"/>
      <c r="BP608" s="616"/>
      <c r="BQ608" s="616"/>
      <c r="BR608" s="616"/>
      <c r="BS608" s="616"/>
      <c r="BT608" s="616"/>
      <c r="BU608" s="616"/>
      <c r="BV608" s="616"/>
      <c r="BW608" s="616"/>
      <c r="BX608" s="616"/>
      <c r="BY608" s="616"/>
      <c r="BZ608" s="616"/>
      <c r="CA608" s="616"/>
      <c r="CB608" s="616"/>
      <c r="CC608" s="616"/>
      <c r="CD608" s="616"/>
      <c r="CE608" s="616"/>
      <c r="CF608" s="616"/>
      <c r="CG608" s="616"/>
    </row>
    <row r="609" spans="1:85">
      <c r="A609" s="618"/>
      <c r="B609" s="618"/>
      <c r="C609" s="618"/>
      <c r="D609" s="618"/>
      <c r="E609" s="618"/>
      <c r="F609" s="618"/>
      <c r="G609" s="618"/>
      <c r="H609" s="618"/>
      <c r="I609" s="618"/>
      <c r="J609" s="618"/>
      <c r="K609" s="618"/>
      <c r="L609" s="618"/>
      <c r="M609" s="618"/>
      <c r="N609" s="618"/>
      <c r="O609" s="618"/>
      <c r="P609" s="618"/>
      <c r="Q609" s="618"/>
      <c r="R609" s="618"/>
      <c r="S609" s="618"/>
      <c r="T609" s="618"/>
      <c r="U609" s="618"/>
      <c r="V609" s="618"/>
      <c r="W609" s="618"/>
      <c r="Y609" s="618"/>
      <c r="Z609" s="618"/>
      <c r="AA609" s="618"/>
      <c r="AB609" s="618"/>
      <c r="AC609" s="618"/>
      <c r="AD609" s="618"/>
      <c r="AE609" s="618"/>
      <c r="AF609" s="618"/>
      <c r="AG609" s="618"/>
      <c r="AH609" s="618"/>
      <c r="AI609" s="618"/>
      <c r="AJ609" s="618"/>
      <c r="AK609" s="618"/>
      <c r="AL609" s="616"/>
      <c r="AM609" s="616"/>
      <c r="AN609" s="616"/>
      <c r="AO609" s="616"/>
      <c r="AP609" s="616"/>
      <c r="AQ609" s="616"/>
      <c r="AR609" s="616"/>
      <c r="AS609" s="616"/>
      <c r="AT609" s="616"/>
      <c r="AU609" s="616"/>
      <c r="AV609" s="616"/>
      <c r="AW609" s="616"/>
      <c r="AX609" s="616"/>
      <c r="AY609" s="616"/>
      <c r="AZ609" s="616"/>
      <c r="BA609" s="616"/>
      <c r="BB609" s="616"/>
      <c r="BC609" s="616"/>
      <c r="BD609" s="616"/>
      <c r="BE609" s="616"/>
      <c r="BF609" s="616"/>
      <c r="BG609" s="616"/>
      <c r="BH609" s="616"/>
      <c r="BI609" s="616"/>
      <c r="BJ609" s="616"/>
      <c r="BK609" s="616"/>
      <c r="BL609" s="616"/>
      <c r="BM609" s="616"/>
      <c r="BN609" s="616"/>
      <c r="BO609" s="616"/>
      <c r="BP609" s="616"/>
      <c r="BQ609" s="616"/>
      <c r="BR609" s="616"/>
      <c r="BS609" s="616"/>
      <c r="BT609" s="616"/>
      <c r="BU609" s="616"/>
      <c r="BV609" s="616"/>
      <c r="BW609" s="616"/>
      <c r="BX609" s="616"/>
      <c r="BY609" s="616"/>
      <c r="BZ609" s="616"/>
      <c r="CA609" s="616"/>
      <c r="CB609" s="616"/>
      <c r="CC609" s="616"/>
      <c r="CD609" s="616"/>
      <c r="CE609" s="616"/>
      <c r="CF609" s="616"/>
      <c r="CG609" s="616"/>
    </row>
    <row r="610" spans="1:85">
      <c r="A610" s="618"/>
      <c r="B610" s="618"/>
      <c r="C610" s="618"/>
      <c r="D610" s="618"/>
      <c r="E610" s="618"/>
      <c r="F610" s="618"/>
      <c r="G610" s="618"/>
      <c r="H610" s="618"/>
      <c r="I610" s="618"/>
      <c r="J610" s="618"/>
      <c r="K610" s="618"/>
      <c r="L610" s="618"/>
      <c r="M610" s="618"/>
      <c r="N610" s="618"/>
      <c r="O610" s="618"/>
      <c r="P610" s="618"/>
      <c r="Q610" s="618"/>
      <c r="R610" s="618"/>
      <c r="S610" s="618"/>
      <c r="T610" s="618"/>
      <c r="U610" s="618"/>
      <c r="V610" s="618"/>
      <c r="W610" s="618"/>
      <c r="Y610" s="618"/>
      <c r="Z610" s="618"/>
      <c r="AA610" s="618"/>
      <c r="AB610" s="618"/>
      <c r="AC610" s="618"/>
      <c r="AD610" s="618"/>
      <c r="AE610" s="618"/>
      <c r="AF610" s="618"/>
      <c r="AG610" s="618"/>
      <c r="AH610" s="618"/>
      <c r="AI610" s="618"/>
      <c r="AJ610" s="618"/>
      <c r="AK610" s="618"/>
      <c r="AL610" s="616"/>
      <c r="AM610" s="616"/>
      <c r="AN610" s="616"/>
      <c r="AO610" s="616"/>
      <c r="AP610" s="616"/>
      <c r="AQ610" s="616"/>
      <c r="AR610" s="616"/>
      <c r="AS610" s="616"/>
      <c r="AT610" s="616"/>
      <c r="AU610" s="616"/>
      <c r="AV610" s="616"/>
      <c r="AW610" s="616"/>
      <c r="AX610" s="616"/>
      <c r="AY610" s="616"/>
      <c r="AZ610" s="616"/>
      <c r="BA610" s="616"/>
      <c r="BB610" s="616"/>
      <c r="BC610" s="616"/>
      <c r="BD610" s="616"/>
      <c r="BE610" s="616"/>
      <c r="BF610" s="616"/>
      <c r="BG610" s="616"/>
      <c r="BH610" s="616"/>
      <c r="BI610" s="616"/>
      <c r="BJ610" s="616"/>
      <c r="BK610" s="616"/>
      <c r="BL610" s="616"/>
      <c r="BM610" s="616"/>
      <c r="BN610" s="616"/>
      <c r="BO610" s="616"/>
      <c r="BP610" s="616"/>
      <c r="BQ610" s="616"/>
      <c r="BR610" s="616"/>
      <c r="BS610" s="616"/>
      <c r="BT610" s="616"/>
      <c r="BU610" s="616"/>
      <c r="BV610" s="616"/>
      <c r="BW610" s="616"/>
      <c r="BX610" s="616"/>
      <c r="BY610" s="616"/>
      <c r="BZ610" s="616"/>
      <c r="CA610" s="616"/>
      <c r="CB610" s="616"/>
      <c r="CC610" s="616"/>
      <c r="CD610" s="616"/>
      <c r="CE610" s="616"/>
      <c r="CF610" s="616"/>
      <c r="CG610" s="616"/>
    </row>
    <row r="611" spans="1:85">
      <c r="A611" s="618"/>
      <c r="B611" s="618"/>
      <c r="C611" s="618"/>
      <c r="D611" s="618"/>
      <c r="E611" s="618"/>
      <c r="F611" s="618"/>
      <c r="G611" s="618"/>
      <c r="H611" s="618"/>
      <c r="I611" s="618"/>
      <c r="J611" s="618"/>
      <c r="K611" s="618"/>
      <c r="L611" s="618"/>
      <c r="M611" s="618"/>
      <c r="N611" s="618"/>
      <c r="O611" s="618"/>
      <c r="P611" s="618"/>
      <c r="Q611" s="618"/>
      <c r="R611" s="618"/>
      <c r="S611" s="618"/>
      <c r="T611" s="618"/>
      <c r="U611" s="618"/>
      <c r="V611" s="618"/>
      <c r="W611" s="618"/>
      <c r="Y611" s="618"/>
      <c r="Z611" s="618"/>
      <c r="AA611" s="618"/>
      <c r="AB611" s="618"/>
      <c r="AC611" s="618"/>
      <c r="AD611" s="618"/>
      <c r="AE611" s="618"/>
      <c r="AF611" s="618"/>
      <c r="AG611" s="618"/>
      <c r="AH611" s="618"/>
      <c r="AI611" s="618"/>
      <c r="AJ611" s="618"/>
      <c r="AK611" s="618"/>
      <c r="AL611" s="616"/>
      <c r="AM611" s="616"/>
      <c r="AN611" s="616"/>
      <c r="AO611" s="616"/>
      <c r="AP611" s="616"/>
      <c r="AQ611" s="616"/>
      <c r="AR611" s="616"/>
      <c r="AS611" s="616"/>
      <c r="AT611" s="616"/>
      <c r="AU611" s="616"/>
      <c r="AV611" s="616"/>
      <c r="AW611" s="616"/>
      <c r="AX611" s="616"/>
      <c r="AY611" s="616"/>
      <c r="AZ611" s="616"/>
      <c r="BA611" s="616"/>
      <c r="BB611" s="616"/>
      <c r="BC611" s="616"/>
      <c r="BD611" s="616"/>
      <c r="BE611" s="616"/>
      <c r="BF611" s="616"/>
      <c r="BG611" s="616"/>
      <c r="BH611" s="616"/>
      <c r="BI611" s="616"/>
      <c r="BJ611" s="616"/>
      <c r="BK611" s="616"/>
      <c r="BL611" s="616"/>
      <c r="BM611" s="616"/>
      <c r="BN611" s="616"/>
      <c r="BO611" s="616"/>
      <c r="BP611" s="616"/>
      <c r="BQ611" s="616"/>
      <c r="BR611" s="616"/>
      <c r="BS611" s="616"/>
      <c r="BT611" s="616"/>
      <c r="BU611" s="616"/>
      <c r="BV611" s="616"/>
      <c r="BW611" s="616"/>
      <c r="BX611" s="616"/>
      <c r="BY611" s="616"/>
      <c r="BZ611" s="616"/>
      <c r="CA611" s="616"/>
      <c r="CB611" s="616"/>
      <c r="CC611" s="616"/>
      <c r="CD611" s="616"/>
      <c r="CE611" s="616"/>
      <c r="CF611" s="616"/>
      <c r="CG611" s="616"/>
    </row>
    <row r="612" spans="1:85">
      <c r="A612" s="618"/>
      <c r="B612" s="618"/>
      <c r="C612" s="618"/>
      <c r="D612" s="618"/>
      <c r="E612" s="618"/>
      <c r="F612" s="618"/>
      <c r="G612" s="618"/>
      <c r="H612" s="618"/>
      <c r="I612" s="618"/>
      <c r="J612" s="618"/>
      <c r="K612" s="618"/>
      <c r="L612" s="618"/>
      <c r="M612" s="618"/>
      <c r="N612" s="618"/>
      <c r="O612" s="618"/>
      <c r="P612" s="618"/>
      <c r="Q612" s="618"/>
      <c r="R612" s="618"/>
      <c r="S612" s="618"/>
      <c r="T612" s="618"/>
      <c r="U612" s="618"/>
      <c r="V612" s="618"/>
      <c r="W612" s="618"/>
      <c r="Y612" s="618"/>
      <c r="Z612" s="618"/>
      <c r="AA612" s="618"/>
      <c r="AB612" s="618"/>
      <c r="AC612" s="618"/>
      <c r="AD612" s="618"/>
      <c r="AE612" s="618"/>
      <c r="AF612" s="618"/>
      <c r="AG612" s="618"/>
      <c r="AH612" s="618"/>
      <c r="AI612" s="618"/>
      <c r="AJ612" s="618"/>
      <c r="AK612" s="618"/>
      <c r="AL612" s="616"/>
      <c r="AM612" s="616"/>
      <c r="AN612" s="616"/>
      <c r="AO612" s="616"/>
      <c r="AP612" s="616"/>
      <c r="AQ612" s="616"/>
      <c r="AR612" s="616"/>
      <c r="AS612" s="616"/>
      <c r="AT612" s="616"/>
      <c r="AU612" s="616"/>
      <c r="AV612" s="616"/>
      <c r="AW612" s="616"/>
      <c r="AX612" s="616"/>
      <c r="AY612" s="616"/>
      <c r="AZ612" s="616"/>
      <c r="BA612" s="616"/>
      <c r="BB612" s="616"/>
      <c r="BC612" s="616"/>
      <c r="BD612" s="616"/>
      <c r="BE612" s="616"/>
      <c r="BF612" s="616"/>
      <c r="BG612" s="616"/>
      <c r="BH612" s="616"/>
      <c r="BI612" s="616"/>
      <c r="BJ612" s="616"/>
      <c r="BK612" s="616"/>
      <c r="BL612" s="616"/>
      <c r="BM612" s="616"/>
      <c r="BN612" s="616"/>
      <c r="BO612" s="616"/>
      <c r="BP612" s="616"/>
      <c r="BQ612" s="616"/>
      <c r="BR612" s="616"/>
      <c r="BS612" s="616"/>
      <c r="BT612" s="616"/>
      <c r="BU612" s="616"/>
      <c r="BV612" s="616"/>
      <c r="BW612" s="616"/>
      <c r="BX612" s="616"/>
      <c r="BY612" s="616"/>
      <c r="BZ612" s="616"/>
      <c r="CA612" s="616"/>
      <c r="CB612" s="616"/>
      <c r="CC612" s="616"/>
      <c r="CD612" s="616"/>
      <c r="CE612" s="616"/>
      <c r="CF612" s="616"/>
      <c r="CG612" s="616"/>
    </row>
    <row r="613" spans="1:85">
      <c r="A613" s="618"/>
      <c r="B613" s="618"/>
      <c r="C613" s="618"/>
      <c r="D613" s="618"/>
      <c r="E613" s="618"/>
      <c r="F613" s="618"/>
      <c r="G613" s="618"/>
      <c r="H613" s="618"/>
      <c r="I613" s="618"/>
      <c r="J613" s="618"/>
      <c r="K613" s="618"/>
      <c r="L613" s="618"/>
      <c r="M613" s="618"/>
      <c r="N613" s="618"/>
      <c r="O613" s="618"/>
      <c r="P613" s="618"/>
      <c r="Q613" s="618"/>
      <c r="R613" s="618"/>
      <c r="S613" s="618"/>
      <c r="T613" s="618"/>
      <c r="U613" s="618"/>
      <c r="V613" s="618"/>
      <c r="W613" s="618"/>
      <c r="Y613" s="618"/>
      <c r="Z613" s="618"/>
      <c r="AA613" s="618"/>
      <c r="AB613" s="618"/>
      <c r="AC613" s="618"/>
      <c r="AD613" s="618"/>
      <c r="AE613" s="618"/>
      <c r="AF613" s="618"/>
      <c r="AG613" s="618"/>
      <c r="AH613" s="618"/>
      <c r="AI613" s="618"/>
      <c r="AJ613" s="618"/>
      <c r="AK613" s="618"/>
      <c r="AL613" s="616"/>
      <c r="AM613" s="616"/>
      <c r="AN613" s="616"/>
      <c r="AO613" s="616"/>
      <c r="AP613" s="616"/>
      <c r="AQ613" s="616"/>
      <c r="AR613" s="616"/>
      <c r="AS613" s="616"/>
      <c r="AT613" s="616"/>
      <c r="AU613" s="616"/>
      <c r="AV613" s="616"/>
      <c r="AW613" s="616"/>
      <c r="AX613" s="616"/>
      <c r="AY613" s="616"/>
      <c r="AZ613" s="616"/>
      <c r="BA613" s="616"/>
      <c r="BB613" s="616"/>
      <c r="BC613" s="616"/>
      <c r="BD613" s="616"/>
      <c r="BE613" s="616"/>
      <c r="BF613" s="616"/>
      <c r="BG613" s="616"/>
      <c r="BH613" s="616"/>
      <c r="BI613" s="616"/>
      <c r="BJ613" s="616"/>
      <c r="BK613" s="616"/>
      <c r="BL613" s="616"/>
      <c r="BM613" s="616"/>
      <c r="BN613" s="616"/>
      <c r="BO613" s="616"/>
      <c r="BP613" s="616"/>
      <c r="BQ613" s="616"/>
      <c r="BR613" s="616"/>
      <c r="BS613" s="616"/>
      <c r="BT613" s="616"/>
      <c r="BU613" s="616"/>
      <c r="BV613" s="616"/>
      <c r="BW613" s="616"/>
      <c r="BX613" s="616"/>
      <c r="BY613" s="616"/>
      <c r="BZ613" s="616"/>
      <c r="CA613" s="616"/>
      <c r="CB613" s="616"/>
      <c r="CC613" s="616"/>
      <c r="CD613" s="616"/>
      <c r="CE613" s="616"/>
      <c r="CF613" s="616"/>
      <c r="CG613" s="616"/>
    </row>
    <row r="614" spans="1:85">
      <c r="A614" s="618"/>
      <c r="B614" s="618"/>
      <c r="C614" s="618"/>
      <c r="D614" s="618"/>
      <c r="E614" s="618"/>
      <c r="F614" s="618"/>
      <c r="G614" s="618"/>
      <c r="H614" s="618"/>
      <c r="I614" s="618"/>
      <c r="J614" s="618"/>
      <c r="K614" s="618"/>
      <c r="L614" s="618"/>
      <c r="M614" s="618"/>
      <c r="N614" s="618"/>
      <c r="O614" s="618"/>
      <c r="P614" s="618"/>
      <c r="Q614" s="618"/>
      <c r="R614" s="618"/>
      <c r="S614" s="618"/>
      <c r="T614" s="618"/>
      <c r="U614" s="618"/>
      <c r="V614" s="618"/>
      <c r="W614" s="618"/>
      <c r="Y614" s="618"/>
      <c r="Z614" s="618"/>
      <c r="AA614" s="618"/>
      <c r="AB614" s="618"/>
      <c r="AC614" s="618"/>
      <c r="AD614" s="618"/>
      <c r="AE614" s="618"/>
      <c r="AF614" s="618"/>
      <c r="AG614" s="618"/>
      <c r="AH614" s="618"/>
      <c r="AI614" s="618"/>
      <c r="AJ614" s="618"/>
      <c r="AK614" s="618"/>
      <c r="AL614" s="616"/>
      <c r="AM614" s="616"/>
      <c r="AN614" s="616"/>
      <c r="AO614" s="616"/>
      <c r="AP614" s="616"/>
      <c r="AQ614" s="616"/>
      <c r="AR614" s="616"/>
      <c r="AS614" s="616"/>
      <c r="AT614" s="616"/>
      <c r="AU614" s="616"/>
      <c r="AV614" s="616"/>
      <c r="AW614" s="616"/>
      <c r="AX614" s="616"/>
      <c r="AY614" s="616"/>
      <c r="AZ614" s="616"/>
      <c r="BA614" s="616"/>
      <c r="BB614" s="616"/>
      <c r="BC614" s="616"/>
      <c r="BD614" s="616"/>
      <c r="BE614" s="616"/>
      <c r="BF614" s="616"/>
      <c r="BG614" s="616"/>
      <c r="BH614" s="616"/>
      <c r="BI614" s="616"/>
      <c r="BJ614" s="616"/>
      <c r="BK614" s="616"/>
      <c r="BL614" s="616"/>
      <c r="BM614" s="616"/>
      <c r="BN614" s="616"/>
      <c r="BO614" s="616"/>
      <c r="BP614" s="616"/>
      <c r="BQ614" s="616"/>
      <c r="BR614" s="616"/>
      <c r="BS614" s="616"/>
      <c r="BT614" s="616"/>
      <c r="BU614" s="616"/>
      <c r="BV614" s="616"/>
      <c r="BW614" s="616"/>
      <c r="BX614" s="616"/>
      <c r="BY614" s="616"/>
      <c r="BZ614" s="616"/>
      <c r="CA614" s="616"/>
      <c r="CB614" s="616"/>
      <c r="CC614" s="616"/>
      <c r="CD614" s="616"/>
      <c r="CE614" s="616"/>
      <c r="CF614" s="616"/>
      <c r="CG614" s="616"/>
    </row>
    <row r="615" spans="1:85">
      <c r="A615" s="618"/>
      <c r="B615" s="618"/>
      <c r="C615" s="618"/>
      <c r="D615" s="618"/>
      <c r="E615" s="618"/>
      <c r="F615" s="618"/>
      <c r="G615" s="618"/>
      <c r="H615" s="618"/>
      <c r="I615" s="618"/>
      <c r="J615" s="618"/>
      <c r="K615" s="618"/>
      <c r="L615" s="618"/>
      <c r="M615" s="618"/>
      <c r="N615" s="618"/>
      <c r="O615" s="618"/>
      <c r="P615" s="618"/>
      <c r="Q615" s="618"/>
      <c r="R615" s="618"/>
      <c r="S615" s="618"/>
      <c r="T615" s="618"/>
      <c r="U615" s="618"/>
      <c r="V615" s="618"/>
      <c r="W615" s="618"/>
      <c r="Y615" s="618"/>
      <c r="Z615" s="618"/>
      <c r="AA615" s="618"/>
      <c r="AB615" s="618"/>
      <c r="AC615" s="618"/>
      <c r="AD615" s="618"/>
      <c r="AE615" s="618"/>
      <c r="AF615" s="618"/>
      <c r="AG615" s="618"/>
      <c r="AH615" s="618"/>
      <c r="AI615" s="618"/>
      <c r="AJ615" s="618"/>
      <c r="AK615" s="618"/>
      <c r="AL615" s="616"/>
      <c r="AM615" s="616"/>
      <c r="AN615" s="616"/>
      <c r="AO615" s="616"/>
      <c r="AP615" s="616"/>
      <c r="AQ615" s="616"/>
      <c r="AR615" s="616"/>
      <c r="AS615" s="616"/>
      <c r="AT615" s="616"/>
      <c r="AU615" s="616"/>
      <c r="AV615" s="616"/>
      <c r="AW615" s="616"/>
      <c r="AX615" s="616"/>
      <c r="AY615" s="616"/>
      <c r="AZ615" s="616"/>
      <c r="BA615" s="616"/>
      <c r="BB615" s="616"/>
      <c r="BC615" s="616"/>
      <c r="BD615" s="616"/>
      <c r="BE615" s="616"/>
      <c r="BF615" s="616"/>
      <c r="BG615" s="616"/>
      <c r="BH615" s="616"/>
      <c r="BI615" s="616"/>
      <c r="BJ615" s="616"/>
      <c r="BK615" s="616"/>
      <c r="BL615" s="616"/>
      <c r="BM615" s="616"/>
      <c r="BN615" s="616"/>
      <c r="BO615" s="616"/>
      <c r="BP615" s="616"/>
      <c r="BQ615" s="616"/>
      <c r="BR615" s="616"/>
      <c r="BS615" s="616"/>
      <c r="BT615" s="616"/>
      <c r="BU615" s="616"/>
      <c r="BV615" s="616"/>
      <c r="BW615" s="616"/>
      <c r="BX615" s="616"/>
      <c r="BY615" s="616"/>
      <c r="BZ615" s="616"/>
      <c r="CA615" s="616"/>
      <c r="CB615" s="616"/>
      <c r="CC615" s="616"/>
      <c r="CD615" s="616"/>
      <c r="CE615" s="616"/>
      <c r="CF615" s="616"/>
      <c r="CG615" s="616"/>
    </row>
    <row r="616" spans="1:85">
      <c r="A616" s="618"/>
      <c r="B616" s="618"/>
      <c r="C616" s="618"/>
      <c r="D616" s="618"/>
      <c r="E616" s="618"/>
      <c r="F616" s="618"/>
      <c r="G616" s="618"/>
      <c r="H616" s="618"/>
      <c r="I616" s="618"/>
      <c r="J616" s="618"/>
      <c r="K616" s="618"/>
      <c r="L616" s="618"/>
      <c r="M616" s="618"/>
      <c r="N616" s="618"/>
      <c r="O616" s="618"/>
      <c r="P616" s="618"/>
      <c r="Q616" s="618"/>
      <c r="R616" s="618"/>
      <c r="S616" s="618"/>
      <c r="T616" s="618"/>
      <c r="U616" s="618"/>
      <c r="V616" s="618"/>
      <c r="W616" s="618"/>
      <c r="Y616" s="618"/>
      <c r="Z616" s="618"/>
      <c r="AA616" s="618"/>
      <c r="AB616" s="618"/>
      <c r="AC616" s="618"/>
      <c r="AD616" s="618"/>
      <c r="AE616" s="618"/>
      <c r="AF616" s="618"/>
      <c r="AG616" s="618"/>
      <c r="AH616" s="618"/>
      <c r="AI616" s="618"/>
      <c r="AJ616" s="618"/>
      <c r="AK616" s="618"/>
      <c r="AL616" s="616"/>
      <c r="AM616" s="616"/>
      <c r="AN616" s="616"/>
      <c r="AO616" s="616"/>
      <c r="AP616" s="616"/>
      <c r="AQ616" s="616"/>
      <c r="AR616" s="616"/>
      <c r="AS616" s="616"/>
      <c r="AT616" s="616"/>
      <c r="AU616" s="616"/>
      <c r="AV616" s="616"/>
      <c r="AW616" s="616"/>
      <c r="AX616" s="616"/>
      <c r="AY616" s="616"/>
      <c r="AZ616" s="616"/>
      <c r="BA616" s="616"/>
      <c r="BB616" s="616"/>
      <c r="BC616" s="616"/>
      <c r="BD616" s="616"/>
      <c r="BE616" s="616"/>
      <c r="BF616" s="616"/>
      <c r="BG616" s="616"/>
      <c r="BH616" s="616"/>
      <c r="BI616" s="616"/>
      <c r="BJ616" s="616"/>
      <c r="BK616" s="616"/>
      <c r="BL616" s="616"/>
      <c r="BM616" s="616"/>
      <c r="BN616" s="616"/>
      <c r="BO616" s="616"/>
      <c r="BP616" s="616"/>
      <c r="BQ616" s="616"/>
      <c r="BR616" s="616"/>
      <c r="BS616" s="616"/>
      <c r="BT616" s="616"/>
      <c r="BU616" s="616"/>
      <c r="BV616" s="616"/>
      <c r="BW616" s="616"/>
      <c r="BX616" s="616"/>
      <c r="BY616" s="616"/>
      <c r="BZ616" s="616"/>
      <c r="CA616" s="616"/>
      <c r="CB616" s="616"/>
      <c r="CC616" s="616"/>
      <c r="CD616" s="616"/>
      <c r="CE616" s="616"/>
      <c r="CF616" s="616"/>
      <c r="CG616" s="616"/>
    </row>
    <row r="617" spans="1:85">
      <c r="A617" s="618"/>
      <c r="B617" s="618"/>
      <c r="C617" s="618"/>
      <c r="D617" s="618"/>
      <c r="E617" s="618"/>
      <c r="F617" s="618"/>
      <c r="G617" s="618"/>
      <c r="H617" s="618"/>
      <c r="I617" s="618"/>
      <c r="J617" s="618"/>
      <c r="K617" s="618"/>
      <c r="L617" s="618"/>
      <c r="M617" s="618"/>
      <c r="N617" s="618"/>
      <c r="O617" s="618"/>
      <c r="P617" s="618"/>
      <c r="Q617" s="618"/>
      <c r="R617" s="618"/>
      <c r="S617" s="618"/>
      <c r="T617" s="618"/>
      <c r="U617" s="618"/>
      <c r="V617" s="618"/>
      <c r="W617" s="618"/>
      <c r="Y617" s="618"/>
      <c r="Z617" s="618"/>
      <c r="AA617" s="618"/>
      <c r="AB617" s="618"/>
      <c r="AC617" s="618"/>
      <c r="AD617" s="618"/>
      <c r="AE617" s="618"/>
      <c r="AF617" s="618"/>
      <c r="AG617" s="618"/>
      <c r="AH617" s="618"/>
      <c r="AI617" s="618"/>
      <c r="AJ617" s="618"/>
      <c r="AK617" s="618"/>
      <c r="AL617" s="616"/>
      <c r="AM617" s="616"/>
      <c r="AN617" s="616"/>
      <c r="AO617" s="616"/>
      <c r="AP617" s="616"/>
      <c r="AQ617" s="616"/>
      <c r="AR617" s="616"/>
      <c r="AS617" s="616"/>
      <c r="AT617" s="616"/>
      <c r="AU617" s="616"/>
      <c r="AV617" s="616"/>
      <c r="AW617" s="616"/>
      <c r="AX617" s="616"/>
      <c r="AY617" s="616"/>
      <c r="AZ617" s="616"/>
      <c r="BA617" s="616"/>
      <c r="BB617" s="616"/>
      <c r="BC617" s="616"/>
      <c r="BD617" s="616"/>
      <c r="BE617" s="616"/>
      <c r="BF617" s="616"/>
      <c r="BG617" s="616"/>
      <c r="BH617" s="616"/>
      <c r="BI617" s="616"/>
      <c r="BJ617" s="616"/>
      <c r="BK617" s="616"/>
      <c r="BL617" s="616"/>
      <c r="BM617" s="616"/>
      <c r="BN617" s="616"/>
      <c r="BO617" s="616"/>
      <c r="BP617" s="616"/>
      <c r="BQ617" s="616"/>
      <c r="BR617" s="616"/>
      <c r="BS617" s="616"/>
      <c r="BT617" s="616"/>
      <c r="BU617" s="616"/>
      <c r="BV617" s="616"/>
      <c r="BW617" s="616"/>
      <c r="BX617" s="616"/>
      <c r="BY617" s="616"/>
      <c r="BZ617" s="616"/>
      <c r="CA617" s="616"/>
      <c r="CB617" s="616"/>
      <c r="CC617" s="616"/>
      <c r="CD617" s="616"/>
      <c r="CE617" s="616"/>
      <c r="CF617" s="616"/>
      <c r="CG617" s="616"/>
    </row>
    <row r="618" spans="1:85">
      <c r="A618" s="618"/>
      <c r="B618" s="618"/>
      <c r="C618" s="618"/>
      <c r="D618" s="618"/>
      <c r="E618" s="618"/>
      <c r="F618" s="618"/>
      <c r="G618" s="618"/>
      <c r="H618" s="618"/>
      <c r="I618" s="618"/>
      <c r="J618" s="618"/>
      <c r="K618" s="618"/>
      <c r="L618" s="618"/>
      <c r="M618" s="618"/>
      <c r="N618" s="618"/>
      <c r="O618" s="618"/>
      <c r="P618" s="618"/>
      <c r="Q618" s="618"/>
      <c r="R618" s="618"/>
      <c r="S618" s="618"/>
      <c r="T618" s="618"/>
      <c r="U618" s="618"/>
      <c r="V618" s="618"/>
      <c r="W618" s="618"/>
      <c r="Y618" s="618"/>
      <c r="Z618" s="618"/>
      <c r="AA618" s="618"/>
      <c r="AB618" s="618"/>
      <c r="AC618" s="618"/>
      <c r="AD618" s="618"/>
      <c r="AE618" s="618"/>
      <c r="AF618" s="618"/>
      <c r="AG618" s="618"/>
      <c r="AH618" s="618"/>
      <c r="AI618" s="618"/>
      <c r="AJ618" s="618"/>
      <c r="AK618" s="618"/>
      <c r="AL618" s="616"/>
      <c r="AM618" s="616"/>
      <c r="AN618" s="616"/>
      <c r="AO618" s="616"/>
      <c r="AP618" s="616"/>
      <c r="AQ618" s="616"/>
      <c r="AR618" s="616"/>
      <c r="AS618" s="616"/>
      <c r="AT618" s="616"/>
      <c r="AU618" s="616"/>
      <c r="AV618" s="616"/>
      <c r="AW618" s="616"/>
      <c r="AX618" s="616"/>
      <c r="AY618" s="616"/>
      <c r="AZ618" s="616"/>
      <c r="BA618" s="616"/>
      <c r="BB618" s="616"/>
      <c r="BC618" s="616"/>
      <c r="BD618" s="616"/>
      <c r="BE618" s="616"/>
      <c r="BF618" s="616"/>
      <c r="BG618" s="616"/>
      <c r="BH618" s="616"/>
      <c r="BI618" s="616"/>
      <c r="BJ618" s="616"/>
      <c r="BK618" s="616"/>
      <c r="BL618" s="616"/>
      <c r="BM618" s="616"/>
      <c r="BN618" s="616"/>
      <c r="BO618" s="616"/>
      <c r="BP618" s="616"/>
      <c r="BQ618" s="616"/>
      <c r="BR618" s="616"/>
      <c r="BS618" s="616"/>
      <c r="BT618" s="616"/>
      <c r="BU618" s="616"/>
      <c r="BV618" s="616"/>
      <c r="BW618" s="616"/>
      <c r="BX618" s="616"/>
      <c r="BY618" s="616"/>
      <c r="BZ618" s="616"/>
      <c r="CA618" s="616"/>
      <c r="CB618" s="616"/>
      <c r="CC618" s="616"/>
      <c r="CD618" s="616"/>
      <c r="CE618" s="616"/>
      <c r="CF618" s="616"/>
      <c r="CG618" s="616"/>
    </row>
    <row r="619" spans="1:85">
      <c r="A619" s="618"/>
      <c r="B619" s="618"/>
      <c r="C619" s="618"/>
      <c r="D619" s="618"/>
      <c r="E619" s="618"/>
      <c r="F619" s="618"/>
      <c r="G619" s="618"/>
      <c r="H619" s="618"/>
      <c r="I619" s="618"/>
      <c r="J619" s="618"/>
      <c r="K619" s="618"/>
      <c r="L619" s="618"/>
      <c r="M619" s="618"/>
      <c r="N619" s="618"/>
      <c r="O619" s="618"/>
      <c r="P619" s="618"/>
      <c r="Q619" s="618"/>
      <c r="R619" s="618"/>
      <c r="S619" s="618"/>
      <c r="T619" s="618"/>
      <c r="U619" s="618"/>
      <c r="V619" s="618"/>
      <c r="W619" s="618"/>
      <c r="Y619" s="618"/>
      <c r="Z619" s="618"/>
      <c r="AA619" s="618"/>
      <c r="AB619" s="618"/>
      <c r="AC619" s="618"/>
      <c r="AD619" s="618"/>
      <c r="AE619" s="618"/>
      <c r="AF619" s="618"/>
      <c r="AG619" s="618"/>
      <c r="AH619" s="618"/>
      <c r="AI619" s="618"/>
      <c r="AJ619" s="618"/>
      <c r="AK619" s="618"/>
      <c r="AL619" s="616"/>
      <c r="AM619" s="616"/>
      <c r="AN619" s="616"/>
      <c r="AO619" s="616"/>
      <c r="AP619" s="616"/>
      <c r="AQ619" s="616"/>
      <c r="AR619" s="616"/>
      <c r="AS619" s="616"/>
      <c r="AT619" s="616"/>
      <c r="AU619" s="616"/>
      <c r="AV619" s="616"/>
      <c r="AW619" s="616"/>
      <c r="AX619" s="616"/>
      <c r="AY619" s="616"/>
      <c r="AZ619" s="616"/>
      <c r="BA619" s="616"/>
      <c r="BB619" s="616"/>
      <c r="BC619" s="616"/>
      <c r="BD619" s="616"/>
      <c r="BE619" s="616"/>
      <c r="BF619" s="616"/>
      <c r="BG619" s="616"/>
      <c r="BH619" s="616"/>
      <c r="BI619" s="616"/>
      <c r="BJ619" s="616"/>
      <c r="BK619" s="616"/>
      <c r="BL619" s="616"/>
      <c r="BM619" s="616"/>
      <c r="BN619" s="616"/>
      <c r="BO619" s="616"/>
      <c r="BP619" s="616"/>
      <c r="BQ619" s="616"/>
      <c r="BR619" s="616"/>
      <c r="BS619" s="616"/>
      <c r="BT619" s="616"/>
      <c r="BU619" s="616"/>
      <c r="BV619" s="616"/>
      <c r="BW619" s="616"/>
      <c r="BX619" s="616"/>
      <c r="BY619" s="616"/>
      <c r="BZ619" s="616"/>
      <c r="CA619" s="616"/>
      <c r="CB619" s="616"/>
      <c r="CC619" s="616"/>
      <c r="CD619" s="616"/>
      <c r="CE619" s="616"/>
      <c r="CF619" s="616"/>
      <c r="CG619" s="616"/>
    </row>
    <row r="620" spans="1:85">
      <c r="A620" s="618"/>
      <c r="B620" s="618"/>
      <c r="C620" s="618"/>
      <c r="D620" s="618"/>
      <c r="E620" s="618"/>
      <c r="F620" s="618"/>
      <c r="G620" s="618"/>
      <c r="H620" s="618"/>
      <c r="I620" s="618"/>
      <c r="J620" s="618"/>
      <c r="K620" s="618"/>
      <c r="L620" s="618"/>
      <c r="M620" s="618"/>
      <c r="N620" s="618"/>
      <c r="O620" s="618"/>
      <c r="P620" s="618"/>
      <c r="Q620" s="618"/>
      <c r="R620" s="618"/>
      <c r="S620" s="618"/>
      <c r="T620" s="618"/>
      <c r="U620" s="618"/>
      <c r="V620" s="618"/>
      <c r="W620" s="618"/>
      <c r="Y620" s="618"/>
      <c r="Z620" s="618"/>
      <c r="AA620" s="618"/>
      <c r="AB620" s="618"/>
      <c r="AC620" s="618"/>
      <c r="AD620" s="618"/>
      <c r="AE620" s="618"/>
      <c r="AF620" s="618"/>
      <c r="AG620" s="618"/>
      <c r="AH620" s="618"/>
      <c r="AI620" s="618"/>
      <c r="AJ620" s="618"/>
      <c r="AK620" s="618"/>
      <c r="AL620" s="616"/>
      <c r="AM620" s="616"/>
      <c r="AN620" s="616"/>
      <c r="AO620" s="616"/>
      <c r="AP620" s="616"/>
      <c r="AQ620" s="616"/>
      <c r="AR620" s="616"/>
      <c r="AS620" s="616"/>
      <c r="AT620" s="616"/>
      <c r="AU620" s="616"/>
      <c r="AV620" s="616"/>
      <c r="AW620" s="616"/>
      <c r="AX620" s="616"/>
      <c r="AY620" s="616"/>
      <c r="AZ620" s="616"/>
      <c r="BA620" s="616"/>
      <c r="BB620" s="616"/>
      <c r="BC620" s="616"/>
      <c r="BD620" s="616"/>
      <c r="BE620" s="616"/>
      <c r="BF620" s="616"/>
      <c r="BG620" s="616"/>
      <c r="BH620" s="616"/>
      <c r="BI620" s="616"/>
      <c r="BJ620" s="616"/>
      <c r="BK620" s="616"/>
      <c r="BL620" s="616"/>
      <c r="BM620" s="616"/>
      <c r="BN620" s="616"/>
      <c r="BO620" s="616"/>
      <c r="BP620" s="616"/>
      <c r="BQ620" s="616"/>
      <c r="BR620" s="616"/>
      <c r="BS620" s="616"/>
      <c r="BT620" s="616"/>
      <c r="BU620" s="616"/>
      <c r="BV620" s="616"/>
      <c r="BW620" s="616"/>
      <c r="BX620" s="616"/>
      <c r="BY620" s="616"/>
      <c r="BZ620" s="616"/>
      <c r="CA620" s="616"/>
      <c r="CB620" s="616"/>
      <c r="CC620" s="616"/>
      <c r="CD620" s="616"/>
      <c r="CE620" s="616"/>
      <c r="CF620" s="616"/>
      <c r="CG620" s="616"/>
    </row>
    <row r="621" spans="1:85">
      <c r="A621" s="618"/>
      <c r="B621" s="618"/>
      <c r="C621" s="618"/>
      <c r="D621" s="618"/>
      <c r="E621" s="618"/>
      <c r="F621" s="618"/>
      <c r="G621" s="618"/>
      <c r="H621" s="618"/>
      <c r="I621" s="618"/>
      <c r="J621" s="618"/>
      <c r="K621" s="618"/>
      <c r="L621" s="618"/>
      <c r="M621" s="618"/>
      <c r="N621" s="618"/>
      <c r="O621" s="618"/>
      <c r="P621" s="618"/>
      <c r="Q621" s="618"/>
      <c r="R621" s="618"/>
      <c r="S621" s="618"/>
      <c r="T621" s="618"/>
      <c r="U621" s="618"/>
      <c r="V621" s="618"/>
      <c r="W621" s="618"/>
      <c r="Y621" s="618"/>
      <c r="Z621" s="618"/>
      <c r="AA621" s="618"/>
      <c r="AB621" s="618"/>
      <c r="AC621" s="618"/>
      <c r="AD621" s="618"/>
      <c r="AE621" s="618"/>
      <c r="AF621" s="618"/>
      <c r="AG621" s="618"/>
      <c r="AH621" s="618"/>
      <c r="AI621" s="618"/>
      <c r="AJ621" s="618"/>
      <c r="AK621" s="618"/>
      <c r="AL621" s="616"/>
      <c r="AM621" s="616"/>
      <c r="AN621" s="616"/>
      <c r="AO621" s="616"/>
      <c r="AP621" s="616"/>
      <c r="AQ621" s="616"/>
      <c r="AR621" s="616"/>
      <c r="AS621" s="616"/>
      <c r="AT621" s="616"/>
      <c r="AU621" s="616"/>
      <c r="AV621" s="616"/>
      <c r="AW621" s="616"/>
      <c r="AX621" s="616"/>
      <c r="AY621" s="616"/>
      <c r="AZ621" s="616"/>
      <c r="BA621" s="616"/>
      <c r="BB621" s="616"/>
      <c r="BC621" s="616"/>
      <c r="BD621" s="616"/>
      <c r="BE621" s="616"/>
      <c r="BF621" s="616"/>
      <c r="BG621" s="616"/>
      <c r="BH621" s="616"/>
      <c r="BI621" s="616"/>
      <c r="BJ621" s="616"/>
      <c r="BK621" s="616"/>
      <c r="BL621" s="616"/>
      <c r="BM621" s="616"/>
      <c r="BN621" s="616"/>
      <c r="BO621" s="616"/>
      <c r="BP621" s="616"/>
      <c r="BQ621" s="616"/>
      <c r="BR621" s="616"/>
      <c r="BS621" s="616"/>
      <c r="BT621" s="616"/>
      <c r="BU621" s="616"/>
      <c r="BV621" s="616"/>
      <c r="BW621" s="616"/>
      <c r="BX621" s="616"/>
      <c r="BY621" s="616"/>
      <c r="BZ621" s="616"/>
      <c r="CA621" s="616"/>
      <c r="CB621" s="616"/>
      <c r="CC621" s="616"/>
      <c r="CD621" s="616"/>
      <c r="CE621" s="616"/>
      <c r="CF621" s="616"/>
      <c r="CG621" s="616"/>
    </row>
    <row r="622" spans="1:85">
      <c r="A622" s="618"/>
      <c r="B622" s="618"/>
      <c r="C622" s="618"/>
      <c r="D622" s="618"/>
      <c r="E622" s="618"/>
      <c r="F622" s="618"/>
      <c r="G622" s="618"/>
      <c r="H622" s="618"/>
      <c r="I622" s="618"/>
      <c r="J622" s="618"/>
      <c r="K622" s="618"/>
      <c r="L622" s="618"/>
      <c r="M622" s="618"/>
      <c r="N622" s="618"/>
      <c r="O622" s="618"/>
      <c r="P622" s="618"/>
      <c r="Q622" s="618"/>
      <c r="R622" s="618"/>
      <c r="S622" s="618"/>
      <c r="T622" s="618"/>
      <c r="U622" s="618"/>
      <c r="V622" s="618"/>
      <c r="W622" s="618"/>
      <c r="Y622" s="618"/>
      <c r="Z622" s="618"/>
      <c r="AA622" s="618"/>
      <c r="AB622" s="618"/>
      <c r="AC622" s="618"/>
      <c r="AD622" s="618"/>
      <c r="AE622" s="618"/>
      <c r="AF622" s="618"/>
      <c r="AG622" s="618"/>
      <c r="AH622" s="618"/>
      <c r="AI622" s="618"/>
      <c r="AJ622" s="618"/>
      <c r="AK622" s="618"/>
      <c r="AL622" s="616"/>
      <c r="AM622" s="616"/>
      <c r="AN622" s="616"/>
      <c r="AO622" s="616"/>
      <c r="AP622" s="616"/>
      <c r="AQ622" s="616"/>
      <c r="AR622" s="616"/>
      <c r="AS622" s="616"/>
      <c r="AT622" s="616"/>
      <c r="AU622" s="616"/>
      <c r="AV622" s="616"/>
      <c r="AW622" s="616"/>
      <c r="AX622" s="616"/>
      <c r="AY622" s="616"/>
      <c r="AZ622" s="616"/>
      <c r="BA622" s="616"/>
      <c r="BB622" s="616"/>
      <c r="BC622" s="616"/>
      <c r="BD622" s="616"/>
      <c r="BE622" s="616"/>
      <c r="BF622" s="616"/>
      <c r="BG622" s="616"/>
      <c r="BH622" s="616"/>
      <c r="BI622" s="616"/>
      <c r="BJ622" s="616"/>
      <c r="BK622" s="616"/>
      <c r="BL622" s="616"/>
      <c r="BM622" s="616"/>
      <c r="BN622" s="616"/>
      <c r="BO622" s="616"/>
      <c r="BP622" s="616"/>
      <c r="BQ622" s="616"/>
      <c r="BR622" s="616"/>
      <c r="BS622" s="616"/>
      <c r="BT622" s="616"/>
      <c r="BU622" s="616"/>
      <c r="BV622" s="616"/>
      <c r="BW622" s="616"/>
      <c r="BX622" s="616"/>
      <c r="BY622" s="616"/>
      <c r="BZ622" s="616"/>
      <c r="CA622" s="616"/>
      <c r="CB622" s="616"/>
      <c r="CC622" s="616"/>
      <c r="CD622" s="616"/>
      <c r="CE622" s="616"/>
      <c r="CF622" s="616"/>
      <c r="CG622" s="616"/>
    </row>
    <row r="623" spans="1:85">
      <c r="A623" s="618"/>
      <c r="B623" s="618"/>
      <c r="C623" s="618"/>
      <c r="D623" s="618"/>
      <c r="E623" s="618"/>
      <c r="F623" s="618"/>
      <c r="G623" s="618"/>
      <c r="H623" s="618"/>
      <c r="I623" s="618"/>
      <c r="J623" s="618"/>
      <c r="K623" s="618"/>
      <c r="L623" s="618"/>
      <c r="M623" s="618"/>
      <c r="N623" s="618"/>
      <c r="O623" s="618"/>
      <c r="P623" s="618"/>
      <c r="Q623" s="618"/>
      <c r="R623" s="618"/>
      <c r="S623" s="618"/>
      <c r="T623" s="618"/>
      <c r="U623" s="618"/>
      <c r="V623" s="618"/>
      <c r="W623" s="618"/>
      <c r="Y623" s="618"/>
      <c r="Z623" s="618"/>
      <c r="AA623" s="618"/>
      <c r="AB623" s="618"/>
      <c r="AC623" s="618"/>
      <c r="AD623" s="618"/>
      <c r="AE623" s="618"/>
      <c r="AF623" s="618"/>
      <c r="AG623" s="618"/>
      <c r="AH623" s="618"/>
      <c r="AI623" s="618"/>
      <c r="AJ623" s="618"/>
      <c r="AK623" s="618"/>
      <c r="AL623" s="616"/>
      <c r="AM623" s="616"/>
      <c r="AN623" s="616"/>
      <c r="AO623" s="616"/>
      <c r="AP623" s="616"/>
      <c r="AQ623" s="616"/>
      <c r="AR623" s="616"/>
      <c r="AS623" s="616"/>
      <c r="AT623" s="616"/>
      <c r="AU623" s="616"/>
      <c r="AV623" s="616"/>
      <c r="AW623" s="616"/>
      <c r="AX623" s="616"/>
      <c r="AY623" s="616"/>
      <c r="AZ623" s="616"/>
      <c r="BA623" s="616"/>
      <c r="BB623" s="616"/>
      <c r="BC623" s="616"/>
      <c r="BD623" s="616"/>
      <c r="BE623" s="616"/>
      <c r="BF623" s="616"/>
      <c r="BG623" s="616"/>
      <c r="BH623" s="616"/>
      <c r="BI623" s="616"/>
      <c r="BJ623" s="616"/>
      <c r="BK623" s="616"/>
      <c r="BL623" s="616"/>
      <c r="BM623" s="616"/>
      <c r="BN623" s="616"/>
      <c r="BO623" s="616"/>
      <c r="BP623" s="616"/>
      <c r="BQ623" s="616"/>
      <c r="BR623" s="616"/>
      <c r="BS623" s="616"/>
      <c r="BT623" s="616"/>
      <c r="BU623" s="616"/>
      <c r="BV623" s="616"/>
      <c r="BW623" s="616"/>
      <c r="BX623" s="616"/>
      <c r="BY623" s="616"/>
      <c r="BZ623" s="616"/>
      <c r="CA623" s="616"/>
      <c r="CB623" s="616"/>
      <c r="CC623" s="616"/>
      <c r="CD623" s="616"/>
      <c r="CE623" s="616"/>
      <c r="CF623" s="616"/>
      <c r="CG623" s="616"/>
    </row>
    <row r="624" spans="1:85">
      <c r="A624" s="618"/>
      <c r="B624" s="618"/>
      <c r="C624" s="618"/>
      <c r="D624" s="618"/>
      <c r="E624" s="618"/>
      <c r="F624" s="618"/>
      <c r="G624" s="618"/>
      <c r="H624" s="618"/>
      <c r="I624" s="618"/>
      <c r="J624" s="618"/>
      <c r="K624" s="618"/>
      <c r="L624" s="618"/>
      <c r="M624" s="618"/>
      <c r="N624" s="618"/>
      <c r="O624" s="618"/>
      <c r="P624" s="618"/>
      <c r="Q624" s="618"/>
      <c r="R624" s="618"/>
      <c r="S624" s="618"/>
      <c r="T624" s="618"/>
      <c r="U624" s="618"/>
      <c r="V624" s="618"/>
      <c r="W624" s="618"/>
      <c r="Y624" s="618"/>
      <c r="Z624" s="618"/>
      <c r="AA624" s="618"/>
      <c r="AB624" s="618"/>
      <c r="AC624" s="618"/>
      <c r="AD624" s="618"/>
      <c r="AE624" s="618"/>
      <c r="AF624" s="618"/>
      <c r="AG624" s="618"/>
      <c r="AH624" s="618"/>
      <c r="AI624" s="618"/>
      <c r="AJ624" s="618"/>
      <c r="AK624" s="618"/>
      <c r="AL624" s="616"/>
      <c r="AM624" s="616"/>
      <c r="AN624" s="616"/>
      <c r="AO624" s="616"/>
      <c r="AP624" s="616"/>
      <c r="AQ624" s="616"/>
      <c r="AR624" s="616"/>
      <c r="AS624" s="616"/>
      <c r="AT624" s="616"/>
      <c r="AU624" s="616"/>
      <c r="AV624" s="616"/>
      <c r="AW624" s="616"/>
      <c r="AX624" s="616"/>
      <c r="AY624" s="616"/>
      <c r="AZ624" s="616"/>
      <c r="BA624" s="616"/>
      <c r="BB624" s="616"/>
      <c r="BC624" s="616"/>
      <c r="BD624" s="616"/>
      <c r="BE624" s="616"/>
      <c r="BF624" s="616"/>
      <c r="BG624" s="616"/>
      <c r="BH624" s="616"/>
      <c r="BI624" s="616"/>
      <c r="BJ624" s="616"/>
      <c r="BK624" s="616"/>
      <c r="BL624" s="616"/>
      <c r="BM624" s="616"/>
      <c r="BN624" s="616"/>
      <c r="BO624" s="616"/>
      <c r="BP624" s="616"/>
      <c r="BQ624" s="616"/>
      <c r="BR624" s="616"/>
      <c r="BS624" s="616"/>
      <c r="BT624" s="616"/>
      <c r="BU624" s="616"/>
      <c r="BV624" s="616"/>
      <c r="BW624" s="616"/>
      <c r="BX624" s="616"/>
      <c r="BY624" s="616"/>
      <c r="BZ624" s="616"/>
      <c r="CA624" s="616"/>
      <c r="CB624" s="616"/>
      <c r="CC624" s="616"/>
      <c r="CD624" s="616"/>
      <c r="CE624" s="616"/>
      <c r="CF624" s="616"/>
      <c r="CG624" s="616"/>
    </row>
    <row r="625" spans="1:85">
      <c r="A625" s="618"/>
      <c r="B625" s="618"/>
      <c r="C625" s="618"/>
      <c r="D625" s="618"/>
      <c r="E625" s="618"/>
      <c r="F625" s="618"/>
      <c r="G625" s="618"/>
      <c r="H625" s="618"/>
      <c r="I625" s="618"/>
      <c r="J625" s="618"/>
      <c r="K625" s="618"/>
      <c r="L625" s="618"/>
      <c r="M625" s="618"/>
      <c r="N625" s="618"/>
      <c r="O625" s="618"/>
      <c r="P625" s="618"/>
      <c r="Q625" s="618"/>
      <c r="R625" s="618"/>
      <c r="S625" s="618"/>
      <c r="T625" s="618"/>
      <c r="U625" s="618"/>
      <c r="V625" s="618"/>
      <c r="W625" s="618"/>
      <c r="Y625" s="618"/>
      <c r="Z625" s="618"/>
      <c r="AA625" s="618"/>
      <c r="AB625" s="618"/>
      <c r="AC625" s="618"/>
      <c r="AD625" s="618"/>
      <c r="AE625" s="618"/>
      <c r="AF625" s="618"/>
      <c r="AG625" s="618"/>
      <c r="AH625" s="618"/>
      <c r="AI625" s="618"/>
      <c r="AJ625" s="618"/>
      <c r="AK625" s="618"/>
      <c r="AL625" s="616"/>
      <c r="AM625" s="616"/>
      <c r="AN625" s="616"/>
      <c r="AO625" s="616"/>
      <c r="AP625" s="616"/>
      <c r="AQ625" s="616"/>
      <c r="AR625" s="616"/>
      <c r="AS625" s="616"/>
      <c r="AT625" s="616"/>
      <c r="AU625" s="616"/>
      <c r="AV625" s="616"/>
      <c r="AW625" s="616"/>
      <c r="AX625" s="616"/>
      <c r="AY625" s="616"/>
      <c r="AZ625" s="616"/>
      <c r="BA625" s="616"/>
      <c r="BB625" s="616"/>
      <c r="BC625" s="616"/>
      <c r="BD625" s="616"/>
      <c r="BE625" s="616"/>
      <c r="BF625" s="616"/>
      <c r="BG625" s="616"/>
      <c r="BH625" s="616"/>
      <c r="BI625" s="616"/>
      <c r="BJ625" s="616"/>
      <c r="BK625" s="616"/>
      <c r="BL625" s="616"/>
      <c r="BM625" s="616"/>
      <c r="BN625" s="616"/>
      <c r="BO625" s="616"/>
      <c r="BP625" s="616"/>
      <c r="BQ625" s="616"/>
      <c r="BR625" s="616"/>
      <c r="BS625" s="616"/>
      <c r="BT625" s="616"/>
      <c r="BU625" s="616"/>
      <c r="BV625" s="616"/>
      <c r="BW625" s="616"/>
      <c r="BX625" s="616"/>
      <c r="BY625" s="616"/>
      <c r="BZ625" s="616"/>
      <c r="CA625" s="616"/>
      <c r="CB625" s="616"/>
      <c r="CC625" s="616"/>
      <c r="CD625" s="616"/>
      <c r="CE625" s="616"/>
      <c r="CF625" s="616"/>
      <c r="CG625" s="616"/>
    </row>
    <row r="626" spans="1:85">
      <c r="A626" s="618"/>
      <c r="B626" s="618"/>
      <c r="C626" s="618"/>
      <c r="D626" s="618"/>
      <c r="E626" s="618"/>
      <c r="F626" s="618"/>
      <c r="G626" s="618"/>
      <c r="H626" s="618"/>
      <c r="I626" s="618"/>
      <c r="J626" s="618"/>
      <c r="K626" s="618"/>
      <c r="L626" s="618"/>
      <c r="M626" s="618"/>
      <c r="N626" s="618"/>
      <c r="O626" s="618"/>
      <c r="P626" s="618"/>
      <c r="Q626" s="618"/>
      <c r="R626" s="618"/>
      <c r="S626" s="618"/>
      <c r="T626" s="618"/>
      <c r="U626" s="618"/>
      <c r="V626" s="618"/>
      <c r="W626" s="618"/>
      <c r="Y626" s="618"/>
      <c r="Z626" s="618"/>
      <c r="AA626" s="618"/>
      <c r="AB626" s="618"/>
      <c r="AC626" s="618"/>
      <c r="AD626" s="618"/>
      <c r="AE626" s="618"/>
      <c r="AF626" s="618"/>
      <c r="AG626" s="618"/>
      <c r="AH626" s="618"/>
      <c r="AI626" s="618"/>
      <c r="AJ626" s="618"/>
      <c r="AK626" s="618"/>
      <c r="AL626" s="616"/>
      <c r="AM626" s="616"/>
      <c r="AN626" s="616"/>
      <c r="AO626" s="616"/>
      <c r="AP626" s="616"/>
      <c r="AQ626" s="616"/>
      <c r="AR626" s="616"/>
      <c r="AS626" s="616"/>
      <c r="AT626" s="616"/>
      <c r="AU626" s="616"/>
      <c r="AV626" s="616"/>
      <c r="AW626" s="616"/>
      <c r="AX626" s="616"/>
      <c r="AY626" s="616"/>
      <c r="AZ626" s="616"/>
      <c r="BA626" s="616"/>
      <c r="BB626" s="616"/>
      <c r="BC626" s="616"/>
      <c r="BD626" s="616"/>
      <c r="BE626" s="616"/>
      <c r="BF626" s="616"/>
      <c r="BG626" s="616"/>
      <c r="BH626" s="616"/>
      <c r="BI626" s="616"/>
      <c r="BJ626" s="616"/>
      <c r="BK626" s="616"/>
      <c r="BL626" s="616"/>
      <c r="BM626" s="616"/>
      <c r="BN626" s="616"/>
      <c r="BO626" s="616"/>
      <c r="BP626" s="616"/>
      <c r="BQ626" s="616"/>
      <c r="BR626" s="616"/>
      <c r="BS626" s="616"/>
      <c r="BT626" s="616"/>
      <c r="BU626" s="616"/>
      <c r="BV626" s="616"/>
      <c r="BW626" s="616"/>
      <c r="BX626" s="616"/>
      <c r="BY626" s="616"/>
      <c r="BZ626" s="616"/>
      <c r="CA626" s="616"/>
      <c r="CB626" s="616"/>
      <c r="CC626" s="616"/>
      <c r="CD626" s="616"/>
      <c r="CE626" s="616"/>
      <c r="CF626" s="616"/>
      <c r="CG626" s="616"/>
    </row>
    <row r="627" spans="1:85">
      <c r="A627" s="618"/>
      <c r="B627" s="618"/>
      <c r="C627" s="618"/>
      <c r="D627" s="618"/>
      <c r="E627" s="618"/>
      <c r="F627" s="618"/>
      <c r="G627" s="618"/>
      <c r="H627" s="618"/>
      <c r="I627" s="618"/>
      <c r="J627" s="618"/>
      <c r="K627" s="618"/>
      <c r="L627" s="618"/>
      <c r="M627" s="618"/>
      <c r="N627" s="618"/>
      <c r="O627" s="618"/>
      <c r="P627" s="618"/>
      <c r="Q627" s="618"/>
      <c r="R627" s="618"/>
      <c r="S627" s="618"/>
      <c r="T627" s="618"/>
      <c r="U627" s="618"/>
      <c r="V627" s="618"/>
      <c r="W627" s="618"/>
      <c r="Y627" s="618"/>
      <c r="Z627" s="618"/>
      <c r="AA627" s="618"/>
      <c r="AB627" s="618"/>
      <c r="AC627" s="618"/>
      <c r="AD627" s="618"/>
      <c r="AE627" s="618"/>
      <c r="AF627" s="618"/>
      <c r="AG627" s="618"/>
      <c r="AH627" s="618"/>
      <c r="AI627" s="618"/>
      <c r="AJ627" s="618"/>
      <c r="AK627" s="618"/>
      <c r="AL627" s="616"/>
      <c r="AM627" s="616"/>
      <c r="AN627" s="616"/>
      <c r="AO627" s="616"/>
      <c r="AP627" s="616"/>
      <c r="AQ627" s="616"/>
      <c r="AR627" s="616"/>
      <c r="AS627" s="616"/>
      <c r="AT627" s="616"/>
      <c r="AU627" s="616"/>
      <c r="AV627" s="616"/>
      <c r="AW627" s="616"/>
      <c r="AX627" s="616"/>
      <c r="AY627" s="616"/>
      <c r="AZ627" s="616"/>
      <c r="BA627" s="616"/>
      <c r="BB627" s="616"/>
      <c r="BC627" s="616"/>
      <c r="BD627" s="616"/>
      <c r="BE627" s="616"/>
      <c r="BF627" s="616"/>
      <c r="BG627" s="616"/>
      <c r="BH627" s="616"/>
      <c r="BI627" s="616"/>
      <c r="BJ627" s="616"/>
      <c r="BK627" s="616"/>
      <c r="BL627" s="616"/>
      <c r="BM627" s="616"/>
      <c r="BN627" s="616"/>
      <c r="BO627" s="616"/>
      <c r="BP627" s="616"/>
      <c r="BQ627" s="616"/>
      <c r="BR627" s="616"/>
      <c r="BS627" s="616"/>
      <c r="BT627" s="616"/>
      <c r="BU627" s="616"/>
      <c r="BV627" s="616"/>
      <c r="BW627" s="616"/>
      <c r="BX627" s="616"/>
      <c r="BY627" s="616"/>
      <c r="BZ627" s="616"/>
      <c r="CA627" s="616"/>
      <c r="CB627" s="616"/>
      <c r="CC627" s="616"/>
      <c r="CD627" s="616"/>
      <c r="CE627" s="616"/>
      <c r="CF627" s="616"/>
      <c r="CG627" s="616"/>
    </row>
    <row r="628" spans="1:85">
      <c r="A628" s="618"/>
      <c r="B628" s="618"/>
      <c r="C628" s="618"/>
      <c r="D628" s="618"/>
      <c r="E628" s="618"/>
      <c r="F628" s="618"/>
      <c r="G628" s="618"/>
      <c r="H628" s="618"/>
      <c r="I628" s="618"/>
      <c r="J628" s="618"/>
      <c r="K628" s="618"/>
      <c r="L628" s="618"/>
      <c r="M628" s="618"/>
      <c r="N628" s="618"/>
      <c r="O628" s="618"/>
      <c r="P628" s="618"/>
      <c r="Q628" s="618"/>
      <c r="R628" s="618"/>
      <c r="S628" s="618"/>
      <c r="T628" s="618"/>
      <c r="U628" s="618"/>
      <c r="V628" s="618"/>
      <c r="W628" s="618"/>
      <c r="Y628" s="618"/>
      <c r="Z628" s="618"/>
      <c r="AA628" s="618"/>
      <c r="AB628" s="618"/>
      <c r="AC628" s="618"/>
      <c r="AD628" s="618"/>
      <c r="AE628" s="618"/>
      <c r="AF628" s="618"/>
      <c r="AG628" s="618"/>
      <c r="AH628" s="618"/>
      <c r="AI628" s="618"/>
      <c r="AJ628" s="618"/>
      <c r="AK628" s="618"/>
      <c r="AL628" s="616"/>
      <c r="AM628" s="616"/>
      <c r="AN628" s="616"/>
      <c r="AO628" s="616"/>
      <c r="AP628" s="616"/>
      <c r="AQ628" s="616"/>
      <c r="AR628" s="616"/>
      <c r="AS628" s="616"/>
      <c r="AT628" s="616"/>
      <c r="AU628" s="616"/>
      <c r="AV628" s="616"/>
      <c r="AW628" s="616"/>
      <c r="AX628" s="616"/>
      <c r="AY628" s="616"/>
      <c r="AZ628" s="616"/>
      <c r="BA628" s="616"/>
      <c r="BB628" s="616"/>
      <c r="BC628" s="616"/>
      <c r="BD628" s="616"/>
      <c r="BE628" s="616"/>
      <c r="BF628" s="616"/>
      <c r="BG628" s="616"/>
      <c r="BH628" s="616"/>
      <c r="BI628" s="616"/>
      <c r="BJ628" s="616"/>
      <c r="BK628" s="616"/>
      <c r="BL628" s="616"/>
      <c r="BM628" s="616"/>
      <c r="BN628" s="616"/>
      <c r="BO628" s="616"/>
      <c r="BP628" s="616"/>
      <c r="BQ628" s="616"/>
      <c r="BR628" s="616"/>
      <c r="BS628" s="616"/>
      <c r="BT628" s="616"/>
      <c r="BU628" s="616"/>
      <c r="BV628" s="616"/>
      <c r="BW628" s="616"/>
      <c r="BX628" s="616"/>
      <c r="BY628" s="616"/>
      <c r="BZ628" s="616"/>
      <c r="CA628" s="616"/>
      <c r="CB628" s="616"/>
      <c r="CC628" s="616"/>
      <c r="CD628" s="616"/>
      <c r="CE628" s="616"/>
      <c r="CF628" s="616"/>
      <c r="CG628" s="616"/>
    </row>
    <row r="629" spans="1:85">
      <c r="A629" s="618"/>
      <c r="B629" s="618"/>
      <c r="C629" s="618"/>
      <c r="D629" s="618"/>
      <c r="E629" s="618"/>
      <c r="F629" s="618"/>
      <c r="G629" s="618"/>
      <c r="H629" s="618"/>
      <c r="I629" s="618"/>
      <c r="J629" s="618"/>
      <c r="K629" s="618"/>
      <c r="L629" s="618"/>
      <c r="M629" s="618"/>
      <c r="N629" s="618"/>
      <c r="O629" s="618"/>
      <c r="P629" s="618"/>
      <c r="Q629" s="618"/>
      <c r="R629" s="618"/>
      <c r="S629" s="618"/>
      <c r="T629" s="618"/>
      <c r="U629" s="618"/>
      <c r="V629" s="618"/>
      <c r="W629" s="618"/>
      <c r="Y629" s="618"/>
      <c r="Z629" s="618"/>
      <c r="AA629" s="618"/>
      <c r="AB629" s="618"/>
      <c r="AC629" s="618"/>
      <c r="AD629" s="618"/>
      <c r="AE629" s="618"/>
      <c r="AF629" s="618"/>
      <c r="AG629" s="618"/>
      <c r="AH629" s="618"/>
      <c r="AI629" s="618"/>
      <c r="AJ629" s="618"/>
      <c r="AK629" s="618"/>
      <c r="AL629" s="616"/>
      <c r="AM629" s="616"/>
      <c r="AN629" s="616"/>
      <c r="AO629" s="616"/>
      <c r="AP629" s="616"/>
      <c r="AQ629" s="616"/>
      <c r="AR629" s="616"/>
      <c r="AS629" s="616"/>
      <c r="AT629" s="616"/>
      <c r="AU629" s="616"/>
      <c r="AV629" s="616"/>
      <c r="AW629" s="616"/>
      <c r="AX629" s="616"/>
      <c r="AY629" s="616"/>
      <c r="AZ629" s="616"/>
      <c r="BA629" s="616"/>
      <c r="BB629" s="616"/>
      <c r="BC629" s="616"/>
      <c r="BD629" s="616"/>
      <c r="BE629" s="616"/>
      <c r="BF629" s="616"/>
      <c r="BG629" s="616"/>
      <c r="BH629" s="616"/>
      <c r="BI629" s="616"/>
      <c r="BJ629" s="616"/>
      <c r="BK629" s="616"/>
      <c r="BL629" s="616"/>
      <c r="BM629" s="616"/>
      <c r="BN629" s="616"/>
      <c r="BO629" s="616"/>
      <c r="BP629" s="616"/>
      <c r="BQ629" s="616"/>
      <c r="BR629" s="616"/>
      <c r="BS629" s="616"/>
      <c r="BT629" s="616"/>
      <c r="BU629" s="616"/>
      <c r="BV629" s="616"/>
      <c r="BW629" s="616"/>
      <c r="BX629" s="616"/>
      <c r="BY629" s="616"/>
      <c r="BZ629" s="616"/>
      <c r="CA629" s="616"/>
      <c r="CB629" s="616"/>
      <c r="CC629" s="616"/>
      <c r="CD629" s="616"/>
      <c r="CE629" s="616"/>
      <c r="CF629" s="616"/>
      <c r="CG629" s="616"/>
    </row>
    <row r="630" spans="1:85">
      <c r="A630" s="618"/>
      <c r="B630" s="618"/>
      <c r="C630" s="618"/>
      <c r="D630" s="618"/>
      <c r="E630" s="618"/>
      <c r="F630" s="618"/>
      <c r="G630" s="618"/>
      <c r="H630" s="618"/>
      <c r="I630" s="618"/>
      <c r="J630" s="618"/>
      <c r="K630" s="618"/>
      <c r="L630" s="618"/>
      <c r="M630" s="618"/>
      <c r="N630" s="618"/>
      <c r="O630" s="618"/>
      <c r="P630" s="618"/>
      <c r="Q630" s="618"/>
      <c r="R630" s="618"/>
      <c r="S630" s="618"/>
      <c r="T630" s="618"/>
      <c r="U630" s="618"/>
      <c r="V630" s="618"/>
      <c r="W630" s="618"/>
      <c r="Y630" s="618"/>
      <c r="Z630" s="618"/>
      <c r="AA630" s="618"/>
      <c r="AB630" s="618"/>
      <c r="AC630" s="618"/>
      <c r="AD630" s="618"/>
      <c r="AE630" s="618"/>
      <c r="AF630" s="618"/>
      <c r="AG630" s="618"/>
      <c r="AH630" s="618"/>
      <c r="AI630" s="618"/>
      <c r="AJ630" s="618"/>
      <c r="AK630" s="618"/>
      <c r="AL630" s="616"/>
      <c r="AM630" s="616"/>
      <c r="AN630" s="616"/>
      <c r="AO630" s="616"/>
      <c r="AP630" s="616"/>
      <c r="AQ630" s="616"/>
      <c r="AR630" s="616"/>
      <c r="AS630" s="616"/>
      <c r="AT630" s="616"/>
      <c r="AU630" s="616"/>
      <c r="AV630" s="616"/>
      <c r="AW630" s="616"/>
      <c r="AX630" s="616"/>
      <c r="AY630" s="616"/>
      <c r="AZ630" s="616"/>
      <c r="BA630" s="616"/>
      <c r="BB630" s="616"/>
      <c r="BC630" s="616"/>
      <c r="BD630" s="616"/>
      <c r="BE630" s="616"/>
      <c r="BF630" s="616"/>
      <c r="BG630" s="616"/>
      <c r="BH630" s="616"/>
      <c r="BI630" s="616"/>
      <c r="BJ630" s="616"/>
      <c r="BK630" s="616"/>
      <c r="BL630" s="616"/>
      <c r="BM630" s="616"/>
      <c r="BN630" s="616"/>
      <c r="BO630" s="616"/>
      <c r="BP630" s="616"/>
      <c r="BQ630" s="616"/>
      <c r="BR630" s="616"/>
      <c r="BS630" s="616"/>
      <c r="BT630" s="616"/>
      <c r="BU630" s="616"/>
      <c r="BV630" s="616"/>
      <c r="BW630" s="616"/>
      <c r="BX630" s="616"/>
      <c r="BY630" s="616"/>
      <c r="BZ630" s="616"/>
      <c r="CA630" s="616"/>
      <c r="CB630" s="616"/>
      <c r="CC630" s="616"/>
      <c r="CD630" s="616"/>
      <c r="CE630" s="616"/>
      <c r="CF630" s="616"/>
      <c r="CG630" s="616"/>
    </row>
    <row r="631" spans="1:85">
      <c r="A631" s="618"/>
      <c r="B631" s="618"/>
      <c r="C631" s="618"/>
      <c r="D631" s="618"/>
      <c r="E631" s="618"/>
      <c r="F631" s="618"/>
      <c r="G631" s="618"/>
      <c r="H631" s="618"/>
      <c r="I631" s="618"/>
      <c r="J631" s="618"/>
      <c r="K631" s="618"/>
      <c r="L631" s="618"/>
      <c r="M631" s="618"/>
      <c r="N631" s="618"/>
      <c r="O631" s="618"/>
      <c r="P631" s="618"/>
      <c r="Q631" s="618"/>
      <c r="R631" s="618"/>
      <c r="S631" s="618"/>
      <c r="T631" s="618"/>
      <c r="U631" s="618"/>
      <c r="V631" s="618"/>
      <c r="W631" s="618"/>
      <c r="Y631" s="618"/>
      <c r="Z631" s="618"/>
      <c r="AA631" s="618"/>
      <c r="AB631" s="618"/>
      <c r="AC631" s="618"/>
      <c r="AD631" s="618"/>
      <c r="AE631" s="618"/>
      <c r="AF631" s="618"/>
      <c r="AG631" s="618"/>
      <c r="AH631" s="618"/>
      <c r="AI631" s="618"/>
      <c r="AJ631" s="618"/>
      <c r="AK631" s="618"/>
      <c r="AL631" s="616"/>
      <c r="AM631" s="616"/>
      <c r="AN631" s="616"/>
      <c r="AO631" s="616"/>
      <c r="AP631" s="616"/>
      <c r="AQ631" s="616"/>
      <c r="AR631" s="616"/>
      <c r="AS631" s="616"/>
      <c r="AT631" s="616"/>
      <c r="AU631" s="616"/>
      <c r="AV631" s="616"/>
      <c r="AW631" s="616"/>
      <c r="AX631" s="616"/>
      <c r="AY631" s="616"/>
      <c r="AZ631" s="616"/>
      <c r="BA631" s="616"/>
      <c r="BB631" s="616"/>
      <c r="BC631" s="616"/>
      <c r="BD631" s="616"/>
      <c r="BE631" s="616"/>
      <c r="BF631" s="616"/>
      <c r="BG631" s="616"/>
      <c r="BH631" s="616"/>
      <c r="BI631" s="616"/>
      <c r="BJ631" s="616"/>
      <c r="BK631" s="616"/>
      <c r="BL631" s="616"/>
      <c r="BM631" s="616"/>
      <c r="BN631" s="616"/>
      <c r="BO631" s="616"/>
      <c r="BP631" s="616"/>
      <c r="BQ631" s="616"/>
      <c r="BR631" s="616"/>
      <c r="BS631" s="616"/>
      <c r="BT631" s="616"/>
      <c r="BU631" s="616"/>
      <c r="BV631" s="616"/>
      <c r="BW631" s="616"/>
      <c r="BX631" s="616"/>
      <c r="BY631" s="616"/>
      <c r="BZ631" s="616"/>
      <c r="CA631" s="616"/>
      <c r="CB631" s="616"/>
      <c r="CC631" s="616"/>
      <c r="CD631" s="616"/>
      <c r="CE631" s="616"/>
      <c r="CF631" s="616"/>
      <c r="CG631" s="616"/>
    </row>
    <row r="632" spans="1:85">
      <c r="A632" s="618"/>
      <c r="B632" s="618"/>
      <c r="C632" s="618"/>
      <c r="D632" s="618"/>
      <c r="E632" s="618"/>
      <c r="F632" s="618"/>
      <c r="G632" s="618"/>
      <c r="H632" s="618"/>
      <c r="I632" s="618"/>
      <c r="J632" s="618"/>
      <c r="K632" s="618"/>
      <c r="L632" s="618"/>
      <c r="M632" s="618"/>
      <c r="N632" s="618"/>
      <c r="O632" s="618"/>
      <c r="P632" s="618"/>
      <c r="Q632" s="618"/>
      <c r="R632" s="618"/>
      <c r="S632" s="618"/>
      <c r="T632" s="618"/>
      <c r="U632" s="618"/>
      <c r="V632" s="618"/>
      <c r="W632" s="618"/>
      <c r="Y632" s="618"/>
      <c r="Z632" s="618"/>
      <c r="AA632" s="618"/>
      <c r="AB632" s="618"/>
      <c r="AC632" s="618"/>
      <c r="AD632" s="618"/>
      <c r="AE632" s="618"/>
      <c r="AF632" s="618"/>
      <c r="AG632" s="618"/>
      <c r="AH632" s="618"/>
      <c r="AI632" s="618"/>
      <c r="AJ632" s="618"/>
      <c r="AK632" s="618"/>
      <c r="AL632" s="616"/>
      <c r="AM632" s="616"/>
      <c r="AN632" s="616"/>
      <c r="AO632" s="616"/>
      <c r="AP632" s="616"/>
      <c r="AQ632" s="616"/>
      <c r="AR632" s="616"/>
      <c r="AS632" s="616"/>
      <c r="AT632" s="616"/>
      <c r="AU632" s="616"/>
      <c r="AV632" s="616"/>
      <c r="AW632" s="616"/>
      <c r="AX632" s="616"/>
      <c r="AY632" s="616"/>
      <c r="AZ632" s="616"/>
      <c r="BA632" s="616"/>
      <c r="BB632" s="616"/>
      <c r="BC632" s="616"/>
      <c r="BD632" s="616"/>
      <c r="BE632" s="616"/>
      <c r="BF632" s="616"/>
      <c r="BG632" s="616"/>
      <c r="BH632" s="616"/>
      <c r="BI632" s="616"/>
      <c r="BJ632" s="616"/>
      <c r="BK632" s="616"/>
      <c r="BL632" s="616"/>
      <c r="BM632" s="616"/>
      <c r="BN632" s="616"/>
      <c r="BO632" s="616"/>
      <c r="BP632" s="616"/>
      <c r="BQ632" s="616"/>
      <c r="BR632" s="616"/>
      <c r="BS632" s="616"/>
      <c r="BT632" s="616"/>
      <c r="BU632" s="616"/>
      <c r="BV632" s="616"/>
      <c r="BW632" s="616"/>
      <c r="BX632" s="616"/>
      <c r="BY632" s="616"/>
      <c r="BZ632" s="616"/>
      <c r="CA632" s="616"/>
      <c r="CB632" s="616"/>
      <c r="CC632" s="616"/>
      <c r="CD632" s="616"/>
      <c r="CE632" s="616"/>
      <c r="CF632" s="616"/>
      <c r="CG632" s="616"/>
    </row>
    <row r="633" spans="1:85">
      <c r="A633" s="618"/>
      <c r="B633" s="618"/>
      <c r="C633" s="618"/>
      <c r="D633" s="618"/>
      <c r="E633" s="618"/>
      <c r="F633" s="618"/>
      <c r="G633" s="618"/>
      <c r="H633" s="618"/>
      <c r="I633" s="618"/>
      <c r="J633" s="618"/>
      <c r="K633" s="618"/>
      <c r="L633" s="618"/>
      <c r="M633" s="618"/>
      <c r="N633" s="618"/>
      <c r="O633" s="618"/>
      <c r="P633" s="618"/>
      <c r="Q633" s="618"/>
      <c r="R633" s="618"/>
      <c r="S633" s="618"/>
      <c r="T633" s="618"/>
      <c r="U633" s="618"/>
      <c r="V633" s="618"/>
      <c r="W633" s="618"/>
      <c r="Y633" s="618"/>
      <c r="Z633" s="618"/>
      <c r="AA633" s="618"/>
      <c r="AB633" s="618"/>
      <c r="AC633" s="618"/>
      <c r="AD633" s="618"/>
      <c r="AE633" s="618"/>
      <c r="AF633" s="618"/>
      <c r="AG633" s="618"/>
      <c r="AH633" s="618"/>
      <c r="AI633" s="618"/>
      <c r="AJ633" s="618"/>
      <c r="AK633" s="618"/>
      <c r="AL633" s="616"/>
      <c r="AM633" s="616"/>
      <c r="AN633" s="616"/>
      <c r="AO633" s="616"/>
      <c r="AP633" s="616"/>
      <c r="AQ633" s="616"/>
      <c r="AR633" s="616"/>
      <c r="AS633" s="616"/>
      <c r="AT633" s="616"/>
      <c r="AU633" s="616"/>
      <c r="AV633" s="616"/>
      <c r="AW633" s="616"/>
      <c r="AX633" s="616"/>
      <c r="AY633" s="616"/>
      <c r="AZ633" s="616"/>
      <c r="BA633" s="616"/>
      <c r="BB633" s="616"/>
      <c r="BC633" s="616"/>
      <c r="BD633" s="616"/>
      <c r="BE633" s="616"/>
      <c r="BF633" s="616"/>
      <c r="BG633" s="616"/>
      <c r="BH633" s="616"/>
      <c r="BI633" s="616"/>
      <c r="BJ633" s="616"/>
      <c r="BK633" s="616"/>
      <c r="BL633" s="616"/>
      <c r="BM633" s="616"/>
      <c r="BN633" s="616"/>
      <c r="BO633" s="616"/>
      <c r="BP633" s="616"/>
      <c r="BQ633" s="616"/>
      <c r="BR633" s="616"/>
      <c r="BS633" s="616"/>
      <c r="BT633" s="616"/>
      <c r="BU633" s="616"/>
      <c r="BV633" s="616"/>
      <c r="BW633" s="616"/>
      <c r="BX633" s="616"/>
      <c r="BY633" s="616"/>
      <c r="BZ633" s="616"/>
      <c r="CA633" s="616"/>
      <c r="CB633" s="616"/>
      <c r="CC633" s="616"/>
      <c r="CD633" s="616"/>
      <c r="CE633" s="616"/>
      <c r="CF633" s="616"/>
      <c r="CG633" s="616"/>
    </row>
    <row r="634" spans="1:85">
      <c r="A634" s="618"/>
      <c r="B634" s="618"/>
      <c r="C634" s="618"/>
      <c r="D634" s="618"/>
      <c r="E634" s="618"/>
      <c r="F634" s="618"/>
      <c r="G634" s="618"/>
      <c r="H634" s="618"/>
      <c r="I634" s="618"/>
      <c r="J634" s="618"/>
      <c r="K634" s="618"/>
      <c r="L634" s="618"/>
      <c r="M634" s="618"/>
      <c r="N634" s="618"/>
      <c r="O634" s="618"/>
      <c r="P634" s="618"/>
      <c r="Q634" s="618"/>
      <c r="R634" s="618"/>
      <c r="S634" s="618"/>
      <c r="T634" s="618"/>
      <c r="U634" s="618"/>
      <c r="V634" s="618"/>
      <c r="W634" s="618"/>
      <c r="Y634" s="618"/>
      <c r="Z634" s="618"/>
      <c r="AA634" s="618"/>
      <c r="AB634" s="618"/>
      <c r="AC634" s="618"/>
      <c r="AD634" s="618"/>
      <c r="AE634" s="618"/>
      <c r="AF634" s="618"/>
      <c r="AG634" s="618"/>
      <c r="AH634" s="618"/>
      <c r="AI634" s="618"/>
      <c r="AJ634" s="618"/>
      <c r="AK634" s="618"/>
      <c r="AL634" s="616"/>
      <c r="AM634" s="616"/>
      <c r="AN634" s="616"/>
      <c r="AO634" s="616"/>
      <c r="AP634" s="616"/>
      <c r="AQ634" s="616"/>
      <c r="AR634" s="616"/>
      <c r="AS634" s="616"/>
      <c r="AT634" s="616"/>
      <c r="AU634" s="616"/>
      <c r="AV634" s="616"/>
      <c r="AW634" s="616"/>
      <c r="AX634" s="616"/>
      <c r="AY634" s="616"/>
      <c r="AZ634" s="616"/>
      <c r="BA634" s="616"/>
      <c r="BB634" s="616"/>
      <c r="BC634" s="616"/>
      <c r="BD634" s="616"/>
      <c r="BE634" s="616"/>
      <c r="BF634" s="616"/>
      <c r="BG634" s="616"/>
      <c r="BH634" s="616"/>
      <c r="BI634" s="616"/>
      <c r="BJ634" s="616"/>
      <c r="BK634" s="616"/>
      <c r="BL634" s="616"/>
      <c r="BM634" s="616"/>
      <c r="BN634" s="616"/>
      <c r="BO634" s="616"/>
      <c r="BP634" s="616"/>
      <c r="BQ634" s="616"/>
      <c r="BR634" s="616"/>
      <c r="BS634" s="616"/>
      <c r="BT634" s="616"/>
      <c r="BU634" s="616"/>
      <c r="BV634" s="616"/>
      <c r="BW634" s="616"/>
      <c r="BX634" s="616"/>
      <c r="BY634" s="616"/>
      <c r="BZ634" s="616"/>
      <c r="CA634" s="616"/>
      <c r="CB634" s="616"/>
      <c r="CC634" s="616"/>
      <c r="CD634" s="616"/>
      <c r="CE634" s="616"/>
      <c r="CF634" s="616"/>
      <c r="CG634" s="616"/>
    </row>
    <row r="635" spans="1:85">
      <c r="A635" s="618"/>
      <c r="B635" s="618"/>
      <c r="C635" s="618"/>
      <c r="D635" s="618"/>
      <c r="E635" s="618"/>
      <c r="F635" s="618"/>
      <c r="G635" s="618"/>
      <c r="H635" s="618"/>
      <c r="I635" s="618"/>
      <c r="J635" s="618"/>
      <c r="K635" s="618"/>
      <c r="L635" s="618"/>
      <c r="M635" s="618"/>
      <c r="N635" s="618"/>
      <c r="O635" s="618"/>
      <c r="P635" s="618"/>
      <c r="Q635" s="618"/>
      <c r="R635" s="618"/>
      <c r="S635" s="618"/>
      <c r="T635" s="618"/>
      <c r="U635" s="618"/>
      <c r="V635" s="618"/>
      <c r="W635" s="618"/>
      <c r="Y635" s="618"/>
      <c r="Z635" s="618"/>
      <c r="AA635" s="618"/>
      <c r="AB635" s="618"/>
      <c r="AC635" s="618"/>
      <c r="AD635" s="618"/>
      <c r="AE635" s="618"/>
      <c r="AF635" s="618"/>
      <c r="AG635" s="618"/>
      <c r="AH635" s="618"/>
      <c r="AI635" s="618"/>
      <c r="AJ635" s="618"/>
      <c r="AK635" s="618"/>
      <c r="AL635" s="616"/>
      <c r="AM635" s="616"/>
      <c r="AN635" s="616"/>
      <c r="AO635" s="616"/>
      <c r="AP635" s="616"/>
      <c r="AQ635" s="616"/>
      <c r="AR635" s="616"/>
      <c r="AS635" s="616"/>
      <c r="AT635" s="616"/>
      <c r="AU635" s="616"/>
      <c r="AV635" s="616"/>
      <c r="AW635" s="616"/>
      <c r="AX635" s="616"/>
      <c r="AY635" s="616"/>
      <c r="AZ635" s="616"/>
      <c r="BA635" s="616"/>
      <c r="BB635" s="616"/>
      <c r="BC635" s="616"/>
      <c r="BD635" s="616"/>
      <c r="BE635" s="616"/>
      <c r="BF635" s="616"/>
      <c r="BG635" s="616"/>
      <c r="BH635" s="616"/>
      <c r="BI635" s="616"/>
      <c r="BJ635" s="616"/>
      <c r="BK635" s="616"/>
      <c r="BL635" s="616"/>
      <c r="BM635" s="616"/>
      <c r="BN635" s="616"/>
      <c r="BO635" s="616"/>
      <c r="BP635" s="616"/>
      <c r="BQ635" s="616"/>
      <c r="BR635" s="616"/>
      <c r="BS635" s="616"/>
      <c r="BT635" s="616"/>
      <c r="BU635" s="616"/>
      <c r="BV635" s="616"/>
      <c r="BW635" s="616"/>
      <c r="BX635" s="616"/>
      <c r="BY635" s="616"/>
      <c r="BZ635" s="616"/>
      <c r="CA635" s="616"/>
      <c r="CB635" s="616"/>
      <c r="CC635" s="616"/>
      <c r="CD635" s="616"/>
      <c r="CE635" s="616"/>
      <c r="CF635" s="616"/>
      <c r="CG635" s="616"/>
    </row>
    <row r="636" spans="1:85">
      <c r="A636" s="618"/>
      <c r="B636" s="618"/>
      <c r="C636" s="618"/>
      <c r="D636" s="618"/>
      <c r="E636" s="618"/>
      <c r="F636" s="618"/>
      <c r="G636" s="618"/>
      <c r="H636" s="618"/>
      <c r="I636" s="618"/>
      <c r="J636" s="618"/>
      <c r="K636" s="618"/>
      <c r="L636" s="618"/>
      <c r="M636" s="618"/>
      <c r="N636" s="618"/>
      <c r="O636" s="618"/>
      <c r="P636" s="618"/>
      <c r="Q636" s="618"/>
      <c r="R636" s="618"/>
      <c r="S636" s="618"/>
      <c r="T636" s="618"/>
      <c r="U636" s="618"/>
      <c r="V636" s="618"/>
      <c r="W636" s="618"/>
      <c r="Y636" s="618"/>
      <c r="Z636" s="618"/>
      <c r="AA636" s="618"/>
      <c r="AB636" s="618"/>
      <c r="AC636" s="618"/>
      <c r="AD636" s="618"/>
      <c r="AE636" s="618"/>
      <c r="AF636" s="618"/>
      <c r="AG636" s="618"/>
      <c r="AH636" s="618"/>
      <c r="AI636" s="618"/>
      <c r="AJ636" s="618"/>
      <c r="AK636" s="618"/>
      <c r="AL636" s="616"/>
      <c r="AM636" s="616"/>
      <c r="AN636" s="616"/>
      <c r="AO636" s="616"/>
      <c r="AP636" s="616"/>
      <c r="AQ636" s="616"/>
      <c r="AR636" s="616"/>
      <c r="AS636" s="616"/>
      <c r="AT636" s="616"/>
      <c r="AU636" s="616"/>
      <c r="AV636" s="616"/>
      <c r="AW636" s="616"/>
      <c r="AX636" s="616"/>
      <c r="AY636" s="616"/>
      <c r="AZ636" s="616"/>
      <c r="BA636" s="616"/>
      <c r="BB636" s="616"/>
      <c r="BC636" s="616"/>
      <c r="BD636" s="616"/>
      <c r="BE636" s="616"/>
      <c r="BF636" s="616"/>
      <c r="BG636" s="616"/>
      <c r="BH636" s="616"/>
      <c r="BI636" s="616"/>
      <c r="BJ636" s="616"/>
      <c r="BK636" s="616"/>
      <c r="BL636" s="616"/>
      <c r="BM636" s="616"/>
      <c r="BN636" s="616"/>
      <c r="BO636" s="616"/>
      <c r="BP636" s="616"/>
      <c r="BQ636" s="616"/>
      <c r="BR636" s="616"/>
      <c r="BS636" s="616"/>
      <c r="BT636" s="616"/>
      <c r="BU636" s="616"/>
      <c r="BV636" s="616"/>
      <c r="BW636" s="616"/>
      <c r="BX636" s="616"/>
      <c r="BY636" s="616"/>
      <c r="BZ636" s="616"/>
      <c r="CA636" s="616"/>
      <c r="CB636" s="616"/>
      <c r="CC636" s="616"/>
      <c r="CD636" s="616"/>
      <c r="CE636" s="616"/>
      <c r="CF636" s="616"/>
      <c r="CG636" s="616"/>
    </row>
    <row r="637" spans="1:85">
      <c r="A637" s="618"/>
      <c r="B637" s="618"/>
      <c r="C637" s="618"/>
      <c r="D637" s="618"/>
      <c r="E637" s="618"/>
      <c r="F637" s="618"/>
      <c r="G637" s="618"/>
      <c r="H637" s="618"/>
      <c r="I637" s="618"/>
      <c r="J637" s="618"/>
      <c r="K637" s="618"/>
      <c r="L637" s="618"/>
      <c r="M637" s="618"/>
      <c r="N637" s="618"/>
      <c r="O637" s="618"/>
      <c r="P637" s="618"/>
      <c r="Q637" s="618"/>
      <c r="R637" s="618"/>
      <c r="S637" s="618"/>
      <c r="T637" s="618"/>
      <c r="U637" s="618"/>
      <c r="V637" s="618"/>
      <c r="W637" s="618"/>
      <c r="Y637" s="618"/>
      <c r="Z637" s="618"/>
      <c r="AA637" s="618"/>
      <c r="AB637" s="618"/>
      <c r="AC637" s="618"/>
      <c r="AD637" s="618"/>
      <c r="AE637" s="618"/>
      <c r="AF637" s="618"/>
      <c r="AG637" s="618"/>
      <c r="AH637" s="618"/>
      <c r="AI637" s="618"/>
      <c r="AJ637" s="618"/>
      <c r="AK637" s="618"/>
      <c r="AL637" s="616"/>
      <c r="AM637" s="616"/>
      <c r="AN637" s="616"/>
      <c r="AO637" s="616"/>
      <c r="AP637" s="616"/>
      <c r="AQ637" s="616"/>
      <c r="AR637" s="616"/>
      <c r="AS637" s="616"/>
      <c r="AT637" s="616"/>
      <c r="AU637" s="616"/>
      <c r="AV637" s="616"/>
      <c r="AW637" s="616"/>
      <c r="AX637" s="616"/>
      <c r="AY637" s="616"/>
      <c r="AZ637" s="616"/>
      <c r="BA637" s="616"/>
      <c r="BB637" s="616"/>
      <c r="BC637" s="616"/>
      <c r="BD637" s="616"/>
      <c r="BE637" s="616"/>
      <c r="BF637" s="616"/>
      <c r="BG637" s="616"/>
      <c r="BH637" s="616"/>
      <c r="BI637" s="616"/>
      <c r="BJ637" s="616"/>
      <c r="BK637" s="616"/>
      <c r="BL637" s="616"/>
      <c r="BM637" s="616"/>
      <c r="BN637" s="616"/>
      <c r="BO637" s="616"/>
      <c r="BP637" s="616"/>
      <c r="BQ637" s="616"/>
      <c r="BR637" s="616"/>
      <c r="BS637" s="616"/>
      <c r="BT637" s="616"/>
      <c r="BU637" s="616"/>
      <c r="BV637" s="616"/>
      <c r="BW637" s="616"/>
      <c r="BX637" s="616"/>
      <c r="BY637" s="616"/>
      <c r="BZ637" s="616"/>
      <c r="CA637" s="616"/>
      <c r="CB637" s="616"/>
      <c r="CC637" s="616"/>
      <c r="CD637" s="616"/>
      <c r="CE637" s="616"/>
      <c r="CF637" s="616"/>
      <c r="CG637" s="616"/>
    </row>
    <row r="638" spans="1:85">
      <c r="A638" s="618"/>
      <c r="B638" s="618"/>
      <c r="C638" s="618"/>
      <c r="D638" s="618"/>
      <c r="E638" s="618"/>
      <c r="F638" s="618"/>
      <c r="G638" s="618"/>
      <c r="H638" s="618"/>
      <c r="I638" s="618"/>
      <c r="J638" s="618"/>
      <c r="K638" s="618"/>
      <c r="L638" s="618"/>
      <c r="M638" s="618"/>
      <c r="N638" s="618"/>
      <c r="O638" s="618"/>
      <c r="P638" s="618"/>
      <c r="Q638" s="618"/>
      <c r="R638" s="618"/>
      <c r="S638" s="618"/>
      <c r="T638" s="618"/>
      <c r="U638" s="618"/>
      <c r="V638" s="618"/>
      <c r="W638" s="618"/>
      <c r="Y638" s="618"/>
      <c r="Z638" s="618"/>
      <c r="AA638" s="618"/>
      <c r="AB638" s="618"/>
      <c r="AC638" s="618"/>
      <c r="AD638" s="618"/>
      <c r="AE638" s="618"/>
      <c r="AF638" s="618"/>
      <c r="AG638" s="618"/>
      <c r="AH638" s="618"/>
      <c r="AI638" s="618"/>
      <c r="AJ638" s="618"/>
      <c r="AK638" s="618"/>
      <c r="AL638" s="616"/>
      <c r="AM638" s="616"/>
      <c r="AN638" s="616"/>
      <c r="AO638" s="616"/>
      <c r="AP638" s="616"/>
      <c r="AQ638" s="616"/>
      <c r="AR638" s="616"/>
      <c r="AS638" s="616"/>
      <c r="AT638" s="616"/>
      <c r="AU638" s="616"/>
      <c r="AV638" s="616"/>
      <c r="AW638" s="616"/>
      <c r="AX638" s="616"/>
      <c r="AY638" s="616"/>
      <c r="AZ638" s="616"/>
      <c r="BA638" s="616"/>
      <c r="BB638" s="616"/>
      <c r="BC638" s="616"/>
      <c r="BD638" s="616"/>
      <c r="BE638" s="616"/>
      <c r="BF638" s="616"/>
      <c r="BG638" s="616"/>
      <c r="BH638" s="616"/>
      <c r="BI638" s="616"/>
      <c r="BJ638" s="616"/>
      <c r="BK638" s="616"/>
      <c r="BL638" s="616"/>
      <c r="BM638" s="616"/>
      <c r="BN638" s="616"/>
      <c r="BO638" s="616"/>
      <c r="BP638" s="616"/>
      <c r="BQ638" s="616"/>
      <c r="BR638" s="616"/>
      <c r="BS638" s="616"/>
      <c r="BT638" s="616"/>
      <c r="BU638" s="616"/>
      <c r="BV638" s="616"/>
      <c r="BW638" s="616"/>
      <c r="BX638" s="616"/>
      <c r="BY638" s="616"/>
      <c r="BZ638" s="616"/>
      <c r="CA638" s="616"/>
      <c r="CB638" s="616"/>
      <c r="CC638" s="616"/>
      <c r="CD638" s="616"/>
      <c r="CE638" s="616"/>
      <c r="CF638" s="616"/>
      <c r="CG638" s="616"/>
    </row>
    <row r="639" spans="1:85">
      <c r="A639" s="618"/>
      <c r="B639" s="618"/>
      <c r="C639" s="618"/>
      <c r="D639" s="618"/>
      <c r="E639" s="618"/>
      <c r="F639" s="618"/>
      <c r="G639" s="618"/>
      <c r="H639" s="618"/>
      <c r="I639" s="618"/>
      <c r="J639" s="618"/>
      <c r="K639" s="618"/>
      <c r="L639" s="618"/>
      <c r="M639" s="618"/>
      <c r="N639" s="618"/>
      <c r="O639" s="618"/>
      <c r="P639" s="618"/>
      <c r="Q639" s="618"/>
      <c r="R639" s="618"/>
      <c r="S639" s="618"/>
      <c r="T639" s="618"/>
      <c r="U639" s="618"/>
      <c r="V639" s="618"/>
      <c r="W639" s="618"/>
      <c r="Y639" s="618"/>
      <c r="Z639" s="618"/>
      <c r="AA639" s="618"/>
      <c r="AB639" s="618"/>
      <c r="AC639" s="618"/>
      <c r="AD639" s="618"/>
      <c r="AE639" s="618"/>
      <c r="AF639" s="618"/>
      <c r="AG639" s="618"/>
      <c r="AH639" s="618"/>
      <c r="AI639" s="618"/>
      <c r="AJ639" s="618"/>
      <c r="AK639" s="618"/>
      <c r="AL639" s="616"/>
      <c r="AM639" s="616"/>
      <c r="AN639" s="616"/>
      <c r="AO639" s="616"/>
      <c r="AP639" s="616"/>
      <c r="AQ639" s="616"/>
      <c r="AR639" s="616"/>
      <c r="AS639" s="616"/>
      <c r="AT639" s="616"/>
      <c r="AU639" s="616"/>
      <c r="AV639" s="616"/>
      <c r="AW639" s="616"/>
      <c r="AX639" s="616"/>
      <c r="AY639" s="616"/>
      <c r="AZ639" s="616"/>
      <c r="BA639" s="616"/>
      <c r="BB639" s="616"/>
      <c r="BC639" s="616"/>
      <c r="BD639" s="616"/>
      <c r="BE639" s="616"/>
      <c r="BF639" s="616"/>
      <c r="BG639" s="616"/>
      <c r="BH639" s="616"/>
      <c r="BI639" s="616"/>
      <c r="BJ639" s="616"/>
      <c r="BK639" s="616"/>
      <c r="BL639" s="616"/>
      <c r="BM639" s="616"/>
      <c r="BN639" s="616"/>
      <c r="BO639" s="616"/>
      <c r="BP639" s="616"/>
      <c r="BQ639" s="616"/>
      <c r="BR639" s="616"/>
      <c r="BS639" s="616"/>
      <c r="BT639" s="616"/>
      <c r="BU639" s="616"/>
      <c r="BV639" s="616"/>
      <c r="BW639" s="616"/>
      <c r="BX639" s="616"/>
      <c r="BY639" s="616"/>
      <c r="BZ639" s="616"/>
      <c r="CA639" s="616"/>
      <c r="CB639" s="616"/>
      <c r="CC639" s="616"/>
      <c r="CD639" s="616"/>
      <c r="CE639" s="616"/>
      <c r="CF639" s="616"/>
      <c r="CG639" s="616"/>
    </row>
    <row r="640" spans="1:85">
      <c r="A640" s="618"/>
      <c r="B640" s="618"/>
      <c r="C640" s="618"/>
      <c r="D640" s="618"/>
      <c r="E640" s="618"/>
      <c r="F640" s="618"/>
      <c r="G640" s="618"/>
      <c r="H640" s="618"/>
      <c r="I640" s="618"/>
      <c r="J640" s="618"/>
      <c r="K640" s="618"/>
      <c r="L640" s="618"/>
      <c r="M640" s="618"/>
      <c r="N640" s="618"/>
      <c r="O640" s="618"/>
      <c r="P640" s="618"/>
      <c r="Q640" s="618"/>
      <c r="R640" s="618"/>
      <c r="S640" s="618"/>
      <c r="T640" s="618"/>
      <c r="U640" s="618"/>
      <c r="V640" s="618"/>
      <c r="W640" s="618"/>
      <c r="Y640" s="618"/>
      <c r="Z640" s="618"/>
      <c r="AA640" s="618"/>
      <c r="AB640" s="618"/>
      <c r="AC640" s="618"/>
      <c r="AD640" s="618"/>
      <c r="AE640" s="618"/>
      <c r="AF640" s="618"/>
      <c r="AG640" s="618"/>
      <c r="AH640" s="618"/>
      <c r="AI640" s="618"/>
      <c r="AJ640" s="618"/>
      <c r="AK640" s="618"/>
      <c r="AL640" s="616"/>
      <c r="AM640" s="616"/>
      <c r="AN640" s="616"/>
      <c r="AO640" s="616"/>
      <c r="AP640" s="616"/>
      <c r="AQ640" s="616"/>
      <c r="AR640" s="616"/>
      <c r="AS640" s="616"/>
      <c r="AT640" s="616"/>
      <c r="AU640" s="616"/>
      <c r="AV640" s="616"/>
      <c r="AW640" s="616"/>
      <c r="AX640" s="616"/>
      <c r="AY640" s="616"/>
      <c r="AZ640" s="616"/>
      <c r="BA640" s="616"/>
      <c r="BB640" s="616"/>
      <c r="BC640" s="616"/>
      <c r="BD640" s="616"/>
      <c r="BE640" s="616"/>
      <c r="BF640" s="616"/>
      <c r="BG640" s="616"/>
      <c r="BH640" s="616"/>
      <c r="BI640" s="616"/>
      <c r="BJ640" s="616"/>
      <c r="BK640" s="616"/>
      <c r="BL640" s="616"/>
      <c r="BM640" s="616"/>
      <c r="BN640" s="616"/>
      <c r="BO640" s="616"/>
      <c r="BP640" s="616"/>
      <c r="BQ640" s="616"/>
      <c r="BR640" s="616"/>
      <c r="BS640" s="616"/>
      <c r="BT640" s="616"/>
      <c r="BU640" s="616"/>
      <c r="BV640" s="616"/>
      <c r="BW640" s="616"/>
      <c r="BX640" s="616"/>
      <c r="BY640" s="616"/>
      <c r="BZ640" s="616"/>
      <c r="CA640" s="616"/>
      <c r="CB640" s="616"/>
      <c r="CC640" s="616"/>
      <c r="CD640" s="616"/>
      <c r="CE640" s="616"/>
      <c r="CF640" s="616"/>
      <c r="CG640" s="616"/>
    </row>
    <row r="641" spans="1:85">
      <c r="A641" s="618"/>
      <c r="B641" s="618"/>
      <c r="C641" s="618"/>
      <c r="D641" s="618"/>
      <c r="E641" s="618"/>
      <c r="F641" s="618"/>
      <c r="G641" s="618"/>
      <c r="H641" s="618"/>
      <c r="I641" s="618"/>
      <c r="J641" s="618"/>
      <c r="K641" s="618"/>
      <c r="L641" s="618"/>
      <c r="M641" s="618"/>
      <c r="N641" s="618"/>
      <c r="O641" s="618"/>
      <c r="P641" s="618"/>
      <c r="Q641" s="618"/>
      <c r="R641" s="618"/>
      <c r="S641" s="618"/>
      <c r="T641" s="618"/>
      <c r="U641" s="618"/>
      <c r="V641" s="618"/>
      <c r="W641" s="618"/>
      <c r="Y641" s="618"/>
      <c r="Z641" s="618"/>
      <c r="AA641" s="618"/>
      <c r="AB641" s="618"/>
      <c r="AC641" s="618"/>
      <c r="AD641" s="618"/>
      <c r="AE641" s="618"/>
      <c r="AF641" s="618"/>
      <c r="AG641" s="618"/>
      <c r="AH641" s="618"/>
      <c r="AI641" s="618"/>
      <c r="AJ641" s="618"/>
      <c r="AK641" s="618"/>
      <c r="AL641" s="616"/>
      <c r="AM641" s="616"/>
      <c r="AN641" s="616"/>
      <c r="AO641" s="616"/>
      <c r="AP641" s="616"/>
      <c r="AQ641" s="616"/>
      <c r="AR641" s="616"/>
      <c r="AS641" s="616"/>
      <c r="AT641" s="616"/>
      <c r="AU641" s="616"/>
      <c r="AV641" s="616"/>
      <c r="AW641" s="616"/>
      <c r="AX641" s="616"/>
      <c r="AY641" s="616"/>
      <c r="AZ641" s="616"/>
      <c r="BA641" s="616"/>
      <c r="BB641" s="616"/>
      <c r="BC641" s="616"/>
      <c r="BD641" s="616"/>
      <c r="BE641" s="616"/>
      <c r="BF641" s="616"/>
      <c r="BG641" s="616"/>
      <c r="BH641" s="616"/>
      <c r="BI641" s="616"/>
      <c r="BJ641" s="616"/>
      <c r="BK641" s="616"/>
      <c r="BL641" s="616"/>
      <c r="BM641" s="616"/>
      <c r="BN641" s="616"/>
      <c r="BO641" s="616"/>
      <c r="BP641" s="616"/>
      <c r="BQ641" s="616"/>
      <c r="BR641" s="616"/>
      <c r="BS641" s="616"/>
      <c r="BT641" s="616"/>
      <c r="BU641" s="616"/>
      <c r="BV641" s="616"/>
      <c r="BW641" s="616"/>
      <c r="BX641" s="616"/>
      <c r="BY641" s="616"/>
      <c r="BZ641" s="616"/>
      <c r="CA641" s="616"/>
      <c r="CB641" s="616"/>
      <c r="CC641" s="616"/>
      <c r="CD641" s="616"/>
      <c r="CE641" s="616"/>
      <c r="CF641" s="616"/>
      <c r="CG641" s="616"/>
    </row>
    <row r="642" spans="1:85">
      <c r="A642" s="618"/>
      <c r="B642" s="618"/>
      <c r="C642" s="618"/>
      <c r="D642" s="618"/>
      <c r="E642" s="618"/>
      <c r="F642" s="618"/>
      <c r="G642" s="618"/>
      <c r="H642" s="618"/>
      <c r="I642" s="618"/>
      <c r="J642" s="618"/>
      <c r="K642" s="618"/>
      <c r="L642" s="618"/>
      <c r="M642" s="618"/>
      <c r="N642" s="618"/>
      <c r="O642" s="618"/>
      <c r="P642" s="618"/>
      <c r="Q642" s="618"/>
      <c r="R642" s="618"/>
      <c r="S642" s="618"/>
      <c r="T642" s="618"/>
      <c r="U642" s="618"/>
      <c r="V642" s="618"/>
      <c r="W642" s="618"/>
      <c r="Y642" s="618"/>
      <c r="Z642" s="618"/>
      <c r="AA642" s="618"/>
      <c r="AB642" s="618"/>
      <c r="AC642" s="618"/>
      <c r="AD642" s="618"/>
      <c r="AE642" s="618"/>
      <c r="AF642" s="618"/>
      <c r="AG642" s="618"/>
      <c r="AH642" s="618"/>
      <c r="AI642" s="618"/>
      <c r="AJ642" s="618"/>
      <c r="AK642" s="618"/>
      <c r="AL642" s="616"/>
      <c r="AM642" s="616"/>
      <c r="AN642" s="616"/>
      <c r="AO642" s="616"/>
      <c r="AP642" s="616"/>
      <c r="AQ642" s="616"/>
      <c r="AR642" s="616"/>
      <c r="AS642" s="616"/>
      <c r="AT642" s="616"/>
      <c r="AU642" s="616"/>
      <c r="AV642" s="616"/>
      <c r="AW642" s="616"/>
      <c r="AX642" s="616"/>
      <c r="AY642" s="616"/>
      <c r="AZ642" s="616"/>
      <c r="BA642" s="616"/>
      <c r="BB642" s="616"/>
      <c r="BC642" s="616"/>
      <c r="BD642" s="616"/>
      <c r="BE642" s="616"/>
      <c r="BF642" s="616"/>
      <c r="BG642" s="616"/>
      <c r="BH642" s="616"/>
      <c r="BI642" s="616"/>
      <c r="BJ642" s="616"/>
      <c r="BK642" s="616"/>
      <c r="BL642" s="616"/>
      <c r="BM642" s="616"/>
      <c r="BN642" s="616"/>
      <c r="BO642" s="616"/>
      <c r="BP642" s="616"/>
      <c r="BQ642" s="616"/>
      <c r="BR642" s="616"/>
      <c r="BS642" s="616"/>
      <c r="BT642" s="616"/>
      <c r="BU642" s="616"/>
      <c r="BV642" s="616"/>
      <c r="BW642" s="616"/>
      <c r="BX642" s="616"/>
      <c r="BY642" s="616"/>
      <c r="BZ642" s="616"/>
      <c r="CA642" s="616"/>
      <c r="CB642" s="616"/>
      <c r="CC642" s="616"/>
      <c r="CD642" s="616"/>
      <c r="CE642" s="616"/>
      <c r="CF642" s="616"/>
      <c r="CG642" s="616"/>
    </row>
    <row r="643" spans="1:85">
      <c r="A643" s="618"/>
      <c r="B643" s="618"/>
      <c r="C643" s="618"/>
      <c r="D643" s="618"/>
      <c r="E643" s="618"/>
      <c r="F643" s="618"/>
      <c r="G643" s="618"/>
      <c r="H643" s="618"/>
      <c r="I643" s="618"/>
      <c r="J643" s="618"/>
      <c r="K643" s="618"/>
      <c r="L643" s="618"/>
      <c r="M643" s="618"/>
      <c r="N643" s="618"/>
      <c r="O643" s="618"/>
      <c r="P643" s="618"/>
      <c r="Q643" s="618"/>
      <c r="R643" s="618"/>
      <c r="S643" s="618"/>
      <c r="T643" s="618"/>
      <c r="U643" s="618"/>
      <c r="V643" s="618"/>
      <c r="W643" s="618"/>
      <c r="Y643" s="618"/>
      <c r="Z643" s="618"/>
      <c r="AA643" s="618"/>
      <c r="AB643" s="618"/>
      <c r="AC643" s="618"/>
      <c r="AD643" s="618"/>
      <c r="AE643" s="618"/>
      <c r="AF643" s="618"/>
      <c r="AG643" s="618"/>
      <c r="AH643" s="618"/>
      <c r="AI643" s="618"/>
      <c r="AJ643" s="618"/>
      <c r="AK643" s="618"/>
      <c r="AL643" s="616"/>
      <c r="AM643" s="616"/>
      <c r="AN643" s="616"/>
      <c r="AO643" s="616"/>
      <c r="AP643" s="616"/>
      <c r="AQ643" s="616"/>
      <c r="AR643" s="616"/>
      <c r="AS643" s="616"/>
      <c r="AT643" s="616"/>
      <c r="AU643" s="616"/>
      <c r="AV643" s="616"/>
      <c r="AW643" s="616"/>
      <c r="AX643" s="616"/>
      <c r="AY643" s="616"/>
      <c r="AZ643" s="616"/>
      <c r="BA643" s="616"/>
      <c r="BB643" s="616"/>
      <c r="BC643" s="616"/>
      <c r="BD643" s="616"/>
      <c r="BE643" s="616"/>
      <c r="BF643" s="616"/>
      <c r="BG643" s="616"/>
      <c r="BH643" s="616"/>
      <c r="BI643" s="616"/>
      <c r="BJ643" s="616"/>
      <c r="BK643" s="616"/>
      <c r="BL643" s="616"/>
      <c r="BM643" s="616"/>
      <c r="BN643" s="616"/>
      <c r="BO643" s="616"/>
      <c r="BP643" s="616"/>
      <c r="BQ643" s="616"/>
      <c r="BR643" s="616"/>
      <c r="BS643" s="616"/>
      <c r="BT643" s="616"/>
      <c r="BU643" s="616"/>
      <c r="BV643" s="616"/>
      <c r="BW643" s="616"/>
      <c r="BX643" s="616"/>
      <c r="BY643" s="616"/>
      <c r="BZ643" s="616"/>
      <c r="CA643" s="616"/>
      <c r="CB643" s="616"/>
      <c r="CC643" s="616"/>
      <c r="CD643" s="616"/>
      <c r="CE643" s="616"/>
      <c r="CF643" s="616"/>
      <c r="CG643" s="616"/>
    </row>
    <row r="644" spans="1:85">
      <c r="A644" s="618"/>
      <c r="B644" s="618"/>
      <c r="C644" s="618"/>
      <c r="D644" s="618"/>
      <c r="E644" s="618"/>
      <c r="F644" s="618"/>
      <c r="G644" s="618"/>
      <c r="H644" s="618"/>
      <c r="I644" s="618"/>
      <c r="J644" s="618"/>
      <c r="K644" s="618"/>
      <c r="L644" s="618"/>
      <c r="M644" s="618"/>
      <c r="N644" s="618"/>
      <c r="O644" s="618"/>
      <c r="P644" s="618"/>
      <c r="Q644" s="618"/>
      <c r="R644" s="618"/>
      <c r="S644" s="618"/>
      <c r="T644" s="618"/>
      <c r="U644" s="618"/>
      <c r="V644" s="618"/>
      <c r="W644" s="618"/>
      <c r="Y644" s="618"/>
      <c r="Z644" s="618"/>
      <c r="AA644" s="618"/>
      <c r="AB644" s="618"/>
      <c r="AC644" s="618"/>
      <c r="AD644" s="618"/>
      <c r="AE644" s="618"/>
      <c r="AF644" s="618"/>
      <c r="AG644" s="618"/>
      <c r="AH644" s="618"/>
      <c r="AI644" s="618"/>
      <c r="AJ644" s="618"/>
      <c r="AK644" s="618"/>
      <c r="AL644" s="616"/>
      <c r="AM644" s="616"/>
      <c r="AN644" s="616"/>
      <c r="AO644" s="616"/>
      <c r="AP644" s="616"/>
      <c r="AQ644" s="616"/>
      <c r="AR644" s="616"/>
      <c r="AS644" s="616"/>
      <c r="AT644" s="616"/>
      <c r="AU644" s="616"/>
      <c r="AV644" s="616"/>
      <c r="AW644" s="616"/>
      <c r="AX644" s="616"/>
      <c r="AY644" s="616"/>
      <c r="AZ644" s="616"/>
      <c r="BA644" s="616"/>
      <c r="BB644" s="616"/>
      <c r="BC644" s="616"/>
      <c r="BD644" s="616"/>
      <c r="BE644" s="616"/>
      <c r="BF644" s="616"/>
      <c r="BG644" s="616"/>
      <c r="BH644" s="616"/>
      <c r="BI644" s="616"/>
      <c r="BJ644" s="616"/>
      <c r="BK644" s="616"/>
      <c r="BL644" s="616"/>
      <c r="BM644" s="616"/>
      <c r="BN644" s="616"/>
      <c r="BO644" s="616"/>
      <c r="BP644" s="616"/>
      <c r="BQ644" s="616"/>
      <c r="BR644" s="616"/>
      <c r="BS644" s="616"/>
      <c r="BT644" s="616"/>
      <c r="BU644" s="616"/>
      <c r="BV644" s="616"/>
      <c r="BW644" s="616"/>
      <c r="BX644" s="616"/>
      <c r="BY644" s="616"/>
      <c r="BZ644" s="616"/>
      <c r="CA644" s="616"/>
      <c r="CB644" s="616"/>
      <c r="CC644" s="616"/>
      <c r="CD644" s="616"/>
      <c r="CE644" s="616"/>
      <c r="CF644" s="616"/>
      <c r="CG644" s="616"/>
    </row>
    <row r="645" spans="1:85">
      <c r="A645" s="618"/>
      <c r="B645" s="618"/>
      <c r="C645" s="618"/>
      <c r="D645" s="618"/>
      <c r="E645" s="618"/>
      <c r="F645" s="618"/>
      <c r="G645" s="618"/>
      <c r="H645" s="618"/>
      <c r="I645" s="618"/>
      <c r="J645" s="618"/>
      <c r="K645" s="618"/>
      <c r="L645" s="618"/>
      <c r="M645" s="618"/>
      <c r="N645" s="618"/>
      <c r="O645" s="618"/>
      <c r="P645" s="618"/>
      <c r="Q645" s="618"/>
      <c r="R645" s="618"/>
      <c r="S645" s="618"/>
      <c r="T645" s="618"/>
      <c r="U645" s="618"/>
      <c r="V645" s="618"/>
      <c r="W645" s="618"/>
      <c r="Y645" s="618"/>
      <c r="Z645" s="618"/>
      <c r="AA645" s="618"/>
      <c r="AB645" s="618"/>
      <c r="AC645" s="618"/>
      <c r="AD645" s="618"/>
      <c r="AE645" s="618"/>
      <c r="AF645" s="618"/>
      <c r="AG645" s="618"/>
      <c r="AH645" s="618"/>
      <c r="AI645" s="618"/>
      <c r="AJ645" s="618"/>
      <c r="AK645" s="618"/>
      <c r="AL645" s="616"/>
      <c r="AM645" s="616"/>
      <c r="AN645" s="616"/>
      <c r="AO645" s="616"/>
      <c r="AP645" s="616"/>
      <c r="AQ645" s="616"/>
      <c r="AR645" s="616"/>
      <c r="AS645" s="616"/>
      <c r="AT645" s="616"/>
      <c r="AU645" s="616"/>
      <c r="AV645" s="616"/>
      <c r="AW645" s="616"/>
      <c r="AX645" s="616"/>
      <c r="AY645" s="616"/>
      <c r="AZ645" s="616"/>
      <c r="BA645" s="616"/>
      <c r="BB645" s="616"/>
      <c r="BC645" s="616"/>
      <c r="BD645" s="616"/>
      <c r="BE645" s="616"/>
      <c r="BF645" s="616"/>
      <c r="BG645" s="616"/>
      <c r="BH645" s="616"/>
      <c r="BI645" s="616"/>
      <c r="BJ645" s="616"/>
      <c r="BK645" s="616"/>
      <c r="BL645" s="616"/>
      <c r="BM645" s="616"/>
      <c r="BN645" s="616"/>
      <c r="BO645" s="616"/>
      <c r="BP645" s="616"/>
      <c r="BQ645" s="616"/>
      <c r="BR645" s="616"/>
      <c r="BS645" s="616"/>
      <c r="BT645" s="616"/>
      <c r="BU645" s="616"/>
      <c r="BV645" s="616"/>
      <c r="BW645" s="616"/>
      <c r="BX645" s="616"/>
      <c r="BY645" s="616"/>
      <c r="BZ645" s="616"/>
      <c r="CA645" s="616"/>
      <c r="CB645" s="616"/>
      <c r="CC645" s="616"/>
      <c r="CD645" s="616"/>
      <c r="CE645" s="616"/>
      <c r="CF645" s="616"/>
      <c r="CG645" s="616"/>
    </row>
    <row r="646" spans="1:85">
      <c r="A646" s="618"/>
      <c r="B646" s="618"/>
      <c r="C646" s="618"/>
      <c r="D646" s="618"/>
      <c r="E646" s="618"/>
      <c r="F646" s="618"/>
      <c r="G646" s="618"/>
      <c r="H646" s="618"/>
      <c r="I646" s="618"/>
      <c r="J646" s="618"/>
      <c r="K646" s="618"/>
      <c r="L646" s="618"/>
      <c r="M646" s="618"/>
      <c r="N646" s="618"/>
      <c r="O646" s="618"/>
      <c r="P646" s="618"/>
      <c r="Q646" s="618"/>
      <c r="R646" s="618"/>
      <c r="S646" s="618"/>
      <c r="T646" s="618"/>
      <c r="U646" s="618"/>
      <c r="V646" s="618"/>
      <c r="W646" s="618"/>
      <c r="Y646" s="618"/>
      <c r="Z646" s="618"/>
      <c r="AA646" s="618"/>
      <c r="AB646" s="618"/>
      <c r="AC646" s="618"/>
      <c r="AD646" s="618"/>
      <c r="AE646" s="618"/>
      <c r="AF646" s="618"/>
      <c r="AG646" s="618"/>
      <c r="AH646" s="618"/>
      <c r="AI646" s="618"/>
      <c r="AJ646" s="618"/>
      <c r="AK646" s="618"/>
      <c r="AL646" s="616"/>
      <c r="AM646" s="616"/>
      <c r="AN646" s="616"/>
      <c r="AO646" s="616"/>
      <c r="AP646" s="616"/>
      <c r="AQ646" s="616"/>
      <c r="AR646" s="616"/>
      <c r="AS646" s="616"/>
      <c r="AT646" s="616"/>
      <c r="AU646" s="616"/>
      <c r="AV646" s="616"/>
      <c r="AW646" s="616"/>
      <c r="AX646" s="616"/>
      <c r="AY646" s="616"/>
      <c r="AZ646" s="616"/>
      <c r="BA646" s="616"/>
      <c r="BB646" s="616"/>
      <c r="BC646" s="616"/>
      <c r="BD646" s="616"/>
      <c r="BE646" s="616"/>
      <c r="BF646" s="616"/>
      <c r="BG646" s="616"/>
      <c r="BH646" s="616"/>
      <c r="BI646" s="616"/>
      <c r="BJ646" s="616"/>
      <c r="BK646" s="616"/>
      <c r="BL646" s="616"/>
      <c r="BM646" s="616"/>
      <c r="BN646" s="616"/>
      <c r="BO646" s="616"/>
      <c r="BP646" s="616"/>
      <c r="BQ646" s="616"/>
      <c r="BR646" s="616"/>
      <c r="BS646" s="616"/>
      <c r="BT646" s="616"/>
      <c r="BU646" s="616"/>
      <c r="BV646" s="616"/>
      <c r="BW646" s="616"/>
      <c r="BX646" s="616"/>
      <c r="BY646" s="616"/>
      <c r="BZ646" s="616"/>
      <c r="CA646" s="616"/>
      <c r="CB646" s="616"/>
      <c r="CC646" s="616"/>
      <c r="CD646" s="616"/>
      <c r="CE646" s="616"/>
      <c r="CF646" s="616"/>
      <c r="CG646" s="616"/>
    </row>
    <row r="647" spans="1:85">
      <c r="A647" s="618"/>
      <c r="B647" s="618"/>
      <c r="C647" s="618"/>
      <c r="D647" s="618"/>
      <c r="E647" s="618"/>
      <c r="F647" s="618"/>
      <c r="G647" s="618"/>
      <c r="H647" s="618"/>
      <c r="I647" s="618"/>
      <c r="J647" s="618"/>
      <c r="K647" s="618"/>
      <c r="L647" s="618"/>
      <c r="M647" s="618"/>
      <c r="N647" s="618"/>
      <c r="O647" s="618"/>
      <c r="P647" s="618"/>
      <c r="Q647" s="618"/>
      <c r="R647" s="618"/>
      <c r="S647" s="618"/>
      <c r="T647" s="618"/>
      <c r="U647" s="618"/>
      <c r="V647" s="618"/>
      <c r="W647" s="618"/>
      <c r="Y647" s="618"/>
      <c r="Z647" s="618"/>
      <c r="AA647" s="618"/>
      <c r="AB647" s="618"/>
      <c r="AC647" s="618"/>
      <c r="AD647" s="618"/>
      <c r="AE647" s="618"/>
      <c r="AF647" s="618"/>
      <c r="AG647" s="618"/>
      <c r="AH647" s="618"/>
      <c r="AI647" s="618"/>
      <c r="AJ647" s="618"/>
      <c r="AK647" s="618"/>
      <c r="AL647" s="616"/>
      <c r="AM647" s="616"/>
      <c r="AN647" s="616"/>
      <c r="AO647" s="616"/>
      <c r="AP647" s="616"/>
      <c r="AQ647" s="616"/>
      <c r="AR647" s="616"/>
      <c r="AS647" s="616"/>
      <c r="AT647" s="616"/>
      <c r="AU647" s="616"/>
      <c r="AV647" s="616"/>
      <c r="AW647" s="616"/>
      <c r="AX647" s="616"/>
      <c r="AY647" s="616"/>
      <c r="AZ647" s="616"/>
      <c r="BA647" s="616"/>
      <c r="BB647" s="616"/>
      <c r="BC647" s="616"/>
      <c r="BD647" s="616"/>
      <c r="BE647" s="616"/>
      <c r="BF647" s="616"/>
      <c r="BG647" s="616"/>
      <c r="BH647" s="616"/>
      <c r="BI647" s="616"/>
      <c r="BJ647" s="616"/>
      <c r="BK647" s="616"/>
      <c r="BL647" s="616"/>
      <c r="BM647" s="616"/>
      <c r="BN647" s="616"/>
      <c r="BO647" s="616"/>
      <c r="BP647" s="616"/>
      <c r="BQ647" s="616"/>
      <c r="BR647" s="616"/>
      <c r="BS647" s="616"/>
      <c r="BT647" s="616"/>
      <c r="BU647" s="616"/>
      <c r="BV647" s="616"/>
      <c r="BW647" s="616"/>
      <c r="BX647" s="616"/>
      <c r="BY647" s="616"/>
      <c r="BZ647" s="616"/>
      <c r="CA647" s="616"/>
      <c r="CB647" s="616"/>
      <c r="CC647" s="616"/>
      <c r="CD647" s="616"/>
      <c r="CE647" s="616"/>
      <c r="CF647" s="616"/>
      <c r="CG647" s="616"/>
    </row>
    <row r="648" spans="1:85">
      <c r="A648" s="618"/>
      <c r="B648" s="618"/>
      <c r="C648" s="618"/>
      <c r="D648" s="618"/>
      <c r="E648" s="618"/>
      <c r="F648" s="618"/>
      <c r="G648" s="618"/>
      <c r="H648" s="618"/>
      <c r="I648" s="618"/>
      <c r="J648" s="618"/>
      <c r="K648" s="618"/>
      <c r="L648" s="618"/>
      <c r="M648" s="618"/>
      <c r="N648" s="618"/>
      <c r="O648" s="618"/>
      <c r="P648" s="618"/>
      <c r="Q648" s="618"/>
      <c r="R648" s="618"/>
      <c r="S648" s="618"/>
      <c r="T648" s="618"/>
      <c r="U648" s="618"/>
      <c r="V648" s="618"/>
      <c r="W648" s="618"/>
      <c r="Y648" s="618"/>
      <c r="Z648" s="618"/>
      <c r="AA648" s="618"/>
      <c r="AB648" s="618"/>
      <c r="AC648" s="618"/>
      <c r="AD648" s="618"/>
      <c r="AE648" s="618"/>
      <c r="AF648" s="618"/>
      <c r="AG648" s="618"/>
      <c r="AH648" s="618"/>
      <c r="AI648" s="618"/>
      <c r="AJ648" s="618"/>
      <c r="AK648" s="618"/>
      <c r="AL648" s="616"/>
      <c r="AM648" s="616"/>
      <c r="AN648" s="616"/>
      <c r="AO648" s="616"/>
      <c r="AP648" s="616"/>
      <c r="AQ648" s="616"/>
      <c r="AR648" s="616"/>
      <c r="AS648" s="616"/>
      <c r="AT648" s="616"/>
      <c r="AU648" s="616"/>
      <c r="AV648" s="616"/>
      <c r="AW648" s="616"/>
      <c r="AX648" s="616"/>
      <c r="AY648" s="616"/>
      <c r="AZ648" s="616"/>
      <c r="BA648" s="616"/>
      <c r="BB648" s="616"/>
      <c r="BC648" s="616"/>
      <c r="BD648" s="616"/>
      <c r="BE648" s="616"/>
      <c r="BF648" s="616"/>
      <c r="BG648" s="616"/>
      <c r="BH648" s="616"/>
      <c r="BI648" s="616"/>
      <c r="BJ648" s="616"/>
      <c r="BK648" s="616"/>
      <c r="BL648" s="616"/>
      <c r="BM648" s="616"/>
      <c r="BN648" s="616"/>
      <c r="BO648" s="616"/>
      <c r="BP648" s="616"/>
      <c r="BQ648" s="616"/>
      <c r="BR648" s="616"/>
      <c r="BS648" s="616"/>
      <c r="BT648" s="616"/>
      <c r="BU648" s="616"/>
      <c r="BV648" s="616"/>
      <c r="BW648" s="616"/>
      <c r="BX648" s="616"/>
      <c r="BY648" s="616"/>
      <c r="BZ648" s="616"/>
      <c r="CA648" s="616"/>
      <c r="CB648" s="616"/>
      <c r="CC648" s="616"/>
      <c r="CD648" s="616"/>
      <c r="CE648" s="616"/>
      <c r="CF648" s="616"/>
      <c r="CG648" s="616"/>
    </row>
    <row r="649" spans="1:85">
      <c r="A649" s="618"/>
      <c r="B649" s="618"/>
      <c r="C649" s="618"/>
      <c r="D649" s="618"/>
      <c r="E649" s="618"/>
      <c r="F649" s="618"/>
      <c r="G649" s="618"/>
      <c r="H649" s="618"/>
      <c r="I649" s="618"/>
      <c r="J649" s="618"/>
      <c r="K649" s="618"/>
      <c r="L649" s="618"/>
      <c r="M649" s="618"/>
      <c r="N649" s="618"/>
      <c r="O649" s="618"/>
      <c r="P649" s="618"/>
      <c r="Q649" s="618"/>
      <c r="R649" s="618"/>
      <c r="S649" s="618"/>
      <c r="T649" s="618"/>
      <c r="U649" s="618"/>
      <c r="V649" s="618"/>
      <c r="W649" s="618"/>
      <c r="Y649" s="618"/>
      <c r="Z649" s="618"/>
      <c r="AA649" s="618"/>
      <c r="AB649" s="618"/>
      <c r="AC649" s="618"/>
      <c r="AD649" s="618"/>
      <c r="AE649" s="618"/>
      <c r="AF649" s="618"/>
      <c r="AG649" s="618"/>
      <c r="AH649" s="618"/>
      <c r="AI649" s="618"/>
      <c r="AJ649" s="618"/>
      <c r="AK649" s="618"/>
      <c r="AL649" s="616"/>
      <c r="AM649" s="616"/>
      <c r="AN649" s="616"/>
      <c r="AO649" s="616"/>
      <c r="AP649" s="616"/>
      <c r="AQ649" s="616"/>
      <c r="AR649" s="616"/>
      <c r="AS649" s="616"/>
      <c r="AT649" s="616"/>
      <c r="AU649" s="616"/>
      <c r="AV649" s="616"/>
      <c r="AW649" s="616"/>
      <c r="AX649" s="616"/>
      <c r="AY649" s="616"/>
      <c r="AZ649" s="616"/>
      <c r="BA649" s="616"/>
      <c r="BB649" s="616"/>
      <c r="BC649" s="616"/>
      <c r="BD649" s="616"/>
      <c r="BE649" s="616"/>
      <c r="BF649" s="616"/>
      <c r="BG649" s="616"/>
      <c r="BH649" s="616"/>
      <c r="BI649" s="616"/>
      <c r="BJ649" s="616"/>
      <c r="BK649" s="616"/>
      <c r="BL649" s="616"/>
      <c r="BM649" s="616"/>
      <c r="BN649" s="616"/>
      <c r="BO649" s="616"/>
      <c r="BP649" s="616"/>
      <c r="BQ649" s="616"/>
      <c r="BR649" s="616"/>
      <c r="BS649" s="616"/>
      <c r="BT649" s="616"/>
      <c r="BU649" s="616"/>
      <c r="BV649" s="616"/>
      <c r="BW649" s="616"/>
      <c r="BX649" s="616"/>
      <c r="BY649" s="616"/>
      <c r="BZ649" s="616"/>
      <c r="CA649" s="616"/>
      <c r="CB649" s="616"/>
      <c r="CC649" s="616"/>
      <c r="CD649" s="616"/>
      <c r="CE649" s="616"/>
      <c r="CF649" s="616"/>
      <c r="CG649" s="616"/>
    </row>
    <row r="650" spans="1:85">
      <c r="A650" s="618"/>
      <c r="B650" s="618"/>
      <c r="C650" s="618"/>
      <c r="D650" s="618"/>
      <c r="E650" s="618"/>
      <c r="F650" s="618"/>
      <c r="G650" s="618"/>
      <c r="H650" s="618"/>
      <c r="I650" s="618"/>
      <c r="J650" s="618"/>
      <c r="K650" s="618"/>
      <c r="L650" s="618"/>
      <c r="M650" s="618"/>
      <c r="N650" s="618"/>
      <c r="O650" s="618"/>
      <c r="P650" s="618"/>
      <c r="Q650" s="618"/>
      <c r="R650" s="618"/>
      <c r="S650" s="618"/>
      <c r="T650" s="618"/>
      <c r="U650" s="618"/>
      <c r="V650" s="618"/>
      <c r="W650" s="618"/>
      <c r="Y650" s="618"/>
      <c r="Z650" s="618"/>
      <c r="AA650" s="618"/>
      <c r="AB650" s="618"/>
      <c r="AC650" s="618"/>
      <c r="AD650" s="618"/>
      <c r="AE650" s="618"/>
      <c r="AF650" s="618"/>
      <c r="AG650" s="618"/>
      <c r="AH650" s="618"/>
      <c r="AI650" s="618"/>
      <c r="AJ650" s="618"/>
      <c r="AK650" s="618"/>
      <c r="AL650" s="616"/>
      <c r="AM650" s="616"/>
      <c r="AN650" s="616"/>
      <c r="AO650" s="616"/>
      <c r="AP650" s="616"/>
      <c r="AQ650" s="616"/>
      <c r="AR650" s="616"/>
      <c r="AS650" s="616"/>
      <c r="AT650" s="616"/>
      <c r="AU650" s="616"/>
      <c r="AV650" s="616"/>
      <c r="AW650" s="616"/>
      <c r="AX650" s="616"/>
      <c r="AY650" s="616"/>
      <c r="AZ650" s="616"/>
      <c r="BA650" s="616"/>
      <c r="BB650" s="616"/>
      <c r="BC650" s="616"/>
      <c r="BD650" s="616"/>
      <c r="BE650" s="616"/>
      <c r="BF650" s="616"/>
      <c r="BG650" s="616"/>
      <c r="BH650" s="616"/>
      <c r="BI650" s="616"/>
      <c r="BJ650" s="616"/>
      <c r="BK650" s="616"/>
      <c r="BL650" s="616"/>
      <c r="BM650" s="616"/>
      <c r="BN650" s="616"/>
      <c r="BO650" s="616"/>
      <c r="BP650" s="616"/>
      <c r="BQ650" s="616"/>
      <c r="BR650" s="616"/>
      <c r="BS650" s="616"/>
      <c r="BT650" s="616"/>
      <c r="BU650" s="616"/>
      <c r="BV650" s="616"/>
      <c r="BW650" s="616"/>
      <c r="BX650" s="616"/>
      <c r="BY650" s="616"/>
      <c r="BZ650" s="616"/>
      <c r="CA650" s="616"/>
      <c r="CB650" s="616"/>
      <c r="CC650" s="616"/>
      <c r="CD650" s="616"/>
      <c r="CE650" s="616"/>
      <c r="CF650" s="616"/>
      <c r="CG650" s="616"/>
    </row>
    <row r="651" spans="1:85">
      <c r="A651" s="618"/>
      <c r="B651" s="618"/>
      <c r="C651" s="618"/>
      <c r="D651" s="618"/>
      <c r="E651" s="618"/>
      <c r="F651" s="618"/>
      <c r="G651" s="618"/>
      <c r="H651" s="618"/>
      <c r="I651" s="618"/>
      <c r="J651" s="618"/>
      <c r="K651" s="618"/>
      <c r="L651" s="618"/>
      <c r="M651" s="618"/>
      <c r="N651" s="618"/>
      <c r="O651" s="618"/>
      <c r="P651" s="618"/>
      <c r="Q651" s="618"/>
      <c r="R651" s="618"/>
      <c r="S651" s="618"/>
      <c r="T651" s="618"/>
      <c r="U651" s="618"/>
      <c r="V651" s="618"/>
      <c r="W651" s="618"/>
      <c r="Y651" s="618"/>
      <c r="Z651" s="618"/>
      <c r="AA651" s="618"/>
      <c r="AB651" s="618"/>
      <c r="AC651" s="618"/>
      <c r="AD651" s="618"/>
      <c r="AE651" s="618"/>
      <c r="AF651" s="618"/>
      <c r="AG651" s="618"/>
      <c r="AH651" s="618"/>
      <c r="AI651" s="618"/>
      <c r="AJ651" s="618"/>
      <c r="AK651" s="618"/>
      <c r="AL651" s="616"/>
      <c r="AM651" s="616"/>
      <c r="AN651" s="616"/>
      <c r="AO651" s="616"/>
      <c r="AP651" s="616"/>
      <c r="AQ651" s="616"/>
      <c r="AR651" s="616"/>
      <c r="AS651" s="616"/>
      <c r="AT651" s="616"/>
      <c r="AU651" s="616"/>
      <c r="AV651" s="616"/>
      <c r="AW651" s="616"/>
      <c r="AX651" s="616"/>
      <c r="AY651" s="616"/>
      <c r="AZ651" s="616"/>
      <c r="BA651" s="616"/>
      <c r="BB651" s="616"/>
      <c r="BC651" s="616"/>
      <c r="BD651" s="616"/>
      <c r="BE651" s="616"/>
      <c r="BF651" s="616"/>
      <c r="BG651" s="616"/>
      <c r="BH651" s="616"/>
      <c r="BI651" s="616"/>
      <c r="BJ651" s="616"/>
      <c r="BK651" s="616"/>
      <c r="BL651" s="616"/>
      <c r="BM651" s="616"/>
      <c r="BN651" s="616"/>
      <c r="BO651" s="616"/>
      <c r="BP651" s="616"/>
      <c r="BQ651" s="616"/>
      <c r="BR651" s="616"/>
      <c r="BS651" s="616"/>
      <c r="BT651" s="616"/>
      <c r="BU651" s="616"/>
      <c r="BV651" s="616"/>
      <c r="BW651" s="616"/>
      <c r="BX651" s="616"/>
      <c r="BY651" s="616"/>
      <c r="BZ651" s="616"/>
      <c r="CA651" s="616"/>
      <c r="CB651" s="616"/>
      <c r="CC651" s="616"/>
      <c r="CD651" s="616"/>
      <c r="CE651" s="616"/>
      <c r="CF651" s="616"/>
      <c r="CG651" s="616"/>
    </row>
    <row r="652" spans="1:85">
      <c r="A652" s="618"/>
      <c r="B652" s="618"/>
      <c r="C652" s="618"/>
      <c r="D652" s="618"/>
      <c r="E652" s="618"/>
      <c r="F652" s="618"/>
      <c r="G652" s="618"/>
      <c r="H652" s="618"/>
      <c r="I652" s="618"/>
      <c r="J652" s="618"/>
      <c r="K652" s="618"/>
      <c r="L652" s="618"/>
      <c r="M652" s="618"/>
      <c r="N652" s="618"/>
      <c r="O652" s="618"/>
      <c r="P652" s="618"/>
      <c r="Q652" s="618"/>
      <c r="R652" s="618"/>
      <c r="S652" s="618"/>
      <c r="T652" s="618"/>
      <c r="U652" s="618"/>
      <c r="V652" s="618"/>
      <c r="W652" s="618"/>
      <c r="Y652" s="618"/>
      <c r="Z652" s="618"/>
      <c r="AA652" s="618"/>
      <c r="AB652" s="618"/>
      <c r="AC652" s="618"/>
      <c r="AD652" s="618"/>
      <c r="AE652" s="618"/>
      <c r="AF652" s="618"/>
      <c r="AG652" s="618"/>
      <c r="AH652" s="618"/>
      <c r="AI652" s="618"/>
      <c r="AJ652" s="618"/>
      <c r="AK652" s="618"/>
      <c r="AL652" s="616"/>
      <c r="AM652" s="616"/>
      <c r="AN652" s="616"/>
      <c r="AO652" s="616"/>
      <c r="AP652" s="616"/>
      <c r="AQ652" s="616"/>
      <c r="AR652" s="616"/>
      <c r="AS652" s="616"/>
      <c r="AT652" s="616"/>
      <c r="AU652" s="616"/>
      <c r="AV652" s="616"/>
      <c r="AW652" s="616"/>
      <c r="AX652" s="616"/>
      <c r="AY652" s="616"/>
      <c r="AZ652" s="616"/>
      <c r="BA652" s="616"/>
      <c r="BB652" s="616"/>
      <c r="BC652" s="616"/>
      <c r="BD652" s="616"/>
      <c r="BE652" s="616"/>
      <c r="BF652" s="616"/>
      <c r="BG652" s="616"/>
      <c r="BH652" s="616"/>
      <c r="BI652" s="616"/>
      <c r="BJ652" s="616"/>
      <c r="BK652" s="616"/>
      <c r="BL652" s="616"/>
      <c r="BM652" s="616"/>
      <c r="BN652" s="616"/>
      <c r="BO652" s="616"/>
      <c r="BP652" s="616"/>
      <c r="BQ652" s="616"/>
      <c r="BR652" s="616"/>
      <c r="BS652" s="616"/>
      <c r="BT652" s="616"/>
      <c r="BU652" s="616"/>
      <c r="BV652" s="616"/>
      <c r="BW652" s="616"/>
      <c r="BX652" s="616"/>
      <c r="BY652" s="616"/>
      <c r="BZ652" s="616"/>
      <c r="CA652" s="616"/>
      <c r="CB652" s="616"/>
      <c r="CC652" s="616"/>
      <c r="CD652" s="616"/>
      <c r="CE652" s="616"/>
      <c r="CF652" s="616"/>
      <c r="CG652" s="616"/>
    </row>
    <row r="653" spans="1:85">
      <c r="A653" s="618"/>
      <c r="B653" s="618"/>
      <c r="C653" s="618"/>
      <c r="D653" s="618"/>
      <c r="E653" s="618"/>
      <c r="F653" s="618"/>
      <c r="G653" s="618"/>
      <c r="H653" s="618"/>
      <c r="I653" s="618"/>
      <c r="J653" s="618"/>
      <c r="K653" s="618"/>
      <c r="L653" s="618"/>
      <c r="M653" s="618"/>
      <c r="N653" s="618"/>
      <c r="O653" s="618"/>
      <c r="P653" s="618"/>
      <c r="Q653" s="618"/>
      <c r="R653" s="618"/>
      <c r="S653" s="618"/>
      <c r="T653" s="618"/>
      <c r="U653" s="618"/>
      <c r="V653" s="618"/>
      <c r="W653" s="618"/>
      <c r="Y653" s="618"/>
      <c r="Z653" s="618"/>
      <c r="AA653" s="618"/>
      <c r="AB653" s="618"/>
      <c r="AC653" s="618"/>
      <c r="AD653" s="618"/>
      <c r="AE653" s="618"/>
      <c r="AF653" s="618"/>
      <c r="AG653" s="618"/>
      <c r="AH653" s="618"/>
      <c r="AI653" s="618"/>
      <c r="AJ653" s="618"/>
      <c r="AK653" s="618"/>
      <c r="AL653" s="616"/>
      <c r="AM653" s="616"/>
      <c r="AN653" s="616"/>
      <c r="AO653" s="616"/>
      <c r="AP653" s="616"/>
      <c r="AQ653" s="616"/>
      <c r="AR653" s="616"/>
      <c r="AS653" s="616"/>
      <c r="AT653" s="616"/>
      <c r="AU653" s="616"/>
      <c r="AV653" s="616"/>
      <c r="AW653" s="616"/>
      <c r="AX653" s="616"/>
      <c r="AY653" s="616"/>
      <c r="AZ653" s="616"/>
      <c r="BA653" s="616"/>
      <c r="BB653" s="616"/>
      <c r="BC653" s="616"/>
      <c r="BD653" s="616"/>
      <c r="BE653" s="616"/>
      <c r="BF653" s="616"/>
      <c r="BG653" s="616"/>
      <c r="BH653" s="616"/>
      <c r="BI653" s="616"/>
      <c r="BJ653" s="616"/>
      <c r="BK653" s="616"/>
      <c r="BL653" s="616"/>
      <c r="BM653" s="616"/>
      <c r="BN653" s="616"/>
      <c r="BO653" s="616"/>
      <c r="BP653" s="616"/>
      <c r="BQ653" s="616"/>
      <c r="BR653" s="616"/>
      <c r="BS653" s="616"/>
      <c r="BT653" s="616"/>
      <c r="BU653" s="616"/>
      <c r="BV653" s="616"/>
      <c r="BW653" s="616"/>
      <c r="BX653" s="616"/>
      <c r="BY653" s="616"/>
      <c r="BZ653" s="616"/>
      <c r="CA653" s="616"/>
      <c r="CB653" s="616"/>
      <c r="CC653" s="616"/>
      <c r="CD653" s="616"/>
      <c r="CE653" s="616"/>
      <c r="CF653" s="616"/>
      <c r="CG653" s="616"/>
    </row>
    <row r="654" spans="1:85">
      <c r="A654" s="618"/>
      <c r="B654" s="618"/>
      <c r="C654" s="618"/>
      <c r="D654" s="618"/>
      <c r="E654" s="618"/>
      <c r="F654" s="618"/>
      <c r="G654" s="618"/>
      <c r="H654" s="618"/>
      <c r="I654" s="618"/>
      <c r="J654" s="618"/>
      <c r="K654" s="618"/>
      <c r="L654" s="618"/>
      <c r="M654" s="618"/>
      <c r="N654" s="618"/>
      <c r="O654" s="618"/>
      <c r="P654" s="618"/>
      <c r="Q654" s="618"/>
      <c r="R654" s="618"/>
      <c r="S654" s="618"/>
      <c r="T654" s="618"/>
      <c r="U654" s="618"/>
      <c r="V654" s="618"/>
      <c r="W654" s="618"/>
      <c r="Y654" s="618"/>
      <c r="Z654" s="618"/>
      <c r="AA654" s="618"/>
      <c r="AB654" s="618"/>
      <c r="AC654" s="618"/>
      <c r="AD654" s="618"/>
      <c r="AE654" s="618"/>
      <c r="AF654" s="618"/>
      <c r="AG654" s="618"/>
      <c r="AH654" s="618"/>
      <c r="AI654" s="618"/>
      <c r="AJ654" s="618"/>
      <c r="AK654" s="618"/>
      <c r="AL654" s="616"/>
      <c r="AM654" s="616"/>
      <c r="AN654" s="616"/>
      <c r="AO654" s="616"/>
      <c r="AP654" s="616"/>
      <c r="AQ654" s="616"/>
      <c r="AR654" s="616"/>
      <c r="AS654" s="616"/>
      <c r="AT654" s="616"/>
      <c r="AU654" s="616"/>
      <c r="AV654" s="616"/>
      <c r="AW654" s="616"/>
      <c r="AX654" s="616"/>
      <c r="AY654" s="616"/>
      <c r="AZ654" s="616"/>
      <c r="BA654" s="616"/>
      <c r="BB654" s="616"/>
      <c r="BC654" s="616"/>
      <c r="BD654" s="616"/>
      <c r="BE654" s="616"/>
      <c r="BF654" s="616"/>
      <c r="BG654" s="616"/>
      <c r="BH654" s="616"/>
      <c r="BI654" s="616"/>
      <c r="BJ654" s="616"/>
      <c r="BK654" s="616"/>
      <c r="BL654" s="616"/>
      <c r="BM654" s="616"/>
      <c r="BN654" s="616"/>
      <c r="BO654" s="616"/>
      <c r="BP654" s="616"/>
      <c r="BQ654" s="616"/>
      <c r="BR654" s="616"/>
      <c r="BS654" s="616"/>
      <c r="BT654" s="616"/>
      <c r="BU654" s="616"/>
      <c r="BV654" s="616"/>
      <c r="BW654" s="616"/>
      <c r="BX654" s="616"/>
      <c r="BY654" s="616"/>
      <c r="BZ654" s="616"/>
      <c r="CA654" s="616"/>
      <c r="CB654" s="616"/>
      <c r="CC654" s="616"/>
      <c r="CD654" s="616"/>
      <c r="CE654" s="616"/>
      <c r="CF654" s="616"/>
      <c r="CG654" s="616"/>
    </row>
    <row r="655" spans="1:85">
      <c r="A655" s="618"/>
      <c r="B655" s="618"/>
      <c r="C655" s="618"/>
      <c r="D655" s="618"/>
      <c r="E655" s="618"/>
      <c r="F655" s="618"/>
      <c r="G655" s="618"/>
      <c r="H655" s="618"/>
      <c r="I655" s="618"/>
      <c r="J655" s="618"/>
      <c r="K655" s="618"/>
      <c r="L655" s="618"/>
      <c r="M655" s="618"/>
      <c r="N655" s="618"/>
      <c r="O655" s="618"/>
      <c r="P655" s="618"/>
      <c r="Q655" s="618"/>
      <c r="R655" s="618"/>
      <c r="S655" s="618"/>
      <c r="T655" s="618"/>
      <c r="U655" s="618"/>
      <c r="V655" s="618"/>
      <c r="W655" s="618"/>
      <c r="Y655" s="618"/>
      <c r="Z655" s="618"/>
      <c r="AA655" s="618"/>
      <c r="AB655" s="618"/>
      <c r="AC655" s="618"/>
      <c r="AD655" s="618"/>
      <c r="AE655" s="618"/>
      <c r="AF655" s="618"/>
      <c r="AG655" s="618"/>
      <c r="AH655" s="618"/>
      <c r="AI655" s="618"/>
      <c r="AJ655" s="618"/>
      <c r="AK655" s="618"/>
      <c r="AL655" s="616"/>
      <c r="AM655" s="616"/>
      <c r="AN655" s="616"/>
      <c r="AO655" s="616"/>
      <c r="AP655" s="616"/>
      <c r="AQ655" s="616"/>
      <c r="AR655" s="616"/>
      <c r="AS655" s="616"/>
      <c r="AT655" s="616"/>
      <c r="AU655" s="616"/>
      <c r="AV655" s="616"/>
      <c r="AW655" s="616"/>
      <c r="AX655" s="616"/>
      <c r="AY655" s="616"/>
      <c r="AZ655" s="616"/>
      <c r="BA655" s="616"/>
      <c r="BB655" s="616"/>
      <c r="BC655" s="616"/>
      <c r="BD655" s="616"/>
      <c r="BE655" s="616"/>
      <c r="BF655" s="616"/>
      <c r="BG655" s="616"/>
      <c r="BH655" s="616"/>
      <c r="BI655" s="616"/>
      <c r="BJ655" s="616"/>
      <c r="BK655" s="616"/>
      <c r="BL655" s="616"/>
      <c r="BM655" s="616"/>
      <c r="BN655" s="616"/>
      <c r="BO655" s="616"/>
      <c r="BP655" s="616"/>
      <c r="BQ655" s="616"/>
      <c r="BR655" s="616"/>
      <c r="BS655" s="616"/>
      <c r="BT655" s="616"/>
      <c r="BU655" s="616"/>
      <c r="BV655" s="616"/>
      <c r="BW655" s="616"/>
      <c r="BX655" s="616"/>
      <c r="BY655" s="616"/>
      <c r="BZ655" s="616"/>
      <c r="CA655" s="616"/>
      <c r="CB655" s="616"/>
      <c r="CC655" s="616"/>
      <c r="CD655" s="616"/>
      <c r="CE655" s="616"/>
      <c r="CF655" s="616"/>
      <c r="CG655" s="616"/>
    </row>
    <row r="656" spans="1:85">
      <c r="A656" s="618"/>
      <c r="B656" s="618"/>
      <c r="C656" s="618"/>
      <c r="D656" s="618"/>
      <c r="E656" s="618"/>
      <c r="F656" s="618"/>
      <c r="G656" s="618"/>
      <c r="H656" s="618"/>
      <c r="I656" s="618"/>
      <c r="J656" s="618"/>
      <c r="K656" s="618"/>
      <c r="L656" s="618"/>
      <c r="M656" s="618"/>
      <c r="N656" s="618"/>
      <c r="O656" s="618"/>
      <c r="P656" s="618"/>
      <c r="Q656" s="618"/>
      <c r="R656" s="618"/>
      <c r="S656" s="618"/>
      <c r="T656" s="618"/>
      <c r="U656" s="618"/>
      <c r="V656" s="618"/>
      <c r="W656" s="618"/>
      <c r="Y656" s="618"/>
      <c r="Z656" s="618"/>
      <c r="AA656" s="618"/>
      <c r="AB656" s="618"/>
      <c r="AC656" s="618"/>
      <c r="AD656" s="618"/>
      <c r="AE656" s="618"/>
      <c r="AF656" s="618"/>
      <c r="AG656" s="618"/>
      <c r="AH656" s="618"/>
      <c r="AI656" s="618"/>
      <c r="AJ656" s="618"/>
      <c r="AK656" s="618"/>
      <c r="AL656" s="616"/>
      <c r="AM656" s="616"/>
      <c r="AN656" s="616"/>
      <c r="AO656" s="616"/>
      <c r="AP656" s="616"/>
      <c r="AQ656" s="616"/>
      <c r="AR656" s="616"/>
      <c r="AS656" s="616"/>
      <c r="AT656" s="616"/>
      <c r="AU656" s="616"/>
      <c r="AV656" s="616"/>
      <c r="AW656" s="616"/>
      <c r="AX656" s="616"/>
      <c r="AY656" s="616"/>
      <c r="AZ656" s="616"/>
      <c r="BA656" s="616"/>
      <c r="BB656" s="616"/>
      <c r="BC656" s="616"/>
      <c r="BD656" s="616"/>
      <c r="BE656" s="616"/>
      <c r="BF656" s="616"/>
      <c r="BG656" s="616"/>
      <c r="BH656" s="616"/>
      <c r="BI656" s="616"/>
      <c r="BJ656" s="616"/>
      <c r="BK656" s="616"/>
      <c r="BL656" s="616"/>
      <c r="BM656" s="616"/>
      <c r="BN656" s="616"/>
      <c r="BO656" s="616"/>
      <c r="BP656" s="616"/>
      <c r="BQ656" s="616"/>
      <c r="BR656" s="616"/>
      <c r="BS656" s="616"/>
      <c r="BT656" s="616"/>
      <c r="BU656" s="616"/>
      <c r="BV656" s="616"/>
      <c r="BW656" s="616"/>
      <c r="BX656" s="616"/>
      <c r="BY656" s="616"/>
      <c r="BZ656" s="616"/>
      <c r="CA656" s="616"/>
      <c r="CB656" s="616"/>
      <c r="CC656" s="616"/>
      <c r="CD656" s="616"/>
      <c r="CE656" s="616"/>
      <c r="CF656" s="616"/>
      <c r="CG656" s="616"/>
    </row>
    <row r="657" spans="1:85">
      <c r="A657" s="618"/>
      <c r="B657" s="618"/>
      <c r="C657" s="618"/>
      <c r="D657" s="618"/>
      <c r="E657" s="618"/>
      <c r="F657" s="618"/>
      <c r="G657" s="618"/>
      <c r="H657" s="618"/>
      <c r="I657" s="618"/>
      <c r="J657" s="618"/>
      <c r="K657" s="618"/>
      <c r="L657" s="618"/>
      <c r="M657" s="618"/>
      <c r="N657" s="618"/>
      <c r="O657" s="618"/>
      <c r="P657" s="618"/>
      <c r="Q657" s="618"/>
      <c r="R657" s="618"/>
      <c r="S657" s="618"/>
      <c r="T657" s="618"/>
      <c r="U657" s="618"/>
      <c r="V657" s="618"/>
      <c r="W657" s="618"/>
      <c r="Y657" s="618"/>
      <c r="Z657" s="618"/>
      <c r="AA657" s="618"/>
      <c r="AB657" s="618"/>
      <c r="AC657" s="618"/>
      <c r="AD657" s="618"/>
      <c r="AE657" s="618"/>
      <c r="AF657" s="618"/>
      <c r="AG657" s="618"/>
      <c r="AH657" s="618"/>
      <c r="AI657" s="618"/>
      <c r="AJ657" s="618"/>
      <c r="AK657" s="618"/>
      <c r="AL657" s="616"/>
      <c r="AM657" s="616"/>
      <c r="AN657" s="616"/>
      <c r="AO657" s="616"/>
      <c r="AP657" s="616"/>
      <c r="AQ657" s="616"/>
      <c r="AR657" s="616"/>
      <c r="AS657" s="616"/>
      <c r="AT657" s="616"/>
      <c r="AU657" s="616"/>
      <c r="AV657" s="616"/>
      <c r="AW657" s="616"/>
      <c r="AX657" s="616"/>
      <c r="AY657" s="616"/>
      <c r="AZ657" s="616"/>
      <c r="BA657" s="616"/>
      <c r="BB657" s="616"/>
      <c r="BC657" s="616"/>
      <c r="BD657" s="616"/>
      <c r="BE657" s="616"/>
      <c r="BF657" s="616"/>
      <c r="BG657" s="616"/>
      <c r="BH657" s="616"/>
      <c r="BI657" s="616"/>
      <c r="BJ657" s="616"/>
      <c r="BK657" s="616"/>
      <c r="BL657" s="616"/>
      <c r="BM657" s="616"/>
      <c r="BN657" s="616"/>
      <c r="BO657" s="616"/>
      <c r="BP657" s="616"/>
      <c r="BQ657" s="616"/>
      <c r="BR657" s="616"/>
      <c r="BS657" s="616"/>
      <c r="BT657" s="616"/>
      <c r="BU657" s="616"/>
      <c r="BV657" s="616"/>
      <c r="BW657" s="616"/>
      <c r="BX657" s="616"/>
      <c r="BY657" s="616"/>
      <c r="BZ657" s="616"/>
      <c r="CA657" s="616"/>
      <c r="CB657" s="616"/>
      <c r="CC657" s="616"/>
      <c r="CD657" s="616"/>
      <c r="CE657" s="616"/>
      <c r="CF657" s="616"/>
      <c r="CG657" s="616"/>
    </row>
    <row r="658" spans="1:85">
      <c r="A658" s="618"/>
      <c r="B658" s="618"/>
      <c r="C658" s="618"/>
      <c r="D658" s="618"/>
      <c r="E658" s="618"/>
      <c r="F658" s="618"/>
      <c r="G658" s="618"/>
      <c r="H658" s="618"/>
      <c r="I658" s="618"/>
      <c r="J658" s="618"/>
      <c r="K658" s="618"/>
      <c r="L658" s="618"/>
      <c r="M658" s="618"/>
      <c r="N658" s="618"/>
      <c r="O658" s="618"/>
      <c r="P658" s="618"/>
      <c r="Q658" s="618"/>
      <c r="R658" s="618"/>
      <c r="S658" s="618"/>
      <c r="T658" s="618"/>
      <c r="U658" s="618"/>
      <c r="V658" s="618"/>
      <c r="W658" s="618"/>
      <c r="Y658" s="618"/>
      <c r="Z658" s="618"/>
      <c r="AA658" s="618"/>
      <c r="AB658" s="618"/>
      <c r="AC658" s="618"/>
      <c r="AD658" s="618"/>
      <c r="AE658" s="618"/>
      <c r="AF658" s="618"/>
      <c r="AG658" s="618"/>
      <c r="AH658" s="618"/>
      <c r="AI658" s="618"/>
      <c r="AJ658" s="618"/>
      <c r="AK658" s="618"/>
      <c r="AL658" s="616"/>
      <c r="AM658" s="616"/>
      <c r="AN658" s="616"/>
      <c r="AO658" s="616"/>
      <c r="AP658" s="616"/>
      <c r="AQ658" s="616"/>
      <c r="AR658" s="616"/>
      <c r="AS658" s="616"/>
      <c r="AT658" s="616"/>
      <c r="AU658" s="616"/>
      <c r="AV658" s="616"/>
      <c r="AW658" s="616"/>
      <c r="AX658" s="616"/>
      <c r="AY658" s="616"/>
      <c r="AZ658" s="616"/>
      <c r="BA658" s="616"/>
      <c r="BB658" s="616"/>
      <c r="BC658" s="616"/>
      <c r="BD658" s="616"/>
      <c r="BE658" s="616"/>
      <c r="BF658" s="616"/>
      <c r="BG658" s="616"/>
      <c r="BH658" s="616"/>
      <c r="BI658" s="616"/>
      <c r="BJ658" s="616"/>
      <c r="BK658" s="616"/>
      <c r="BL658" s="616"/>
      <c r="BM658" s="616"/>
      <c r="BN658" s="616"/>
      <c r="BO658" s="616"/>
      <c r="BP658" s="616"/>
      <c r="BQ658" s="616"/>
      <c r="BR658" s="616"/>
      <c r="BS658" s="616"/>
      <c r="BT658" s="616"/>
      <c r="BU658" s="616"/>
      <c r="BV658" s="616"/>
      <c r="BW658" s="616"/>
      <c r="BX658" s="616"/>
      <c r="BY658" s="616"/>
      <c r="BZ658" s="616"/>
      <c r="CA658" s="616"/>
      <c r="CB658" s="616"/>
      <c r="CC658" s="616"/>
      <c r="CD658" s="616"/>
      <c r="CE658" s="616"/>
      <c r="CF658" s="616"/>
      <c r="CG658" s="616"/>
    </row>
    <row r="659" spans="1:85">
      <c r="A659" s="618"/>
      <c r="B659" s="618"/>
      <c r="C659" s="618"/>
      <c r="D659" s="618"/>
      <c r="E659" s="618"/>
      <c r="F659" s="618"/>
      <c r="G659" s="618"/>
      <c r="H659" s="618"/>
      <c r="I659" s="618"/>
      <c r="J659" s="618"/>
      <c r="K659" s="618"/>
      <c r="L659" s="618"/>
      <c r="M659" s="618"/>
      <c r="N659" s="618"/>
      <c r="O659" s="618"/>
      <c r="P659" s="618"/>
      <c r="Q659" s="618"/>
      <c r="R659" s="618"/>
      <c r="S659" s="618"/>
      <c r="T659" s="618"/>
      <c r="U659" s="618"/>
      <c r="V659" s="618"/>
      <c r="W659" s="618"/>
      <c r="Y659" s="618"/>
      <c r="Z659" s="618"/>
      <c r="AA659" s="618"/>
      <c r="AB659" s="618"/>
      <c r="AC659" s="618"/>
      <c r="AD659" s="618"/>
      <c r="AE659" s="618"/>
      <c r="AF659" s="618"/>
      <c r="AG659" s="618"/>
      <c r="AH659" s="618"/>
      <c r="AI659" s="618"/>
      <c r="AJ659" s="618"/>
      <c r="AK659" s="618"/>
      <c r="AL659" s="616"/>
      <c r="AM659" s="616"/>
      <c r="AN659" s="616"/>
      <c r="AO659" s="616"/>
      <c r="AP659" s="616"/>
      <c r="AQ659" s="616"/>
      <c r="AR659" s="616"/>
      <c r="AS659" s="616"/>
      <c r="AT659" s="616"/>
      <c r="AU659" s="616"/>
      <c r="AV659" s="616"/>
      <c r="AW659" s="616"/>
      <c r="AX659" s="616"/>
      <c r="AY659" s="616"/>
      <c r="AZ659" s="616"/>
      <c r="BA659" s="616"/>
      <c r="BB659" s="616"/>
      <c r="BC659" s="616"/>
      <c r="BD659" s="616"/>
      <c r="BE659" s="616"/>
      <c r="BF659" s="616"/>
      <c r="BG659" s="616"/>
      <c r="BH659" s="616"/>
      <c r="BI659" s="616"/>
      <c r="BJ659" s="616"/>
      <c r="BK659" s="616"/>
      <c r="BL659" s="616"/>
      <c r="BM659" s="616"/>
      <c r="BN659" s="616"/>
      <c r="BO659" s="616"/>
      <c r="BP659" s="616"/>
      <c r="BQ659" s="616"/>
      <c r="BR659" s="616"/>
      <c r="BS659" s="616"/>
      <c r="BT659" s="616"/>
      <c r="BU659" s="616"/>
      <c r="BV659" s="616"/>
      <c r="BW659" s="616"/>
      <c r="BX659" s="616"/>
      <c r="BY659" s="616"/>
      <c r="BZ659" s="616"/>
      <c r="CA659" s="616"/>
      <c r="CB659" s="616"/>
      <c r="CC659" s="616"/>
      <c r="CD659" s="616"/>
      <c r="CE659" s="616"/>
      <c r="CF659" s="616"/>
      <c r="CG659" s="616"/>
    </row>
    <row r="660" spans="1:85">
      <c r="A660" s="618"/>
      <c r="B660" s="618"/>
      <c r="C660" s="618"/>
      <c r="D660" s="618"/>
      <c r="E660" s="618"/>
      <c r="F660" s="618"/>
      <c r="G660" s="618"/>
      <c r="H660" s="618"/>
      <c r="I660" s="618"/>
      <c r="J660" s="618"/>
      <c r="K660" s="618"/>
      <c r="L660" s="618"/>
      <c r="M660" s="618"/>
      <c r="N660" s="618"/>
      <c r="O660" s="618"/>
      <c r="P660" s="618"/>
      <c r="Q660" s="618"/>
      <c r="R660" s="618"/>
      <c r="S660" s="618"/>
      <c r="T660" s="618"/>
      <c r="U660" s="618"/>
      <c r="V660" s="618"/>
      <c r="W660" s="618"/>
      <c r="Y660" s="618"/>
      <c r="Z660" s="618"/>
      <c r="AA660" s="618"/>
      <c r="AB660" s="618"/>
      <c r="AC660" s="618"/>
      <c r="AD660" s="618"/>
      <c r="AE660" s="618"/>
      <c r="AF660" s="618"/>
      <c r="AG660" s="618"/>
      <c r="AH660" s="618"/>
      <c r="AI660" s="618"/>
      <c r="AJ660" s="618"/>
      <c r="AK660" s="618"/>
      <c r="AL660" s="616"/>
      <c r="AM660" s="616"/>
      <c r="AN660" s="616"/>
      <c r="AO660" s="616"/>
      <c r="AP660" s="616"/>
      <c r="AQ660" s="616"/>
      <c r="AR660" s="616"/>
      <c r="AS660" s="616"/>
      <c r="AT660" s="616"/>
      <c r="AU660" s="616"/>
      <c r="AV660" s="616"/>
      <c r="AW660" s="616"/>
      <c r="AX660" s="616"/>
      <c r="AY660" s="616"/>
      <c r="AZ660" s="616"/>
      <c r="BA660" s="616"/>
      <c r="BB660" s="616"/>
      <c r="BC660" s="616"/>
      <c r="BD660" s="616"/>
      <c r="BE660" s="616"/>
      <c r="BF660" s="616"/>
      <c r="BG660" s="616"/>
      <c r="BH660" s="616"/>
      <c r="BI660" s="616"/>
      <c r="BJ660" s="616"/>
      <c r="BK660" s="616"/>
      <c r="BL660" s="616"/>
      <c r="BM660" s="616"/>
      <c r="BN660" s="616"/>
      <c r="BO660" s="616"/>
      <c r="BP660" s="616"/>
      <c r="BQ660" s="616"/>
      <c r="BR660" s="616"/>
      <c r="BS660" s="616"/>
      <c r="BT660" s="616"/>
      <c r="BU660" s="616"/>
      <c r="BV660" s="616"/>
      <c r="BW660" s="616"/>
      <c r="BX660" s="616"/>
      <c r="BY660" s="616"/>
      <c r="BZ660" s="616"/>
      <c r="CA660" s="616"/>
      <c r="CB660" s="616"/>
      <c r="CC660" s="616"/>
      <c r="CD660" s="616"/>
      <c r="CE660" s="616"/>
      <c r="CF660" s="616"/>
      <c r="CG660" s="616"/>
    </row>
    <row r="661" spans="1:85">
      <c r="A661" s="618"/>
      <c r="B661" s="618"/>
      <c r="C661" s="618"/>
      <c r="D661" s="618"/>
      <c r="E661" s="618"/>
      <c r="F661" s="618"/>
      <c r="G661" s="618"/>
      <c r="H661" s="618"/>
      <c r="I661" s="618"/>
      <c r="J661" s="618"/>
      <c r="K661" s="618"/>
      <c r="L661" s="618"/>
      <c r="M661" s="618"/>
      <c r="N661" s="618"/>
      <c r="O661" s="618"/>
      <c r="P661" s="618"/>
      <c r="Q661" s="618"/>
      <c r="R661" s="618"/>
      <c r="S661" s="618"/>
      <c r="T661" s="618"/>
      <c r="U661" s="618"/>
      <c r="V661" s="618"/>
      <c r="W661" s="618"/>
      <c r="Y661" s="618"/>
      <c r="Z661" s="618"/>
      <c r="AA661" s="618"/>
      <c r="AB661" s="618"/>
      <c r="AC661" s="618"/>
      <c r="AD661" s="618"/>
      <c r="AE661" s="618"/>
      <c r="AF661" s="618"/>
      <c r="AG661" s="618"/>
      <c r="AH661" s="618"/>
      <c r="AI661" s="618"/>
      <c r="AJ661" s="618"/>
      <c r="AK661" s="618"/>
      <c r="AL661" s="616"/>
      <c r="AM661" s="616"/>
      <c r="AN661" s="616"/>
      <c r="AO661" s="616"/>
      <c r="AP661" s="616"/>
      <c r="AQ661" s="616"/>
      <c r="AR661" s="616"/>
      <c r="AS661" s="616"/>
      <c r="AT661" s="616"/>
      <c r="AU661" s="616"/>
      <c r="AV661" s="616"/>
      <c r="AW661" s="616"/>
      <c r="AX661" s="616"/>
      <c r="AY661" s="616"/>
      <c r="AZ661" s="616"/>
      <c r="BA661" s="616"/>
      <c r="BB661" s="616"/>
      <c r="BC661" s="616"/>
      <c r="BD661" s="616"/>
      <c r="BE661" s="616"/>
      <c r="BF661" s="616"/>
      <c r="BG661" s="616"/>
      <c r="BH661" s="616"/>
      <c r="BI661" s="616"/>
      <c r="BJ661" s="616"/>
      <c r="BK661" s="616"/>
      <c r="BL661" s="616"/>
      <c r="BM661" s="616"/>
      <c r="BN661" s="616"/>
      <c r="BO661" s="616"/>
      <c r="BP661" s="616"/>
      <c r="BQ661" s="616"/>
      <c r="BR661" s="616"/>
      <c r="BS661" s="616"/>
      <c r="BT661" s="616"/>
      <c r="BU661" s="616"/>
      <c r="BV661" s="616"/>
      <c r="BW661" s="616"/>
      <c r="BX661" s="616"/>
      <c r="BY661" s="616"/>
      <c r="BZ661" s="616"/>
      <c r="CA661" s="616"/>
      <c r="CB661" s="616"/>
      <c r="CC661" s="616"/>
      <c r="CD661" s="616"/>
      <c r="CE661" s="616"/>
      <c r="CF661" s="616"/>
      <c r="CG661" s="616"/>
    </row>
    <row r="662" spans="1:85">
      <c r="A662" s="618"/>
      <c r="B662" s="618"/>
      <c r="C662" s="618"/>
      <c r="D662" s="618"/>
      <c r="E662" s="618"/>
      <c r="F662" s="618"/>
      <c r="G662" s="618"/>
      <c r="H662" s="618"/>
      <c r="I662" s="618"/>
      <c r="J662" s="618"/>
      <c r="K662" s="618"/>
      <c r="L662" s="618"/>
      <c r="M662" s="618"/>
      <c r="N662" s="618"/>
      <c r="O662" s="618"/>
      <c r="P662" s="618"/>
      <c r="Q662" s="618"/>
      <c r="R662" s="618"/>
      <c r="S662" s="618"/>
      <c r="T662" s="618"/>
      <c r="U662" s="618"/>
      <c r="V662" s="618"/>
      <c r="W662" s="618"/>
      <c r="Y662" s="618"/>
      <c r="Z662" s="618"/>
      <c r="AA662" s="618"/>
      <c r="AB662" s="618"/>
      <c r="AC662" s="618"/>
      <c r="AD662" s="618"/>
      <c r="AE662" s="618"/>
      <c r="AF662" s="618"/>
      <c r="AG662" s="618"/>
      <c r="AH662" s="618"/>
      <c r="AI662" s="618"/>
      <c r="AJ662" s="618"/>
      <c r="AK662" s="618"/>
      <c r="AL662" s="616"/>
      <c r="AM662" s="616"/>
      <c r="AN662" s="616"/>
      <c r="AO662" s="616"/>
      <c r="AP662" s="616"/>
      <c r="AQ662" s="616"/>
      <c r="AR662" s="616"/>
      <c r="AS662" s="616"/>
      <c r="AT662" s="616"/>
      <c r="AU662" s="616"/>
      <c r="AV662" s="616"/>
      <c r="AW662" s="616"/>
      <c r="AX662" s="616"/>
      <c r="AY662" s="616"/>
      <c r="AZ662" s="616"/>
      <c r="BA662" s="616"/>
      <c r="BB662" s="616"/>
      <c r="BC662" s="616"/>
      <c r="BD662" s="616"/>
      <c r="BE662" s="616"/>
      <c r="BF662" s="616"/>
      <c r="BG662" s="616"/>
      <c r="BH662" s="616"/>
      <c r="BI662" s="616"/>
      <c r="BJ662" s="616"/>
      <c r="BK662" s="616"/>
      <c r="BL662" s="616"/>
      <c r="BM662" s="616"/>
      <c r="BN662" s="616"/>
      <c r="BO662" s="616"/>
      <c r="BP662" s="616"/>
      <c r="BQ662" s="616"/>
      <c r="BR662" s="616"/>
      <c r="BS662" s="616"/>
      <c r="BT662" s="616"/>
      <c r="BU662" s="616"/>
      <c r="BV662" s="616"/>
      <c r="BW662" s="616"/>
      <c r="BX662" s="616"/>
      <c r="BY662" s="616"/>
      <c r="BZ662" s="616"/>
      <c r="CA662" s="616"/>
      <c r="CB662" s="616"/>
      <c r="CC662" s="616"/>
      <c r="CD662" s="616"/>
      <c r="CE662" s="616"/>
      <c r="CF662" s="616"/>
      <c r="CG662" s="616"/>
    </row>
    <row r="663" spans="1:85">
      <c r="A663" s="618"/>
      <c r="B663" s="618"/>
      <c r="C663" s="618"/>
      <c r="D663" s="618"/>
      <c r="E663" s="618"/>
      <c r="F663" s="618"/>
      <c r="G663" s="618"/>
      <c r="H663" s="618"/>
      <c r="I663" s="618"/>
      <c r="J663" s="618"/>
      <c r="K663" s="618"/>
      <c r="L663" s="618"/>
      <c r="M663" s="618"/>
      <c r="N663" s="618"/>
      <c r="O663" s="618"/>
      <c r="P663" s="618"/>
      <c r="Q663" s="618"/>
      <c r="R663" s="618"/>
      <c r="S663" s="618"/>
      <c r="T663" s="618"/>
      <c r="U663" s="618"/>
      <c r="V663" s="618"/>
      <c r="W663" s="618"/>
      <c r="Y663" s="618"/>
      <c r="Z663" s="618"/>
      <c r="AA663" s="618"/>
      <c r="AB663" s="618"/>
      <c r="AC663" s="618"/>
      <c r="AD663" s="618"/>
      <c r="AE663" s="618"/>
      <c r="AF663" s="618"/>
      <c r="AG663" s="618"/>
      <c r="AH663" s="618"/>
      <c r="AI663" s="618"/>
      <c r="AJ663" s="618"/>
      <c r="AK663" s="618"/>
      <c r="AL663" s="616"/>
      <c r="AM663" s="616"/>
      <c r="AN663" s="616"/>
      <c r="AO663" s="616"/>
      <c r="AP663" s="616"/>
      <c r="AQ663" s="616"/>
      <c r="AR663" s="616"/>
      <c r="AS663" s="616"/>
      <c r="AT663" s="616"/>
      <c r="AU663" s="616"/>
      <c r="AV663" s="616"/>
      <c r="AW663" s="616"/>
      <c r="AX663" s="616"/>
      <c r="AY663" s="616"/>
      <c r="AZ663" s="616"/>
      <c r="BA663" s="616"/>
      <c r="BB663" s="616"/>
      <c r="BC663" s="616"/>
      <c r="BD663" s="616"/>
      <c r="BE663" s="616"/>
      <c r="BF663" s="616"/>
      <c r="BG663" s="616"/>
      <c r="BH663" s="616"/>
      <c r="BI663" s="616"/>
      <c r="BJ663" s="616"/>
      <c r="BK663" s="616"/>
      <c r="BL663" s="616"/>
      <c r="BM663" s="616"/>
      <c r="BN663" s="616"/>
      <c r="BO663" s="616"/>
      <c r="BP663" s="616"/>
      <c r="BQ663" s="616"/>
      <c r="BR663" s="616"/>
      <c r="BS663" s="616"/>
      <c r="BT663" s="616"/>
      <c r="BU663" s="616"/>
      <c r="BV663" s="616"/>
      <c r="BW663" s="616"/>
      <c r="BX663" s="616"/>
      <c r="BY663" s="616"/>
      <c r="BZ663" s="616"/>
      <c r="CA663" s="616"/>
      <c r="CB663" s="616"/>
      <c r="CC663" s="616"/>
      <c r="CD663" s="616"/>
      <c r="CE663" s="616"/>
      <c r="CF663" s="616"/>
      <c r="CG663" s="616"/>
    </row>
    <row r="664" spans="1:85">
      <c r="A664" s="618"/>
      <c r="B664" s="618"/>
      <c r="C664" s="618"/>
      <c r="D664" s="618"/>
      <c r="E664" s="618"/>
      <c r="F664" s="618"/>
      <c r="G664" s="618"/>
      <c r="H664" s="618"/>
      <c r="I664" s="618"/>
      <c r="J664" s="618"/>
      <c r="K664" s="618"/>
      <c r="L664" s="618"/>
      <c r="M664" s="618"/>
      <c r="N664" s="618"/>
      <c r="O664" s="618"/>
      <c r="P664" s="618"/>
      <c r="Q664" s="618"/>
      <c r="R664" s="618"/>
      <c r="S664" s="618"/>
      <c r="T664" s="618"/>
      <c r="U664" s="618"/>
      <c r="V664" s="618"/>
      <c r="W664" s="618"/>
      <c r="Y664" s="618"/>
      <c r="Z664" s="618"/>
      <c r="AA664" s="618"/>
      <c r="AB664" s="618"/>
      <c r="AC664" s="618"/>
      <c r="AD664" s="618"/>
      <c r="AE664" s="618"/>
      <c r="AF664" s="618"/>
      <c r="AG664" s="618"/>
      <c r="AH664" s="618"/>
      <c r="AI664" s="618"/>
      <c r="AJ664" s="618"/>
      <c r="AK664" s="618"/>
      <c r="AL664" s="616"/>
      <c r="AM664" s="616"/>
      <c r="AN664" s="616"/>
      <c r="AO664" s="616"/>
      <c r="AP664" s="616"/>
      <c r="AQ664" s="616"/>
      <c r="AR664" s="616"/>
      <c r="AS664" s="616"/>
      <c r="AT664" s="616"/>
      <c r="AU664" s="616"/>
      <c r="AV664" s="616"/>
      <c r="AW664" s="616"/>
      <c r="AX664" s="616"/>
      <c r="AY664" s="616"/>
      <c r="AZ664" s="616"/>
      <c r="BA664" s="616"/>
      <c r="BB664" s="616"/>
      <c r="BC664" s="616"/>
      <c r="BD664" s="616"/>
      <c r="BE664" s="616"/>
      <c r="BF664" s="616"/>
      <c r="BG664" s="616"/>
      <c r="BH664" s="616"/>
      <c r="BI664" s="616"/>
      <c r="BJ664" s="616"/>
      <c r="BK664" s="616"/>
      <c r="BL664" s="616"/>
      <c r="BM664" s="616"/>
      <c r="BN664" s="616"/>
      <c r="BO664" s="616"/>
      <c r="BP664" s="616"/>
      <c r="BQ664" s="616"/>
      <c r="BR664" s="616"/>
      <c r="BS664" s="616"/>
      <c r="BT664" s="616"/>
      <c r="BU664" s="616"/>
      <c r="BV664" s="616"/>
      <c r="BW664" s="616"/>
      <c r="BX664" s="616"/>
      <c r="BY664" s="616"/>
      <c r="BZ664" s="616"/>
      <c r="CA664" s="616"/>
      <c r="CB664" s="616"/>
      <c r="CC664" s="616"/>
      <c r="CD664" s="616"/>
      <c r="CE664" s="616"/>
      <c r="CF664" s="616"/>
      <c r="CG664" s="616"/>
    </row>
    <row r="665" spans="1:85">
      <c r="A665" s="618"/>
      <c r="B665" s="618"/>
      <c r="C665" s="618"/>
      <c r="D665" s="618"/>
      <c r="E665" s="618"/>
      <c r="F665" s="618"/>
      <c r="G665" s="618"/>
      <c r="H665" s="618"/>
      <c r="I665" s="618"/>
      <c r="J665" s="618"/>
      <c r="K665" s="618"/>
      <c r="L665" s="618"/>
      <c r="M665" s="618"/>
      <c r="N665" s="618"/>
      <c r="O665" s="618"/>
      <c r="P665" s="618"/>
      <c r="Q665" s="618"/>
      <c r="R665" s="618"/>
      <c r="S665" s="618"/>
      <c r="T665" s="618"/>
      <c r="U665" s="618"/>
      <c r="V665" s="618"/>
      <c r="W665" s="618"/>
      <c r="Y665" s="618"/>
      <c r="Z665" s="618"/>
      <c r="AA665" s="618"/>
      <c r="AB665" s="618"/>
      <c r="AC665" s="618"/>
      <c r="AD665" s="618"/>
      <c r="AE665" s="618"/>
      <c r="AF665" s="618"/>
      <c r="AG665" s="618"/>
      <c r="AH665" s="618"/>
      <c r="AI665" s="618"/>
      <c r="AJ665" s="618"/>
      <c r="AK665" s="618"/>
      <c r="AL665" s="616"/>
      <c r="AM665" s="616"/>
      <c r="AN665" s="616"/>
      <c r="AO665" s="616"/>
      <c r="AP665" s="616"/>
      <c r="AQ665" s="616"/>
      <c r="AR665" s="616"/>
      <c r="AS665" s="616"/>
      <c r="AT665" s="616"/>
      <c r="AU665" s="616"/>
      <c r="AV665" s="616"/>
      <c r="AW665" s="616"/>
      <c r="AX665" s="616"/>
      <c r="AY665" s="616"/>
      <c r="AZ665" s="616"/>
      <c r="BA665" s="616"/>
      <c r="BB665" s="616"/>
      <c r="BC665" s="616"/>
      <c r="BD665" s="616"/>
      <c r="BE665" s="616"/>
      <c r="BF665" s="616"/>
      <c r="BG665" s="616"/>
      <c r="BH665" s="616"/>
      <c r="BI665" s="616"/>
      <c r="BJ665" s="616"/>
      <c r="BK665" s="616"/>
      <c r="BL665" s="616"/>
      <c r="BM665" s="616"/>
      <c r="BN665" s="616"/>
      <c r="BO665" s="616"/>
      <c r="BP665" s="616"/>
      <c r="BQ665" s="616"/>
      <c r="BR665" s="616"/>
      <c r="BS665" s="616"/>
      <c r="BT665" s="616"/>
      <c r="BU665" s="616"/>
      <c r="BV665" s="616"/>
      <c r="BW665" s="616"/>
      <c r="BX665" s="616"/>
      <c r="BY665" s="616"/>
      <c r="BZ665" s="616"/>
      <c r="CA665" s="616"/>
      <c r="CB665" s="616"/>
      <c r="CC665" s="616"/>
      <c r="CD665" s="616"/>
      <c r="CE665" s="616"/>
      <c r="CF665" s="616"/>
      <c r="CG665" s="616"/>
    </row>
    <row r="666" spans="1:85">
      <c r="A666" s="618"/>
      <c r="B666" s="618"/>
      <c r="C666" s="618"/>
      <c r="D666" s="618"/>
      <c r="E666" s="618"/>
      <c r="F666" s="618"/>
      <c r="G666" s="618"/>
      <c r="H666" s="618"/>
      <c r="I666" s="618"/>
      <c r="J666" s="618"/>
      <c r="K666" s="618"/>
      <c r="L666" s="618"/>
      <c r="M666" s="618"/>
      <c r="N666" s="618"/>
      <c r="O666" s="618"/>
      <c r="P666" s="618"/>
      <c r="Q666" s="618"/>
      <c r="R666" s="618"/>
      <c r="S666" s="618"/>
      <c r="T666" s="618"/>
      <c r="U666" s="618"/>
      <c r="V666" s="618"/>
      <c r="W666" s="618"/>
      <c r="Y666" s="618"/>
      <c r="Z666" s="618"/>
      <c r="AA666" s="618"/>
      <c r="AB666" s="618"/>
      <c r="AC666" s="618"/>
      <c r="AD666" s="618"/>
      <c r="AE666" s="618"/>
      <c r="AF666" s="618"/>
      <c r="AG666" s="618"/>
      <c r="AH666" s="618"/>
      <c r="AI666" s="618"/>
      <c r="AJ666" s="618"/>
      <c r="AK666" s="618"/>
      <c r="AL666" s="616"/>
      <c r="AM666" s="616"/>
      <c r="AN666" s="616"/>
      <c r="AO666" s="616"/>
      <c r="AP666" s="616"/>
      <c r="AQ666" s="616"/>
      <c r="AR666" s="616"/>
      <c r="AS666" s="616"/>
      <c r="AT666" s="616"/>
      <c r="AU666" s="616"/>
      <c r="AV666" s="616"/>
      <c r="AW666" s="616"/>
      <c r="AX666" s="616"/>
      <c r="AY666" s="616"/>
      <c r="AZ666" s="616"/>
      <c r="BA666" s="616"/>
      <c r="BB666" s="616"/>
      <c r="BC666" s="616"/>
      <c r="BD666" s="616"/>
      <c r="BE666" s="616"/>
      <c r="BF666" s="616"/>
      <c r="BG666" s="616"/>
      <c r="BH666" s="616"/>
      <c r="BI666" s="616"/>
      <c r="BJ666" s="616"/>
      <c r="BK666" s="616"/>
      <c r="BL666" s="616"/>
      <c r="BM666" s="616"/>
      <c r="BN666" s="616"/>
      <c r="BO666" s="616"/>
      <c r="BP666" s="616"/>
      <c r="BQ666" s="616"/>
      <c r="BR666" s="616"/>
      <c r="BS666" s="616"/>
      <c r="BT666" s="616"/>
      <c r="BU666" s="616"/>
      <c r="BV666" s="616"/>
      <c r="BW666" s="616"/>
      <c r="BX666" s="616"/>
      <c r="BY666" s="616"/>
      <c r="BZ666" s="616"/>
      <c r="CA666" s="616"/>
      <c r="CB666" s="616"/>
      <c r="CC666" s="616"/>
      <c r="CD666" s="616"/>
      <c r="CE666" s="616"/>
      <c r="CF666" s="616"/>
      <c r="CG666" s="616"/>
    </row>
    <row r="667" spans="1:85">
      <c r="A667" s="618"/>
      <c r="B667" s="618"/>
      <c r="C667" s="618"/>
      <c r="D667" s="618"/>
      <c r="E667" s="618"/>
      <c r="F667" s="618"/>
      <c r="G667" s="618"/>
      <c r="H667" s="618"/>
      <c r="I667" s="618"/>
      <c r="J667" s="618"/>
      <c r="K667" s="618"/>
      <c r="L667" s="618"/>
      <c r="M667" s="618"/>
      <c r="N667" s="618"/>
      <c r="O667" s="618"/>
      <c r="P667" s="618"/>
      <c r="Q667" s="618"/>
      <c r="R667" s="618"/>
      <c r="S667" s="618"/>
      <c r="T667" s="618"/>
      <c r="U667" s="618"/>
      <c r="V667" s="618"/>
      <c r="W667" s="618"/>
      <c r="Y667" s="618"/>
      <c r="Z667" s="618"/>
      <c r="AA667" s="618"/>
      <c r="AB667" s="618"/>
      <c r="AC667" s="618"/>
      <c r="AD667" s="618"/>
      <c r="AE667" s="618"/>
      <c r="AF667" s="618"/>
      <c r="AG667" s="618"/>
      <c r="AH667" s="618"/>
      <c r="AI667" s="618"/>
      <c r="AJ667" s="618"/>
      <c r="AK667" s="618"/>
      <c r="AL667" s="616"/>
      <c r="AM667" s="616"/>
      <c r="AN667" s="616"/>
      <c r="AO667" s="616"/>
      <c r="AP667" s="616"/>
      <c r="AQ667" s="616"/>
      <c r="AR667" s="616"/>
      <c r="AS667" s="616"/>
      <c r="AT667" s="616"/>
      <c r="AU667" s="616"/>
      <c r="AV667" s="616"/>
      <c r="AW667" s="616"/>
      <c r="AX667" s="616"/>
      <c r="AY667" s="616"/>
      <c r="AZ667" s="616"/>
      <c r="BA667" s="616"/>
      <c r="BB667" s="616"/>
      <c r="BC667" s="616"/>
      <c r="BD667" s="616"/>
      <c r="BE667" s="616"/>
      <c r="BF667" s="616"/>
      <c r="BG667" s="616"/>
      <c r="BH667" s="616"/>
      <c r="BI667" s="616"/>
      <c r="BJ667" s="616"/>
      <c r="BK667" s="616"/>
      <c r="BL667" s="616"/>
      <c r="BM667" s="616"/>
      <c r="BN667" s="616"/>
      <c r="BO667" s="616"/>
      <c r="BP667" s="616"/>
      <c r="BQ667" s="616"/>
      <c r="BR667" s="616"/>
      <c r="BS667" s="616"/>
      <c r="BT667" s="616"/>
      <c r="BU667" s="616"/>
      <c r="BV667" s="616"/>
      <c r="BW667" s="616"/>
      <c r="BX667" s="616"/>
      <c r="BY667" s="616"/>
      <c r="BZ667" s="616"/>
      <c r="CA667" s="616"/>
      <c r="CB667" s="616"/>
      <c r="CC667" s="616"/>
      <c r="CD667" s="616"/>
      <c r="CE667" s="616"/>
      <c r="CF667" s="616"/>
      <c r="CG667" s="616"/>
    </row>
    <row r="668" spans="1:85">
      <c r="A668" s="618"/>
      <c r="B668" s="618"/>
      <c r="C668" s="618"/>
      <c r="D668" s="618"/>
      <c r="E668" s="618"/>
      <c r="F668" s="618"/>
      <c r="G668" s="618"/>
      <c r="H668" s="618"/>
      <c r="I668" s="618"/>
      <c r="J668" s="618"/>
      <c r="K668" s="618"/>
      <c r="L668" s="618"/>
      <c r="M668" s="618"/>
      <c r="N668" s="618"/>
      <c r="O668" s="618"/>
      <c r="P668" s="618"/>
      <c r="Q668" s="618"/>
      <c r="R668" s="618"/>
      <c r="S668" s="618"/>
      <c r="T668" s="618"/>
      <c r="U668" s="618"/>
      <c r="V668" s="618"/>
      <c r="W668" s="618"/>
      <c r="Y668" s="618"/>
      <c r="Z668" s="618"/>
      <c r="AA668" s="618"/>
      <c r="AB668" s="618"/>
      <c r="AC668" s="618"/>
      <c r="AD668" s="618"/>
      <c r="AE668" s="618"/>
      <c r="AF668" s="618"/>
      <c r="AG668" s="618"/>
      <c r="AH668" s="618"/>
      <c r="AI668" s="618"/>
      <c r="AJ668" s="618"/>
      <c r="AK668" s="618"/>
      <c r="AL668" s="616"/>
      <c r="AM668" s="616"/>
      <c r="AN668" s="616"/>
      <c r="AO668" s="616"/>
      <c r="AP668" s="616"/>
      <c r="AQ668" s="616"/>
      <c r="AR668" s="616"/>
      <c r="AS668" s="616"/>
      <c r="AT668" s="616"/>
      <c r="AU668" s="616"/>
      <c r="AV668" s="616"/>
      <c r="AW668" s="616"/>
      <c r="AX668" s="616"/>
      <c r="AY668" s="616"/>
      <c r="AZ668" s="616"/>
      <c r="BA668" s="616"/>
      <c r="BB668" s="616"/>
      <c r="BC668" s="616"/>
      <c r="BD668" s="616"/>
      <c r="BE668" s="616"/>
      <c r="BF668" s="616"/>
      <c r="BG668" s="616"/>
      <c r="BH668" s="616"/>
      <c r="BI668" s="616"/>
      <c r="BJ668" s="616"/>
      <c r="BK668" s="616"/>
      <c r="BL668" s="616"/>
      <c r="BM668" s="616"/>
      <c r="BN668" s="616"/>
      <c r="BO668" s="616"/>
      <c r="BP668" s="616"/>
      <c r="BQ668" s="616"/>
      <c r="BR668" s="616"/>
      <c r="BS668" s="616"/>
      <c r="BT668" s="616"/>
      <c r="BU668" s="616"/>
      <c r="BV668" s="616"/>
      <c r="BW668" s="616"/>
      <c r="BX668" s="616"/>
      <c r="BY668" s="616"/>
      <c r="BZ668" s="616"/>
      <c r="CA668" s="616"/>
      <c r="CB668" s="616"/>
      <c r="CC668" s="616"/>
      <c r="CD668" s="616"/>
      <c r="CE668" s="616"/>
      <c r="CF668" s="616"/>
      <c r="CG668" s="616"/>
    </row>
    <row r="669" spans="1:85">
      <c r="A669" s="618"/>
      <c r="B669" s="618"/>
      <c r="C669" s="618"/>
      <c r="D669" s="618"/>
      <c r="E669" s="618"/>
      <c r="F669" s="618"/>
      <c r="G669" s="618"/>
      <c r="H669" s="618"/>
      <c r="I669" s="618"/>
      <c r="J669" s="618"/>
      <c r="K669" s="618"/>
      <c r="L669" s="618"/>
      <c r="M669" s="618"/>
      <c r="N669" s="618"/>
      <c r="O669" s="618"/>
      <c r="P669" s="618"/>
      <c r="Q669" s="618"/>
      <c r="R669" s="618"/>
      <c r="S669" s="618"/>
      <c r="T669" s="618"/>
      <c r="U669" s="618"/>
      <c r="V669" s="618"/>
      <c r="W669" s="618"/>
      <c r="Y669" s="618"/>
      <c r="Z669" s="618"/>
      <c r="AA669" s="618"/>
      <c r="AB669" s="618"/>
      <c r="AC669" s="618"/>
      <c r="AD669" s="618"/>
      <c r="AE669" s="618"/>
      <c r="AF669" s="618"/>
      <c r="AG669" s="618"/>
      <c r="AH669" s="618"/>
      <c r="AI669" s="618"/>
      <c r="AJ669" s="618"/>
      <c r="AK669" s="618"/>
      <c r="AL669" s="616"/>
      <c r="AM669" s="616"/>
      <c r="AN669" s="616"/>
      <c r="AO669" s="616"/>
      <c r="AP669" s="616"/>
      <c r="AQ669" s="616"/>
      <c r="AR669" s="616"/>
      <c r="AS669" s="616"/>
      <c r="AT669" s="616"/>
      <c r="AU669" s="616"/>
      <c r="AV669" s="616"/>
      <c r="AW669" s="616"/>
      <c r="AX669" s="616"/>
      <c r="AY669" s="616"/>
      <c r="AZ669" s="616"/>
      <c r="BA669" s="616"/>
      <c r="BB669" s="616"/>
      <c r="BC669" s="616"/>
      <c r="BD669" s="616"/>
      <c r="BE669" s="616"/>
      <c r="BF669" s="616"/>
      <c r="BG669" s="616"/>
      <c r="BH669" s="616"/>
      <c r="BI669" s="616"/>
      <c r="BJ669" s="616"/>
      <c r="BK669" s="616"/>
      <c r="BL669" s="616"/>
      <c r="BM669" s="616"/>
      <c r="BN669" s="616"/>
      <c r="BO669" s="616"/>
      <c r="BP669" s="616"/>
      <c r="BQ669" s="616"/>
      <c r="BR669" s="616"/>
      <c r="BS669" s="616"/>
      <c r="BT669" s="616"/>
      <c r="BU669" s="616"/>
      <c r="BV669" s="616"/>
      <c r="BW669" s="616"/>
      <c r="BX669" s="616"/>
      <c r="BY669" s="616"/>
      <c r="BZ669" s="616"/>
      <c r="CA669" s="616"/>
      <c r="CB669" s="616"/>
      <c r="CC669" s="616"/>
      <c r="CD669" s="616"/>
      <c r="CE669" s="616"/>
      <c r="CF669" s="616"/>
      <c r="CG669" s="616"/>
    </row>
    <row r="670" spans="1:85">
      <c r="A670" s="618"/>
      <c r="B670" s="618"/>
      <c r="C670" s="618"/>
      <c r="D670" s="618"/>
      <c r="E670" s="618"/>
      <c r="F670" s="618"/>
      <c r="G670" s="618"/>
      <c r="H670" s="618"/>
      <c r="I670" s="618"/>
      <c r="J670" s="618"/>
      <c r="K670" s="618"/>
      <c r="L670" s="618"/>
      <c r="M670" s="618"/>
      <c r="N670" s="618"/>
      <c r="O670" s="618"/>
      <c r="P670" s="618"/>
      <c r="Q670" s="618"/>
      <c r="R670" s="618"/>
      <c r="S670" s="618"/>
      <c r="T670" s="618"/>
      <c r="U670" s="618"/>
      <c r="V670" s="618"/>
      <c r="W670" s="618"/>
      <c r="Y670" s="618"/>
      <c r="Z670" s="618"/>
      <c r="AA670" s="618"/>
      <c r="AB670" s="618"/>
      <c r="AC670" s="618"/>
      <c r="AD670" s="618"/>
      <c r="AE670" s="618"/>
      <c r="AF670" s="618"/>
      <c r="AG670" s="618"/>
      <c r="AH670" s="618"/>
      <c r="AI670" s="618"/>
      <c r="AJ670" s="618"/>
      <c r="AK670" s="618"/>
      <c r="AL670" s="616"/>
      <c r="AM670" s="616"/>
      <c r="AN670" s="616"/>
      <c r="AO670" s="616"/>
      <c r="AP670" s="616"/>
      <c r="AQ670" s="616"/>
      <c r="AR670" s="616"/>
      <c r="AS670" s="616"/>
      <c r="AT670" s="616"/>
      <c r="AU670" s="616"/>
      <c r="AV670" s="616"/>
      <c r="AW670" s="616"/>
      <c r="AX670" s="616"/>
      <c r="AY670" s="616"/>
      <c r="AZ670" s="616"/>
      <c r="BA670" s="616"/>
      <c r="BB670" s="616"/>
      <c r="BC670" s="616"/>
      <c r="BD670" s="616"/>
      <c r="BE670" s="616"/>
      <c r="BF670" s="616"/>
      <c r="BG670" s="616"/>
      <c r="BH670" s="616"/>
      <c r="BI670" s="616"/>
      <c r="BJ670" s="616"/>
      <c r="BK670" s="616"/>
      <c r="BL670" s="616"/>
      <c r="BM670" s="616"/>
      <c r="BN670" s="616"/>
      <c r="BO670" s="616"/>
      <c r="BP670" s="616"/>
      <c r="BQ670" s="616"/>
      <c r="BR670" s="616"/>
      <c r="BS670" s="616"/>
      <c r="BT670" s="616"/>
      <c r="BU670" s="616"/>
      <c r="BV670" s="616"/>
      <c r="BW670" s="616"/>
      <c r="BX670" s="616"/>
      <c r="BY670" s="616"/>
      <c r="BZ670" s="616"/>
      <c r="CA670" s="616"/>
      <c r="CB670" s="616"/>
      <c r="CC670" s="616"/>
      <c r="CD670" s="616"/>
      <c r="CE670" s="616"/>
      <c r="CF670" s="616"/>
      <c r="CG670" s="616"/>
    </row>
    <row r="671" spans="1:85">
      <c r="A671" s="618"/>
      <c r="B671" s="618"/>
      <c r="C671" s="618"/>
      <c r="D671" s="618"/>
      <c r="E671" s="618"/>
      <c r="F671" s="618"/>
      <c r="G671" s="618"/>
      <c r="H671" s="618"/>
      <c r="I671" s="618"/>
      <c r="J671" s="618"/>
      <c r="K671" s="618"/>
      <c r="L671" s="618"/>
      <c r="M671" s="618"/>
      <c r="N671" s="618"/>
      <c r="O671" s="618"/>
      <c r="P671" s="618"/>
      <c r="Q671" s="618"/>
      <c r="R671" s="618"/>
      <c r="S671" s="618"/>
      <c r="T671" s="618"/>
      <c r="U671" s="618"/>
      <c r="V671" s="618"/>
      <c r="W671" s="618"/>
      <c r="Y671" s="618"/>
      <c r="Z671" s="618"/>
      <c r="AA671" s="618"/>
      <c r="AB671" s="618"/>
      <c r="AC671" s="618"/>
      <c r="AD671" s="618"/>
      <c r="AE671" s="618"/>
      <c r="AF671" s="618"/>
      <c r="AG671" s="618"/>
      <c r="AH671" s="618"/>
      <c r="AI671" s="618"/>
      <c r="AJ671" s="618"/>
      <c r="AK671" s="618"/>
      <c r="AL671" s="616"/>
      <c r="AM671" s="616"/>
      <c r="AN671" s="616"/>
      <c r="AO671" s="616"/>
      <c r="AP671" s="616"/>
      <c r="AQ671" s="616"/>
      <c r="AR671" s="616"/>
      <c r="AS671" s="616"/>
      <c r="AT671" s="616"/>
      <c r="AU671" s="616"/>
      <c r="AV671" s="616"/>
      <c r="AW671" s="616"/>
      <c r="AX671" s="616"/>
      <c r="AY671" s="616"/>
      <c r="AZ671" s="616"/>
      <c r="BA671" s="616"/>
      <c r="BB671" s="616"/>
      <c r="BC671" s="616"/>
      <c r="BD671" s="616"/>
      <c r="BE671" s="616"/>
      <c r="BF671" s="616"/>
      <c r="BG671" s="616"/>
      <c r="BH671" s="616"/>
      <c r="BI671" s="616"/>
      <c r="BJ671" s="616"/>
      <c r="BK671" s="616"/>
      <c r="BL671" s="616"/>
      <c r="BM671" s="616"/>
      <c r="BN671" s="616"/>
      <c r="BO671" s="616"/>
      <c r="BP671" s="616"/>
      <c r="BQ671" s="616"/>
      <c r="BR671" s="616"/>
      <c r="BS671" s="616"/>
      <c r="BT671" s="616"/>
      <c r="BU671" s="616"/>
      <c r="BV671" s="616"/>
      <c r="BW671" s="616"/>
      <c r="BX671" s="616"/>
      <c r="BY671" s="616"/>
      <c r="BZ671" s="616"/>
      <c r="CA671" s="616"/>
      <c r="CB671" s="616"/>
      <c r="CC671" s="616"/>
      <c r="CD671" s="616"/>
      <c r="CE671" s="616"/>
      <c r="CF671" s="616"/>
      <c r="CG671" s="616"/>
    </row>
    <row r="672" spans="1:85">
      <c r="A672" s="618"/>
      <c r="B672" s="618"/>
      <c r="C672" s="618"/>
      <c r="D672" s="618"/>
      <c r="E672" s="618"/>
      <c r="F672" s="618"/>
      <c r="G672" s="618"/>
      <c r="H672" s="618"/>
      <c r="I672" s="618"/>
      <c r="J672" s="618"/>
      <c r="K672" s="618"/>
      <c r="L672" s="618"/>
      <c r="M672" s="618"/>
      <c r="N672" s="618"/>
      <c r="O672" s="618"/>
      <c r="P672" s="618"/>
      <c r="Q672" s="618"/>
      <c r="R672" s="618"/>
      <c r="S672" s="618"/>
      <c r="T672" s="618"/>
      <c r="U672" s="618"/>
      <c r="V672" s="618"/>
      <c r="W672" s="618"/>
      <c r="Y672" s="618"/>
      <c r="Z672" s="618"/>
      <c r="AA672" s="618"/>
      <c r="AB672" s="618"/>
      <c r="AC672" s="618"/>
      <c r="AD672" s="618"/>
      <c r="AE672" s="618"/>
      <c r="AF672" s="618"/>
      <c r="AG672" s="618"/>
      <c r="AH672" s="618"/>
      <c r="AI672" s="618"/>
      <c r="AJ672" s="618"/>
      <c r="AK672" s="618"/>
      <c r="AL672" s="616"/>
      <c r="AM672" s="616"/>
      <c r="AN672" s="616"/>
      <c r="AO672" s="616"/>
      <c r="AP672" s="616"/>
      <c r="AQ672" s="616"/>
      <c r="AR672" s="616"/>
      <c r="AS672" s="616"/>
      <c r="AT672" s="616"/>
      <c r="AU672" s="616"/>
      <c r="AV672" s="616"/>
      <c r="AW672" s="616"/>
      <c r="AX672" s="616"/>
      <c r="AY672" s="616"/>
      <c r="AZ672" s="616"/>
      <c r="BA672" s="616"/>
      <c r="BB672" s="616"/>
      <c r="BC672" s="616"/>
      <c r="BD672" s="616"/>
      <c r="BE672" s="616"/>
      <c r="BF672" s="616"/>
      <c r="BG672" s="616"/>
      <c r="BH672" s="616"/>
      <c r="BI672" s="616"/>
      <c r="BJ672" s="616"/>
      <c r="BK672" s="616"/>
      <c r="BL672" s="616"/>
      <c r="BM672" s="616"/>
      <c r="BN672" s="616"/>
      <c r="BO672" s="616"/>
      <c r="BP672" s="616"/>
      <c r="BQ672" s="616"/>
      <c r="BR672" s="616"/>
      <c r="BS672" s="616"/>
      <c r="BT672" s="616"/>
      <c r="BU672" s="616"/>
      <c r="BV672" s="616"/>
      <c r="BW672" s="616"/>
      <c r="BX672" s="616"/>
      <c r="BY672" s="616"/>
      <c r="BZ672" s="616"/>
      <c r="CA672" s="616"/>
      <c r="CB672" s="616"/>
      <c r="CC672" s="616"/>
      <c r="CD672" s="616"/>
      <c r="CE672" s="616"/>
      <c r="CF672" s="616"/>
      <c r="CG672" s="616"/>
    </row>
    <row r="673" spans="1:85">
      <c r="A673" s="618"/>
      <c r="B673" s="618"/>
      <c r="C673" s="618"/>
      <c r="D673" s="618"/>
      <c r="E673" s="618"/>
      <c r="F673" s="618"/>
      <c r="G673" s="618"/>
      <c r="H673" s="618"/>
      <c r="I673" s="618"/>
      <c r="J673" s="618"/>
      <c r="K673" s="618"/>
      <c r="L673" s="618"/>
      <c r="M673" s="618"/>
      <c r="N673" s="618"/>
      <c r="O673" s="618"/>
      <c r="P673" s="618"/>
      <c r="Q673" s="618"/>
      <c r="R673" s="618"/>
      <c r="S673" s="618"/>
      <c r="T673" s="618"/>
      <c r="U673" s="618"/>
      <c r="V673" s="618"/>
      <c r="W673" s="618"/>
      <c r="Y673" s="618"/>
      <c r="Z673" s="618"/>
      <c r="AA673" s="618"/>
      <c r="AB673" s="618"/>
      <c r="AC673" s="618"/>
      <c r="AD673" s="618"/>
      <c r="AE673" s="618"/>
      <c r="AF673" s="618"/>
      <c r="AG673" s="618"/>
      <c r="AH673" s="618"/>
      <c r="AI673" s="618"/>
      <c r="AJ673" s="618"/>
      <c r="AK673" s="618"/>
      <c r="AL673" s="616"/>
      <c r="AM673" s="616"/>
      <c r="AN673" s="616"/>
      <c r="AO673" s="616"/>
      <c r="AP673" s="616"/>
      <c r="AQ673" s="616"/>
      <c r="AR673" s="616"/>
      <c r="AS673" s="616"/>
      <c r="AT673" s="616"/>
      <c r="AU673" s="616"/>
      <c r="AV673" s="616"/>
      <c r="AW673" s="616"/>
      <c r="AX673" s="616"/>
      <c r="AY673" s="616"/>
      <c r="AZ673" s="616"/>
      <c r="BA673" s="616"/>
      <c r="BB673" s="616"/>
      <c r="BC673" s="616"/>
      <c r="BD673" s="616"/>
      <c r="BE673" s="616"/>
      <c r="BF673" s="616"/>
      <c r="BG673" s="616"/>
      <c r="BH673" s="616"/>
      <c r="BI673" s="616"/>
      <c r="BJ673" s="616"/>
      <c r="BK673" s="616"/>
      <c r="BL673" s="616"/>
      <c r="BM673" s="616"/>
      <c r="BN673" s="616"/>
      <c r="BO673" s="616"/>
      <c r="BP673" s="616"/>
      <c r="BQ673" s="616"/>
      <c r="BR673" s="616"/>
      <c r="BS673" s="616"/>
      <c r="BT673" s="616"/>
      <c r="BU673" s="616"/>
      <c r="BV673" s="616"/>
      <c r="BW673" s="616"/>
      <c r="BX673" s="616"/>
      <c r="BY673" s="616"/>
      <c r="BZ673" s="616"/>
      <c r="CA673" s="616"/>
      <c r="CB673" s="616"/>
      <c r="CC673" s="616"/>
      <c r="CD673" s="616"/>
      <c r="CE673" s="616"/>
      <c r="CF673" s="616"/>
      <c r="CG673" s="616"/>
    </row>
    <row r="674" spans="1:85">
      <c r="A674" s="618"/>
      <c r="B674" s="618"/>
      <c r="C674" s="618"/>
      <c r="D674" s="618"/>
      <c r="E674" s="618"/>
      <c r="F674" s="618"/>
      <c r="G674" s="618"/>
      <c r="H674" s="618"/>
      <c r="I674" s="618"/>
      <c r="J674" s="618"/>
      <c r="K674" s="618"/>
      <c r="L674" s="618"/>
      <c r="M674" s="618"/>
      <c r="N674" s="618"/>
      <c r="O674" s="618"/>
      <c r="P674" s="618"/>
      <c r="Q674" s="618"/>
      <c r="R674" s="618"/>
      <c r="S674" s="618"/>
      <c r="T674" s="618"/>
      <c r="U674" s="618"/>
      <c r="V674" s="618"/>
      <c r="W674" s="618"/>
      <c r="Y674" s="618"/>
      <c r="Z674" s="618"/>
      <c r="AA674" s="618"/>
      <c r="AB674" s="618"/>
      <c r="AC674" s="618"/>
      <c r="AD674" s="618"/>
      <c r="AE674" s="618"/>
      <c r="AF674" s="618"/>
      <c r="AG674" s="618"/>
      <c r="AH674" s="618"/>
      <c r="AI674" s="618"/>
      <c r="AJ674" s="618"/>
      <c r="AK674" s="618"/>
      <c r="AL674" s="616"/>
      <c r="AM674" s="616"/>
      <c r="AN674" s="616"/>
      <c r="AO674" s="616"/>
      <c r="AP674" s="616"/>
      <c r="AQ674" s="616"/>
      <c r="AR674" s="616"/>
      <c r="AS674" s="616"/>
      <c r="AT674" s="616"/>
      <c r="AU674" s="616"/>
      <c r="AV674" s="616"/>
      <c r="AW674" s="616"/>
      <c r="AX674" s="616"/>
      <c r="AY674" s="616"/>
      <c r="AZ674" s="616"/>
      <c r="BA674" s="616"/>
      <c r="BB674" s="616"/>
      <c r="BC674" s="616"/>
      <c r="BD674" s="616"/>
      <c r="BE674" s="616"/>
      <c r="BF674" s="616"/>
      <c r="BG674" s="616"/>
      <c r="BH674" s="616"/>
      <c r="BI674" s="616"/>
      <c r="BJ674" s="616"/>
      <c r="BK674" s="616"/>
      <c r="BL674" s="616"/>
      <c r="BM674" s="616"/>
      <c r="BN674" s="616"/>
      <c r="BO674" s="616"/>
      <c r="BP674" s="616"/>
      <c r="BQ674" s="616"/>
      <c r="BR674" s="616"/>
      <c r="BS674" s="616"/>
      <c r="BT674" s="616"/>
      <c r="BU674" s="616"/>
      <c r="BV674" s="616"/>
      <c r="BW674" s="616"/>
      <c r="BX674" s="616"/>
      <c r="BY674" s="616"/>
      <c r="BZ674" s="616"/>
      <c r="CA674" s="616"/>
      <c r="CB674" s="616"/>
      <c r="CC674" s="616"/>
      <c r="CD674" s="616"/>
      <c r="CE674" s="616"/>
      <c r="CF674" s="616"/>
      <c r="CG674" s="616"/>
    </row>
    <row r="675" spans="1:85">
      <c r="A675" s="618"/>
      <c r="B675" s="618"/>
      <c r="C675" s="618"/>
      <c r="D675" s="618"/>
      <c r="E675" s="618"/>
      <c r="F675" s="618"/>
      <c r="G675" s="618"/>
      <c r="H675" s="618"/>
      <c r="I675" s="618"/>
      <c r="J675" s="618"/>
      <c r="K675" s="618"/>
      <c r="L675" s="618"/>
      <c r="M675" s="618"/>
      <c r="N675" s="618"/>
      <c r="O675" s="618"/>
      <c r="P675" s="618"/>
      <c r="Q675" s="618"/>
      <c r="R675" s="618"/>
      <c r="S675" s="618"/>
      <c r="T675" s="618"/>
      <c r="U675" s="618"/>
      <c r="V675" s="618"/>
      <c r="W675" s="618"/>
      <c r="Y675" s="618"/>
      <c r="Z675" s="618"/>
      <c r="AA675" s="618"/>
      <c r="AB675" s="618"/>
      <c r="AC675" s="618"/>
      <c r="AD675" s="618"/>
      <c r="AE675" s="618"/>
      <c r="AF675" s="618"/>
      <c r="AG675" s="618"/>
      <c r="AH675" s="618"/>
      <c r="AI675" s="618"/>
      <c r="AJ675" s="618"/>
      <c r="AK675" s="618"/>
      <c r="AL675" s="616"/>
      <c r="AM675" s="616"/>
      <c r="AN675" s="616"/>
      <c r="AO675" s="616"/>
      <c r="AP675" s="616"/>
      <c r="AQ675" s="616"/>
      <c r="AR675" s="616"/>
      <c r="AS675" s="616"/>
      <c r="AT675" s="616"/>
      <c r="AU675" s="616"/>
      <c r="AV675" s="616"/>
      <c r="AW675" s="616"/>
      <c r="AX675" s="616"/>
      <c r="AY675" s="616"/>
      <c r="AZ675" s="616"/>
      <c r="BA675" s="616"/>
      <c r="BB675" s="616"/>
      <c r="BC675" s="616"/>
      <c r="BD675" s="616"/>
      <c r="BE675" s="616"/>
      <c r="BF675" s="616"/>
      <c r="BG675" s="616"/>
      <c r="BH675" s="616"/>
      <c r="BI675" s="616"/>
      <c r="BJ675" s="616"/>
      <c r="BK675" s="616"/>
      <c r="BL675" s="616"/>
      <c r="BM675" s="616"/>
      <c r="BN675" s="616"/>
      <c r="BO675" s="616"/>
      <c r="BP675" s="616"/>
      <c r="BQ675" s="616"/>
      <c r="BR675" s="616"/>
      <c r="BS675" s="616"/>
      <c r="BT675" s="616"/>
      <c r="BU675" s="616"/>
      <c r="BV675" s="616"/>
      <c r="BW675" s="616"/>
      <c r="BX675" s="616"/>
      <c r="BY675" s="616"/>
      <c r="BZ675" s="616"/>
      <c r="CA675" s="616"/>
      <c r="CB675" s="616"/>
      <c r="CC675" s="616"/>
      <c r="CD675" s="616"/>
      <c r="CE675" s="616"/>
      <c r="CF675" s="616"/>
      <c r="CG675" s="616"/>
    </row>
    <row r="676" spans="1:85">
      <c r="A676" s="618"/>
      <c r="B676" s="618"/>
      <c r="C676" s="618"/>
      <c r="D676" s="618"/>
      <c r="E676" s="618"/>
      <c r="F676" s="618"/>
      <c r="G676" s="618"/>
      <c r="H676" s="618"/>
      <c r="I676" s="618"/>
      <c r="J676" s="618"/>
      <c r="K676" s="618"/>
      <c r="L676" s="618"/>
      <c r="M676" s="618"/>
      <c r="N676" s="618"/>
      <c r="O676" s="618"/>
      <c r="P676" s="618"/>
      <c r="Q676" s="618"/>
      <c r="R676" s="618"/>
      <c r="S676" s="618"/>
      <c r="T676" s="618"/>
      <c r="U676" s="618"/>
      <c r="V676" s="618"/>
      <c r="W676" s="618"/>
      <c r="Y676" s="618"/>
      <c r="Z676" s="618"/>
      <c r="AA676" s="618"/>
      <c r="AB676" s="618"/>
      <c r="AC676" s="618"/>
      <c r="AD676" s="618"/>
      <c r="AE676" s="618"/>
      <c r="AF676" s="618"/>
      <c r="AG676" s="618"/>
      <c r="AH676" s="618"/>
      <c r="AI676" s="618"/>
      <c r="AJ676" s="618"/>
      <c r="AK676" s="618"/>
      <c r="AL676" s="616"/>
      <c r="AM676" s="616"/>
      <c r="AN676" s="616"/>
      <c r="AO676" s="616"/>
      <c r="AP676" s="616"/>
      <c r="AQ676" s="616"/>
      <c r="AR676" s="616"/>
      <c r="AS676" s="616"/>
      <c r="AT676" s="616"/>
      <c r="AU676" s="616"/>
      <c r="AV676" s="616"/>
      <c r="AW676" s="616"/>
      <c r="AX676" s="616"/>
      <c r="AY676" s="616"/>
      <c r="AZ676" s="616"/>
      <c r="BA676" s="616"/>
      <c r="BB676" s="616"/>
      <c r="BC676" s="616"/>
      <c r="BD676" s="616"/>
      <c r="BE676" s="616"/>
      <c r="BF676" s="616"/>
      <c r="BG676" s="616"/>
      <c r="BH676" s="616"/>
      <c r="BI676" s="616"/>
      <c r="BJ676" s="616"/>
      <c r="BK676" s="616"/>
      <c r="BL676" s="616"/>
      <c r="BM676" s="616"/>
      <c r="BN676" s="616"/>
      <c r="BO676" s="616"/>
      <c r="BP676" s="616"/>
      <c r="BQ676" s="616"/>
      <c r="BR676" s="616"/>
      <c r="BS676" s="616"/>
      <c r="BT676" s="616"/>
      <c r="BU676" s="616"/>
      <c r="BV676" s="616"/>
      <c r="BW676" s="616"/>
      <c r="BX676" s="616"/>
      <c r="BY676" s="616"/>
      <c r="BZ676" s="616"/>
      <c r="CA676" s="616"/>
      <c r="CB676" s="616"/>
      <c r="CC676" s="616"/>
      <c r="CD676" s="616"/>
      <c r="CE676" s="616"/>
      <c r="CF676" s="616"/>
      <c r="CG676" s="616"/>
    </row>
    <row r="677" spans="1:85">
      <c r="A677" s="618"/>
      <c r="B677" s="618"/>
      <c r="C677" s="618"/>
      <c r="D677" s="618"/>
      <c r="E677" s="618"/>
      <c r="F677" s="618"/>
      <c r="G677" s="618"/>
      <c r="H677" s="618"/>
      <c r="I677" s="618"/>
      <c r="J677" s="618"/>
      <c r="K677" s="618"/>
      <c r="L677" s="618"/>
      <c r="M677" s="618"/>
      <c r="N677" s="618"/>
      <c r="O677" s="618"/>
      <c r="P677" s="618"/>
      <c r="Q677" s="618"/>
      <c r="R677" s="618"/>
      <c r="S677" s="618"/>
      <c r="T677" s="618"/>
      <c r="U677" s="618"/>
      <c r="V677" s="618"/>
      <c r="W677" s="618"/>
      <c r="Y677" s="618"/>
      <c r="Z677" s="618"/>
      <c r="AA677" s="618"/>
      <c r="AB677" s="618"/>
      <c r="AC677" s="618"/>
      <c r="AD677" s="618"/>
      <c r="AE677" s="618"/>
      <c r="AF677" s="618"/>
      <c r="AG677" s="618"/>
      <c r="AH677" s="618"/>
      <c r="AI677" s="618"/>
      <c r="AJ677" s="618"/>
      <c r="AK677" s="618"/>
      <c r="AL677" s="616"/>
      <c r="AM677" s="616"/>
      <c r="AN677" s="616"/>
      <c r="AO677" s="616"/>
      <c r="AP677" s="616"/>
      <c r="AQ677" s="616"/>
      <c r="AR677" s="616"/>
      <c r="AS677" s="616"/>
      <c r="AT677" s="616"/>
      <c r="AU677" s="616"/>
      <c r="AV677" s="616"/>
      <c r="AW677" s="616"/>
      <c r="AX677" s="616"/>
      <c r="AY677" s="616"/>
      <c r="AZ677" s="616"/>
      <c r="BA677" s="616"/>
      <c r="BB677" s="616"/>
      <c r="BC677" s="616"/>
      <c r="BD677" s="616"/>
      <c r="BE677" s="616"/>
      <c r="BF677" s="616"/>
      <c r="BG677" s="616"/>
      <c r="BH677" s="616"/>
      <c r="BI677" s="616"/>
      <c r="BJ677" s="616"/>
      <c r="BK677" s="616"/>
      <c r="BL677" s="616"/>
      <c r="BM677" s="616"/>
      <c r="BN677" s="616"/>
      <c r="BO677" s="616"/>
      <c r="BP677" s="616"/>
      <c r="BQ677" s="616"/>
      <c r="BR677" s="616"/>
      <c r="BS677" s="616"/>
      <c r="BT677" s="616"/>
      <c r="BU677" s="616"/>
      <c r="BV677" s="616"/>
      <c r="BW677" s="616"/>
      <c r="BX677" s="616"/>
      <c r="BY677" s="616"/>
      <c r="BZ677" s="616"/>
      <c r="CA677" s="616"/>
      <c r="CB677" s="616"/>
      <c r="CC677" s="616"/>
      <c r="CD677" s="616"/>
      <c r="CE677" s="616"/>
      <c r="CF677" s="616"/>
      <c r="CG677" s="616"/>
    </row>
    <row r="678" spans="1:85">
      <c r="A678" s="618"/>
      <c r="B678" s="618"/>
      <c r="C678" s="618"/>
      <c r="D678" s="618"/>
      <c r="E678" s="618"/>
      <c r="F678" s="618"/>
      <c r="G678" s="618"/>
      <c r="H678" s="618"/>
      <c r="I678" s="618"/>
      <c r="J678" s="618"/>
      <c r="K678" s="618"/>
      <c r="L678" s="618"/>
      <c r="M678" s="618"/>
      <c r="N678" s="618"/>
      <c r="O678" s="618"/>
      <c r="P678" s="618"/>
      <c r="Q678" s="618"/>
      <c r="R678" s="618"/>
      <c r="S678" s="618"/>
      <c r="T678" s="618"/>
      <c r="U678" s="618"/>
      <c r="V678" s="618"/>
      <c r="W678" s="618"/>
      <c r="Y678" s="618"/>
      <c r="Z678" s="618"/>
      <c r="AA678" s="618"/>
      <c r="AB678" s="618"/>
      <c r="AC678" s="618"/>
      <c r="AD678" s="618"/>
      <c r="AE678" s="618"/>
      <c r="AF678" s="618"/>
      <c r="AG678" s="618"/>
      <c r="AH678" s="618"/>
      <c r="AI678" s="618"/>
      <c r="AJ678" s="618"/>
      <c r="AK678" s="618"/>
      <c r="AL678" s="616"/>
      <c r="AM678" s="616"/>
      <c r="AN678" s="616"/>
      <c r="AO678" s="616"/>
      <c r="AP678" s="616"/>
      <c r="AQ678" s="616"/>
      <c r="AR678" s="616"/>
      <c r="AS678" s="616"/>
      <c r="AT678" s="616"/>
      <c r="AU678" s="616"/>
      <c r="AV678" s="616"/>
      <c r="AW678" s="616"/>
      <c r="AX678" s="616"/>
      <c r="AY678" s="616"/>
      <c r="AZ678" s="616"/>
      <c r="BA678" s="616"/>
      <c r="BB678" s="616"/>
      <c r="BC678" s="616"/>
      <c r="BD678" s="616"/>
      <c r="BE678" s="616"/>
      <c r="BF678" s="616"/>
      <c r="BG678" s="616"/>
      <c r="BH678" s="616"/>
      <c r="BI678" s="616"/>
      <c r="BJ678" s="616"/>
      <c r="BK678" s="616"/>
      <c r="BL678" s="616"/>
      <c r="BM678" s="616"/>
      <c r="BN678" s="616"/>
      <c r="BO678" s="616"/>
      <c r="BP678" s="616"/>
      <c r="BQ678" s="616"/>
      <c r="BR678" s="616"/>
      <c r="BS678" s="616"/>
      <c r="BT678" s="616"/>
      <c r="BU678" s="616"/>
      <c r="BV678" s="616"/>
      <c r="BW678" s="616"/>
      <c r="BX678" s="616"/>
      <c r="BY678" s="616"/>
      <c r="BZ678" s="616"/>
      <c r="CA678" s="616"/>
      <c r="CB678" s="616"/>
      <c r="CC678" s="616"/>
      <c r="CD678" s="616"/>
      <c r="CE678" s="616"/>
      <c r="CF678" s="616"/>
      <c r="CG678" s="616"/>
    </row>
    <row r="679" spans="1:85">
      <c r="A679" s="618"/>
      <c r="B679" s="618"/>
      <c r="C679" s="618"/>
      <c r="D679" s="618"/>
      <c r="E679" s="618"/>
      <c r="F679" s="618"/>
      <c r="G679" s="618"/>
      <c r="H679" s="618"/>
      <c r="I679" s="618"/>
      <c r="J679" s="618"/>
      <c r="K679" s="618"/>
      <c r="L679" s="618"/>
      <c r="M679" s="618"/>
      <c r="N679" s="618"/>
      <c r="O679" s="618"/>
      <c r="P679" s="618"/>
      <c r="Q679" s="618"/>
      <c r="R679" s="618"/>
      <c r="S679" s="618"/>
      <c r="T679" s="618"/>
      <c r="U679" s="618"/>
      <c r="V679" s="618"/>
      <c r="W679" s="618"/>
      <c r="Y679" s="618"/>
      <c r="Z679" s="618"/>
      <c r="AA679" s="618"/>
      <c r="AB679" s="618"/>
      <c r="AC679" s="618"/>
      <c r="AD679" s="618"/>
      <c r="AE679" s="618"/>
      <c r="AF679" s="618"/>
      <c r="AG679" s="618"/>
      <c r="AH679" s="618"/>
      <c r="AI679" s="618"/>
      <c r="AJ679" s="618"/>
      <c r="AK679" s="618"/>
      <c r="AL679" s="616"/>
      <c r="AM679" s="616"/>
      <c r="AN679" s="616"/>
      <c r="AO679" s="616"/>
      <c r="AP679" s="616"/>
      <c r="AQ679" s="616"/>
      <c r="AR679" s="616"/>
      <c r="AS679" s="616"/>
      <c r="AT679" s="616"/>
      <c r="AU679" s="616"/>
      <c r="AV679" s="616"/>
      <c r="AW679" s="616"/>
      <c r="AX679" s="616"/>
      <c r="AY679" s="616"/>
      <c r="AZ679" s="616"/>
      <c r="BA679" s="616"/>
      <c r="BB679" s="616"/>
      <c r="BC679" s="616"/>
      <c r="BD679" s="616"/>
      <c r="BE679" s="616"/>
      <c r="BF679" s="616"/>
      <c r="BG679" s="616"/>
      <c r="BH679" s="616"/>
      <c r="BI679" s="616"/>
      <c r="BJ679" s="616"/>
      <c r="BK679" s="616"/>
      <c r="BL679" s="616"/>
      <c r="BM679" s="616"/>
      <c r="BN679" s="616"/>
      <c r="BO679" s="616"/>
      <c r="BP679" s="616"/>
      <c r="BQ679" s="616"/>
      <c r="BR679" s="616"/>
      <c r="BS679" s="616"/>
      <c r="BT679" s="616"/>
      <c r="BU679" s="616"/>
      <c r="BV679" s="616"/>
      <c r="BW679" s="616"/>
      <c r="BX679" s="616"/>
      <c r="BY679" s="616"/>
      <c r="BZ679" s="616"/>
      <c r="CA679" s="616"/>
      <c r="CB679" s="616"/>
      <c r="CC679" s="616"/>
      <c r="CD679" s="616"/>
      <c r="CE679" s="616"/>
      <c r="CF679" s="616"/>
      <c r="CG679" s="616"/>
    </row>
    <row r="680" spans="1:85">
      <c r="A680" s="618"/>
      <c r="B680" s="618"/>
      <c r="C680" s="618"/>
      <c r="D680" s="618"/>
      <c r="E680" s="618"/>
      <c r="F680" s="618"/>
      <c r="G680" s="618"/>
      <c r="H680" s="618"/>
      <c r="I680" s="618"/>
      <c r="J680" s="618"/>
      <c r="K680" s="618"/>
      <c r="L680" s="618"/>
      <c r="M680" s="618"/>
      <c r="N680" s="618"/>
      <c r="O680" s="618"/>
      <c r="P680" s="618"/>
      <c r="Q680" s="618"/>
      <c r="R680" s="618"/>
      <c r="S680" s="618"/>
      <c r="T680" s="618"/>
      <c r="U680" s="618"/>
      <c r="V680" s="618"/>
      <c r="W680" s="618"/>
      <c r="Y680" s="618"/>
      <c r="Z680" s="618"/>
      <c r="AA680" s="618"/>
      <c r="AB680" s="618"/>
      <c r="AC680" s="618"/>
      <c r="AD680" s="618"/>
      <c r="AE680" s="618"/>
      <c r="AF680" s="618"/>
      <c r="AG680" s="618"/>
      <c r="AH680" s="618"/>
      <c r="AI680" s="618"/>
      <c r="AJ680" s="618"/>
      <c r="AK680" s="618"/>
      <c r="AL680" s="616"/>
      <c r="AM680" s="616"/>
      <c r="AN680" s="616"/>
      <c r="AO680" s="616"/>
      <c r="AP680" s="616"/>
      <c r="AQ680" s="616"/>
      <c r="AR680" s="616"/>
      <c r="AS680" s="616"/>
      <c r="AT680" s="616"/>
      <c r="AU680" s="616"/>
      <c r="AV680" s="616"/>
      <c r="AW680" s="616"/>
      <c r="AX680" s="616"/>
      <c r="AY680" s="616"/>
      <c r="AZ680" s="616"/>
      <c r="BA680" s="616"/>
      <c r="BB680" s="616"/>
      <c r="BC680" s="616"/>
      <c r="BD680" s="616"/>
      <c r="BE680" s="616"/>
      <c r="BF680" s="616"/>
      <c r="BG680" s="616"/>
      <c r="BH680" s="616"/>
      <c r="BI680" s="616"/>
      <c r="BJ680" s="616"/>
      <c r="BK680" s="616"/>
      <c r="BL680" s="616"/>
      <c r="BM680" s="616"/>
      <c r="BN680" s="616"/>
      <c r="BO680" s="616"/>
      <c r="BP680" s="616"/>
      <c r="BQ680" s="616"/>
      <c r="BR680" s="616"/>
      <c r="BS680" s="616"/>
      <c r="BT680" s="616"/>
      <c r="BU680" s="616"/>
      <c r="BV680" s="616"/>
      <c r="BW680" s="616"/>
      <c r="BX680" s="616"/>
      <c r="BY680" s="616"/>
      <c r="BZ680" s="616"/>
      <c r="CA680" s="616"/>
      <c r="CB680" s="616"/>
      <c r="CC680" s="616"/>
      <c r="CD680" s="616"/>
      <c r="CE680" s="616"/>
      <c r="CF680" s="616"/>
      <c r="CG680" s="616"/>
    </row>
    <row r="681" spans="1:85">
      <c r="A681" s="618"/>
      <c r="B681" s="618"/>
      <c r="C681" s="618"/>
      <c r="D681" s="618"/>
      <c r="E681" s="618"/>
      <c r="F681" s="618"/>
      <c r="G681" s="618"/>
      <c r="H681" s="618"/>
      <c r="I681" s="618"/>
      <c r="J681" s="618"/>
      <c r="K681" s="618"/>
      <c r="L681" s="618"/>
      <c r="M681" s="618"/>
      <c r="N681" s="618"/>
      <c r="O681" s="618"/>
      <c r="P681" s="618"/>
      <c r="Q681" s="618"/>
      <c r="R681" s="618"/>
      <c r="S681" s="618"/>
      <c r="T681" s="618"/>
      <c r="U681" s="618"/>
      <c r="V681" s="618"/>
      <c r="W681" s="618"/>
      <c r="Y681" s="618"/>
      <c r="Z681" s="618"/>
      <c r="AA681" s="618"/>
      <c r="AB681" s="618"/>
      <c r="AC681" s="618"/>
      <c r="AD681" s="618"/>
      <c r="AE681" s="618"/>
      <c r="AF681" s="618"/>
      <c r="AG681" s="618"/>
      <c r="AH681" s="618"/>
      <c r="AI681" s="618"/>
      <c r="AJ681" s="618"/>
      <c r="AK681" s="618"/>
      <c r="AL681" s="616"/>
      <c r="AM681" s="616"/>
      <c r="AN681" s="616"/>
      <c r="AO681" s="616"/>
      <c r="AP681" s="616"/>
      <c r="AQ681" s="616"/>
      <c r="AR681" s="616"/>
      <c r="AS681" s="616"/>
      <c r="AT681" s="616"/>
      <c r="AU681" s="616"/>
      <c r="AV681" s="616"/>
      <c r="AW681" s="616"/>
      <c r="AX681" s="616"/>
      <c r="AY681" s="616"/>
      <c r="AZ681" s="616"/>
      <c r="BA681" s="616"/>
      <c r="BB681" s="616"/>
      <c r="BC681" s="616"/>
      <c r="BD681" s="616"/>
      <c r="BE681" s="616"/>
      <c r="BF681" s="616"/>
      <c r="BG681" s="616"/>
      <c r="BH681" s="616"/>
      <c r="BI681" s="616"/>
      <c r="BJ681" s="616"/>
      <c r="BK681" s="616"/>
      <c r="BL681" s="616"/>
      <c r="BM681" s="616"/>
      <c r="BN681" s="616"/>
      <c r="BO681" s="616"/>
      <c r="BP681" s="616"/>
      <c r="BQ681" s="616"/>
      <c r="BR681" s="616"/>
      <c r="BS681" s="616"/>
      <c r="BT681" s="616"/>
      <c r="BU681" s="616"/>
      <c r="BV681" s="616"/>
      <c r="BW681" s="616"/>
      <c r="BX681" s="616"/>
      <c r="BY681" s="616"/>
      <c r="BZ681" s="616"/>
      <c r="CA681" s="616"/>
      <c r="CB681" s="616"/>
      <c r="CC681" s="616"/>
      <c r="CD681" s="616"/>
      <c r="CE681" s="616"/>
      <c r="CF681" s="616"/>
      <c r="CG681" s="616"/>
    </row>
    <row r="682" spans="1:85">
      <c r="A682" s="618"/>
      <c r="B682" s="618"/>
      <c r="C682" s="618"/>
      <c r="D682" s="618"/>
      <c r="E682" s="618"/>
      <c r="F682" s="618"/>
      <c r="G682" s="618"/>
      <c r="H682" s="618"/>
      <c r="I682" s="618"/>
      <c r="J682" s="618"/>
      <c r="K682" s="618"/>
      <c r="L682" s="618"/>
      <c r="M682" s="618"/>
      <c r="N682" s="618"/>
      <c r="O682" s="618"/>
      <c r="P682" s="618"/>
      <c r="Q682" s="618"/>
      <c r="R682" s="618"/>
      <c r="S682" s="618"/>
      <c r="T682" s="618"/>
      <c r="U682" s="618"/>
      <c r="V682" s="618"/>
      <c r="W682" s="618"/>
      <c r="Y682" s="618"/>
      <c r="Z682" s="618"/>
      <c r="AA682" s="618"/>
      <c r="AB682" s="618"/>
      <c r="AC682" s="618"/>
      <c r="AD682" s="618"/>
      <c r="AE682" s="618"/>
      <c r="AF682" s="618"/>
      <c r="AG682" s="618"/>
      <c r="AH682" s="618"/>
      <c r="AI682" s="618"/>
      <c r="AJ682" s="618"/>
      <c r="AK682" s="618"/>
      <c r="AL682" s="616"/>
      <c r="AM682" s="616"/>
      <c r="AN682" s="616"/>
      <c r="AO682" s="616"/>
      <c r="AP682" s="616"/>
      <c r="AQ682" s="616"/>
      <c r="AR682" s="616"/>
      <c r="AS682" s="616"/>
      <c r="AT682" s="616"/>
      <c r="AU682" s="616"/>
      <c r="AV682" s="616"/>
      <c r="AW682" s="616"/>
      <c r="AX682" s="616"/>
      <c r="AY682" s="616"/>
      <c r="AZ682" s="616"/>
      <c r="BA682" s="616"/>
      <c r="BB682" s="616"/>
      <c r="BC682" s="616"/>
      <c r="BD682" s="616"/>
      <c r="BE682" s="616"/>
      <c r="BF682" s="616"/>
      <c r="BG682" s="616"/>
      <c r="BH682" s="616"/>
      <c r="BI682" s="616"/>
      <c r="BJ682" s="616"/>
      <c r="BK682" s="616"/>
      <c r="BL682" s="616"/>
      <c r="BM682" s="616"/>
      <c r="BN682" s="616"/>
      <c r="BO682" s="616"/>
      <c r="BP682" s="616"/>
      <c r="BQ682" s="616"/>
      <c r="BR682" s="616"/>
      <c r="BS682" s="616"/>
      <c r="BT682" s="616"/>
      <c r="BU682" s="616"/>
      <c r="BV682" s="616"/>
      <c r="BW682" s="616"/>
      <c r="BX682" s="616"/>
      <c r="BY682" s="616"/>
      <c r="BZ682" s="616"/>
      <c r="CA682" s="616"/>
      <c r="CB682" s="616"/>
      <c r="CC682" s="616"/>
      <c r="CD682" s="616"/>
      <c r="CE682" s="616"/>
      <c r="CF682" s="616"/>
      <c r="CG682" s="616"/>
    </row>
    <row r="683" spans="1:85">
      <c r="A683" s="618"/>
      <c r="B683" s="618"/>
      <c r="C683" s="618"/>
      <c r="D683" s="618"/>
      <c r="E683" s="618"/>
      <c r="F683" s="618"/>
      <c r="G683" s="618"/>
      <c r="H683" s="618"/>
      <c r="I683" s="618"/>
      <c r="J683" s="618"/>
      <c r="K683" s="618"/>
      <c r="L683" s="618"/>
      <c r="M683" s="618"/>
      <c r="N683" s="618"/>
      <c r="O683" s="618"/>
      <c r="P683" s="618"/>
      <c r="Q683" s="618"/>
      <c r="R683" s="618"/>
      <c r="S683" s="618"/>
      <c r="T683" s="618"/>
      <c r="U683" s="618"/>
      <c r="V683" s="618"/>
      <c r="W683" s="618"/>
      <c r="Y683" s="618"/>
      <c r="Z683" s="618"/>
      <c r="AA683" s="618"/>
      <c r="AB683" s="618"/>
      <c r="AC683" s="618"/>
      <c r="AD683" s="618"/>
      <c r="AE683" s="618"/>
      <c r="AF683" s="618"/>
      <c r="AG683" s="618"/>
      <c r="AH683" s="618"/>
      <c r="AI683" s="618"/>
      <c r="AJ683" s="618"/>
      <c r="AK683" s="618"/>
      <c r="AL683" s="616"/>
      <c r="AM683" s="616"/>
      <c r="AN683" s="616"/>
      <c r="AO683" s="616"/>
      <c r="AP683" s="616"/>
      <c r="AQ683" s="616"/>
      <c r="AR683" s="616"/>
      <c r="AS683" s="616"/>
      <c r="AT683" s="616"/>
      <c r="AU683" s="616"/>
      <c r="AV683" s="616"/>
      <c r="AW683" s="616"/>
      <c r="AX683" s="616"/>
      <c r="AY683" s="616"/>
      <c r="AZ683" s="616"/>
      <c r="BA683" s="616"/>
      <c r="BB683" s="616"/>
      <c r="BC683" s="616"/>
      <c r="BD683" s="616"/>
      <c r="BE683" s="616"/>
      <c r="BF683" s="616"/>
      <c r="BG683" s="616"/>
      <c r="BH683" s="616"/>
      <c r="BI683" s="616"/>
      <c r="BJ683" s="616"/>
      <c r="BK683" s="616"/>
      <c r="BL683" s="616"/>
      <c r="BM683" s="616"/>
      <c r="BN683" s="616"/>
      <c r="BO683" s="616"/>
      <c r="BP683" s="616"/>
      <c r="BQ683" s="616"/>
      <c r="BR683" s="616"/>
      <c r="BS683" s="616"/>
      <c r="BT683" s="616"/>
      <c r="BU683" s="616"/>
      <c r="BV683" s="616"/>
      <c r="BW683" s="616"/>
      <c r="BX683" s="616"/>
      <c r="BY683" s="616"/>
      <c r="BZ683" s="616"/>
      <c r="CA683" s="616"/>
      <c r="CB683" s="616"/>
      <c r="CC683" s="616"/>
      <c r="CD683" s="616"/>
      <c r="CE683" s="616"/>
      <c r="CF683" s="616"/>
      <c r="CG683" s="616"/>
    </row>
    <row r="684" spans="1:85">
      <c r="A684" s="618"/>
      <c r="B684" s="618"/>
      <c r="C684" s="618"/>
      <c r="D684" s="618"/>
      <c r="E684" s="618"/>
      <c r="F684" s="618"/>
      <c r="G684" s="618"/>
      <c r="H684" s="618"/>
      <c r="I684" s="618"/>
      <c r="J684" s="618"/>
      <c r="K684" s="618"/>
      <c r="L684" s="618"/>
      <c r="M684" s="618"/>
      <c r="N684" s="618"/>
      <c r="O684" s="618"/>
      <c r="P684" s="618"/>
      <c r="Q684" s="618"/>
      <c r="R684" s="618"/>
      <c r="S684" s="618"/>
      <c r="T684" s="618"/>
      <c r="U684" s="618"/>
      <c r="V684" s="618"/>
      <c r="W684" s="618"/>
      <c r="Y684" s="618"/>
      <c r="Z684" s="618"/>
      <c r="AA684" s="618"/>
      <c r="AB684" s="618"/>
      <c r="AC684" s="618"/>
      <c r="AD684" s="618"/>
      <c r="AE684" s="618"/>
      <c r="AF684" s="618"/>
      <c r="AG684" s="618"/>
      <c r="AH684" s="618"/>
      <c r="AI684" s="618"/>
      <c r="AJ684" s="618"/>
      <c r="AK684" s="618"/>
      <c r="AL684" s="616"/>
      <c r="AM684" s="616"/>
      <c r="AN684" s="616"/>
      <c r="AO684" s="616"/>
      <c r="AP684" s="616"/>
      <c r="AQ684" s="616"/>
      <c r="AR684" s="616"/>
      <c r="AS684" s="616"/>
      <c r="AT684" s="616"/>
      <c r="AU684" s="616"/>
      <c r="AV684" s="616"/>
      <c r="AW684" s="616"/>
      <c r="AX684" s="616"/>
      <c r="AY684" s="616"/>
      <c r="AZ684" s="616"/>
      <c r="BA684" s="616"/>
      <c r="BB684" s="616"/>
      <c r="BC684" s="616"/>
      <c r="BD684" s="616"/>
      <c r="BE684" s="616"/>
      <c r="BF684" s="616"/>
      <c r="BG684" s="616"/>
      <c r="BH684" s="616"/>
      <c r="BI684" s="616"/>
      <c r="BJ684" s="616"/>
      <c r="BK684" s="616"/>
      <c r="BL684" s="616"/>
      <c r="BM684" s="616"/>
      <c r="BN684" s="616"/>
      <c r="BO684" s="616"/>
      <c r="BP684" s="616"/>
      <c r="BQ684" s="616"/>
      <c r="BR684" s="616"/>
      <c r="BS684" s="616"/>
      <c r="BT684" s="616"/>
      <c r="BU684" s="616"/>
      <c r="BV684" s="616"/>
      <c r="BW684" s="616"/>
      <c r="BX684" s="616"/>
      <c r="BY684" s="616"/>
      <c r="BZ684" s="616"/>
      <c r="CA684" s="616"/>
      <c r="CB684" s="616"/>
      <c r="CC684" s="616"/>
      <c r="CD684" s="616"/>
      <c r="CE684" s="616"/>
      <c r="CF684" s="616"/>
      <c r="CG684" s="616"/>
    </row>
    <row r="685" spans="1:85">
      <c r="A685" s="618"/>
      <c r="B685" s="618"/>
      <c r="C685" s="618"/>
      <c r="D685" s="618"/>
      <c r="E685" s="618"/>
      <c r="F685" s="618"/>
      <c r="G685" s="618"/>
      <c r="H685" s="618"/>
      <c r="I685" s="618"/>
      <c r="J685" s="618"/>
      <c r="K685" s="618"/>
      <c r="L685" s="618"/>
      <c r="M685" s="618"/>
      <c r="N685" s="618"/>
      <c r="O685" s="618"/>
      <c r="P685" s="618"/>
      <c r="Q685" s="618"/>
      <c r="R685" s="618"/>
      <c r="S685" s="618"/>
      <c r="T685" s="618"/>
      <c r="U685" s="618"/>
      <c r="V685" s="618"/>
      <c r="W685" s="618"/>
      <c r="Y685" s="618"/>
      <c r="Z685" s="618"/>
      <c r="AA685" s="618"/>
      <c r="AB685" s="618"/>
      <c r="AC685" s="618"/>
      <c r="AD685" s="618"/>
      <c r="AE685" s="618"/>
      <c r="AF685" s="618"/>
      <c r="AG685" s="618"/>
      <c r="AH685" s="618"/>
      <c r="AI685" s="618"/>
      <c r="AJ685" s="618"/>
      <c r="AK685" s="618"/>
      <c r="AL685" s="616"/>
      <c r="AM685" s="616"/>
      <c r="AN685" s="616"/>
      <c r="AO685" s="616"/>
      <c r="AP685" s="616"/>
      <c r="AQ685" s="616"/>
      <c r="AR685" s="616"/>
      <c r="AS685" s="616"/>
      <c r="AT685" s="616"/>
      <c r="AU685" s="616"/>
      <c r="AV685" s="616"/>
      <c r="AW685" s="616"/>
      <c r="AX685" s="616"/>
      <c r="AY685" s="616"/>
      <c r="AZ685" s="616"/>
      <c r="BA685" s="616"/>
      <c r="BB685" s="616"/>
      <c r="BC685" s="616"/>
      <c r="BD685" s="616"/>
      <c r="BE685" s="616"/>
      <c r="BF685" s="616"/>
      <c r="BG685" s="616"/>
      <c r="BH685" s="616"/>
      <c r="BI685" s="616"/>
      <c r="BJ685" s="616"/>
      <c r="BK685" s="616"/>
      <c r="BL685" s="616"/>
      <c r="BM685" s="616"/>
      <c r="BN685" s="616"/>
      <c r="BO685" s="616"/>
      <c r="BP685" s="616"/>
      <c r="BQ685" s="616"/>
      <c r="BR685" s="616"/>
      <c r="BS685" s="616"/>
      <c r="BT685" s="616"/>
      <c r="BU685" s="616"/>
      <c r="BV685" s="616"/>
      <c r="BW685" s="616"/>
      <c r="BX685" s="616"/>
      <c r="BY685" s="616"/>
      <c r="BZ685" s="616"/>
      <c r="CA685" s="616"/>
      <c r="CB685" s="616"/>
      <c r="CC685" s="616"/>
      <c r="CD685" s="616"/>
      <c r="CE685" s="616"/>
      <c r="CF685" s="616"/>
      <c r="CG685" s="616"/>
    </row>
    <row r="686" spans="1:85">
      <c r="A686" s="618"/>
      <c r="B686" s="618"/>
      <c r="C686" s="618"/>
      <c r="D686" s="618"/>
      <c r="E686" s="618"/>
      <c r="F686" s="618"/>
      <c r="G686" s="618"/>
      <c r="H686" s="618"/>
      <c r="I686" s="618"/>
      <c r="J686" s="618"/>
      <c r="K686" s="618"/>
      <c r="L686" s="618"/>
      <c r="M686" s="618"/>
      <c r="N686" s="618"/>
      <c r="O686" s="618"/>
      <c r="P686" s="618"/>
      <c r="Q686" s="618"/>
      <c r="R686" s="618"/>
      <c r="S686" s="618"/>
      <c r="T686" s="618"/>
      <c r="U686" s="618"/>
      <c r="V686" s="618"/>
      <c r="W686" s="618"/>
      <c r="Y686" s="618"/>
      <c r="Z686" s="618"/>
      <c r="AA686" s="618"/>
      <c r="AB686" s="618"/>
      <c r="AC686" s="618"/>
      <c r="AD686" s="618"/>
      <c r="AE686" s="618"/>
      <c r="AF686" s="618"/>
      <c r="AG686" s="618"/>
      <c r="AH686" s="618"/>
      <c r="AI686" s="618"/>
      <c r="AJ686" s="618"/>
      <c r="AK686" s="618"/>
      <c r="AL686" s="616"/>
      <c r="AM686" s="616"/>
      <c r="AN686" s="616"/>
      <c r="AO686" s="616"/>
      <c r="AP686" s="616"/>
      <c r="AQ686" s="616"/>
      <c r="AR686" s="616"/>
      <c r="AS686" s="616"/>
      <c r="AT686" s="616"/>
      <c r="AU686" s="616"/>
      <c r="AV686" s="616"/>
      <c r="AW686" s="616"/>
      <c r="AX686" s="616"/>
      <c r="AY686" s="616"/>
      <c r="AZ686" s="616"/>
      <c r="BA686" s="616"/>
      <c r="BB686" s="616"/>
      <c r="BC686" s="616"/>
      <c r="BD686" s="616"/>
      <c r="BE686" s="616"/>
      <c r="BF686" s="616"/>
      <c r="BG686" s="616"/>
      <c r="BH686" s="616"/>
      <c r="BI686" s="616"/>
      <c r="BJ686" s="616"/>
      <c r="BK686" s="616"/>
      <c r="BL686" s="616"/>
      <c r="BM686" s="616"/>
      <c r="BN686" s="616"/>
      <c r="BO686" s="616"/>
      <c r="BP686" s="616"/>
      <c r="BQ686" s="616"/>
      <c r="BR686" s="616"/>
      <c r="BS686" s="616"/>
      <c r="BT686" s="616"/>
      <c r="BU686" s="616"/>
      <c r="BV686" s="616"/>
      <c r="BW686" s="616"/>
      <c r="BX686" s="616"/>
      <c r="BY686" s="616"/>
      <c r="BZ686" s="616"/>
      <c r="CA686" s="616"/>
      <c r="CB686" s="616"/>
      <c r="CC686" s="616"/>
      <c r="CD686" s="616"/>
      <c r="CE686" s="616"/>
      <c r="CF686" s="616"/>
      <c r="CG686" s="616"/>
    </row>
    <row r="687" spans="1:85">
      <c r="A687" s="618"/>
      <c r="B687" s="618"/>
      <c r="C687" s="618"/>
      <c r="D687" s="618"/>
      <c r="E687" s="618"/>
      <c r="F687" s="618"/>
      <c r="G687" s="618"/>
      <c r="H687" s="618"/>
      <c r="I687" s="618"/>
      <c r="J687" s="618"/>
      <c r="K687" s="618"/>
      <c r="L687" s="618"/>
      <c r="M687" s="618"/>
      <c r="N687" s="618"/>
      <c r="O687" s="618"/>
      <c r="P687" s="618"/>
      <c r="Q687" s="618"/>
      <c r="R687" s="618"/>
      <c r="S687" s="618"/>
      <c r="T687" s="618"/>
      <c r="U687" s="618"/>
      <c r="V687" s="618"/>
      <c r="W687" s="618"/>
      <c r="Y687" s="618"/>
      <c r="Z687" s="618"/>
      <c r="AA687" s="618"/>
      <c r="AB687" s="618"/>
      <c r="AC687" s="618"/>
      <c r="AD687" s="618"/>
      <c r="AE687" s="618"/>
      <c r="AF687" s="618"/>
      <c r="AG687" s="618"/>
      <c r="AH687" s="618"/>
      <c r="AI687" s="618"/>
      <c r="AJ687" s="618"/>
      <c r="AK687" s="618"/>
      <c r="AL687" s="616"/>
      <c r="AM687" s="616"/>
      <c r="AN687" s="616"/>
      <c r="AO687" s="616"/>
      <c r="AP687" s="616"/>
      <c r="AQ687" s="616"/>
      <c r="AR687" s="616"/>
      <c r="AS687" s="616"/>
      <c r="AT687" s="616"/>
      <c r="AU687" s="616"/>
      <c r="AV687" s="616"/>
      <c r="AW687" s="616"/>
      <c r="AX687" s="616"/>
      <c r="AY687" s="616"/>
      <c r="AZ687" s="616"/>
      <c r="BA687" s="616"/>
      <c r="BB687" s="616"/>
      <c r="BC687" s="616"/>
      <c r="BD687" s="616"/>
      <c r="BE687" s="616"/>
      <c r="BF687" s="616"/>
      <c r="BG687" s="616"/>
      <c r="BH687" s="616"/>
      <c r="BI687" s="616"/>
      <c r="BJ687" s="616"/>
      <c r="BK687" s="616"/>
      <c r="BL687" s="616"/>
      <c r="BM687" s="616"/>
      <c r="BN687" s="616"/>
      <c r="BO687" s="616"/>
      <c r="BP687" s="616"/>
      <c r="BQ687" s="616"/>
      <c r="BR687" s="616"/>
      <c r="BS687" s="616"/>
      <c r="BT687" s="616"/>
      <c r="BU687" s="616"/>
      <c r="BV687" s="616"/>
      <c r="BW687" s="616"/>
      <c r="BX687" s="616"/>
      <c r="BY687" s="616"/>
      <c r="BZ687" s="616"/>
      <c r="CA687" s="616"/>
      <c r="CB687" s="616"/>
      <c r="CC687" s="616"/>
      <c r="CD687" s="616"/>
      <c r="CE687" s="616"/>
      <c r="CF687" s="616"/>
      <c r="CG687" s="616"/>
    </row>
    <row r="688" spans="1:85">
      <c r="A688" s="618"/>
      <c r="B688" s="618"/>
      <c r="C688" s="618"/>
      <c r="D688" s="618"/>
      <c r="E688" s="618"/>
      <c r="F688" s="618"/>
      <c r="G688" s="618"/>
      <c r="H688" s="618"/>
      <c r="I688" s="618"/>
      <c r="J688" s="618"/>
      <c r="K688" s="618"/>
      <c r="L688" s="618"/>
      <c r="M688" s="618"/>
      <c r="N688" s="618"/>
      <c r="O688" s="618"/>
      <c r="P688" s="618"/>
      <c r="Q688" s="618"/>
      <c r="R688" s="618"/>
      <c r="S688" s="618"/>
      <c r="T688" s="618"/>
      <c r="U688" s="618"/>
      <c r="V688" s="618"/>
      <c r="W688" s="618"/>
      <c r="Y688" s="618"/>
      <c r="Z688" s="618"/>
      <c r="AA688" s="618"/>
      <c r="AB688" s="618"/>
      <c r="AC688" s="618"/>
      <c r="AD688" s="618"/>
      <c r="AE688" s="618"/>
      <c r="AF688" s="618"/>
      <c r="AG688" s="618"/>
      <c r="AH688" s="618"/>
      <c r="AI688" s="618"/>
      <c r="AJ688" s="618"/>
      <c r="AK688" s="618"/>
      <c r="AL688" s="616"/>
      <c r="AM688" s="616"/>
      <c r="AN688" s="616"/>
      <c r="AO688" s="616"/>
      <c r="AP688" s="616"/>
      <c r="AQ688" s="616"/>
      <c r="AR688" s="616"/>
      <c r="AS688" s="616"/>
      <c r="AT688" s="616"/>
      <c r="AU688" s="616"/>
      <c r="AV688" s="616"/>
      <c r="AW688" s="616"/>
      <c r="AX688" s="616"/>
      <c r="AY688" s="616"/>
      <c r="AZ688" s="616"/>
      <c r="BA688" s="616"/>
      <c r="BB688" s="616"/>
      <c r="BC688" s="616"/>
      <c r="BD688" s="616"/>
      <c r="BE688" s="616"/>
      <c r="BF688" s="616"/>
      <c r="BG688" s="616"/>
      <c r="BH688" s="616"/>
      <c r="BI688" s="616"/>
      <c r="BJ688" s="616"/>
      <c r="BK688" s="616"/>
      <c r="BL688" s="616"/>
      <c r="BM688" s="616"/>
      <c r="BN688" s="616"/>
      <c r="BO688" s="616"/>
      <c r="BP688" s="616"/>
      <c r="BQ688" s="616"/>
      <c r="BR688" s="616"/>
      <c r="BS688" s="616"/>
      <c r="BT688" s="616"/>
      <c r="BU688" s="616"/>
      <c r="BV688" s="616"/>
      <c r="BW688" s="616"/>
      <c r="BX688" s="616"/>
      <c r="BY688" s="616"/>
      <c r="BZ688" s="616"/>
      <c r="CA688" s="616"/>
      <c r="CB688" s="616"/>
      <c r="CC688" s="616"/>
      <c r="CD688" s="616"/>
      <c r="CE688" s="616"/>
      <c r="CF688" s="616"/>
      <c r="CG688" s="616"/>
    </row>
    <row r="689" spans="1:85">
      <c r="A689" s="618"/>
      <c r="B689" s="618"/>
      <c r="C689" s="618"/>
      <c r="D689" s="618"/>
      <c r="E689" s="618"/>
      <c r="F689" s="618"/>
      <c r="G689" s="618"/>
      <c r="H689" s="618"/>
      <c r="I689" s="618"/>
      <c r="J689" s="618"/>
      <c r="K689" s="618"/>
      <c r="L689" s="618"/>
      <c r="M689" s="618"/>
      <c r="N689" s="618"/>
      <c r="O689" s="618"/>
      <c r="P689" s="618"/>
      <c r="Q689" s="618"/>
      <c r="R689" s="618"/>
      <c r="S689" s="618"/>
      <c r="T689" s="618"/>
      <c r="U689" s="618"/>
      <c r="V689" s="618"/>
      <c r="W689" s="618"/>
      <c r="Y689" s="618"/>
      <c r="Z689" s="618"/>
      <c r="AA689" s="618"/>
      <c r="AB689" s="618"/>
      <c r="AC689" s="618"/>
      <c r="AD689" s="618"/>
      <c r="AE689" s="618"/>
      <c r="AF689" s="618"/>
      <c r="AG689" s="618"/>
      <c r="AH689" s="618"/>
      <c r="AI689" s="618"/>
      <c r="AJ689" s="618"/>
      <c r="AK689" s="618"/>
      <c r="AL689" s="616"/>
      <c r="AM689" s="616"/>
      <c r="AN689" s="616"/>
      <c r="AO689" s="616"/>
      <c r="AP689" s="616"/>
      <c r="AQ689" s="616"/>
      <c r="AR689" s="616"/>
      <c r="AS689" s="616"/>
      <c r="AT689" s="616"/>
      <c r="AU689" s="616"/>
      <c r="AV689" s="616"/>
      <c r="AW689" s="616"/>
      <c r="AX689" s="616"/>
      <c r="AY689" s="616"/>
      <c r="AZ689" s="616"/>
      <c r="BA689" s="616"/>
      <c r="BB689" s="616"/>
      <c r="BC689" s="616"/>
      <c r="BD689" s="616"/>
      <c r="BE689" s="616"/>
      <c r="BF689" s="616"/>
      <c r="BG689" s="616"/>
      <c r="BH689" s="616"/>
      <c r="BI689" s="616"/>
      <c r="BJ689" s="616"/>
      <c r="BK689" s="616"/>
      <c r="BL689" s="616"/>
      <c r="BM689" s="616"/>
      <c r="BN689" s="616"/>
      <c r="BO689" s="616"/>
      <c r="BP689" s="616"/>
      <c r="BQ689" s="616"/>
      <c r="BR689" s="616"/>
      <c r="BS689" s="616"/>
      <c r="BT689" s="616"/>
      <c r="BU689" s="616"/>
      <c r="BV689" s="616"/>
      <c r="BW689" s="616"/>
      <c r="BX689" s="616"/>
      <c r="BY689" s="616"/>
      <c r="BZ689" s="616"/>
      <c r="CA689" s="616"/>
      <c r="CB689" s="616"/>
      <c r="CC689" s="616"/>
      <c r="CD689" s="616"/>
      <c r="CE689" s="616"/>
      <c r="CF689" s="616"/>
      <c r="CG689" s="616"/>
    </row>
    <row r="690" spans="1:85">
      <c r="A690" s="618"/>
      <c r="B690" s="618"/>
      <c r="C690" s="618"/>
      <c r="D690" s="618"/>
      <c r="E690" s="618"/>
      <c r="F690" s="618"/>
      <c r="G690" s="618"/>
      <c r="H690" s="618"/>
      <c r="I690" s="618"/>
      <c r="J690" s="618"/>
      <c r="K690" s="618"/>
      <c r="L690" s="618"/>
      <c r="M690" s="618"/>
      <c r="N690" s="618"/>
      <c r="O690" s="618"/>
      <c r="P690" s="618"/>
      <c r="Q690" s="618"/>
      <c r="R690" s="618"/>
      <c r="S690" s="618"/>
      <c r="T690" s="618"/>
      <c r="U690" s="618"/>
      <c r="V690" s="618"/>
      <c r="W690" s="618"/>
      <c r="Y690" s="618"/>
      <c r="Z690" s="618"/>
      <c r="AA690" s="618"/>
      <c r="AB690" s="618"/>
      <c r="AC690" s="618"/>
      <c r="AD690" s="618"/>
      <c r="AE690" s="618"/>
      <c r="AF690" s="618"/>
      <c r="AG690" s="618"/>
      <c r="AH690" s="618"/>
      <c r="AI690" s="618"/>
      <c r="AJ690" s="618"/>
      <c r="AK690" s="618"/>
      <c r="AL690" s="616"/>
      <c r="AM690" s="616"/>
      <c r="AN690" s="616"/>
      <c r="AO690" s="616"/>
      <c r="AP690" s="616"/>
      <c r="AQ690" s="616"/>
      <c r="AR690" s="616"/>
      <c r="AS690" s="616"/>
      <c r="AT690" s="616"/>
      <c r="AU690" s="616"/>
      <c r="AV690" s="616"/>
      <c r="AW690" s="616"/>
      <c r="AX690" s="616"/>
      <c r="AY690" s="616"/>
      <c r="AZ690" s="616"/>
      <c r="BA690" s="616"/>
      <c r="BB690" s="616"/>
      <c r="BC690" s="616"/>
      <c r="BD690" s="616"/>
      <c r="BE690" s="616"/>
      <c r="BF690" s="616"/>
      <c r="BG690" s="616"/>
      <c r="BH690" s="616"/>
      <c r="BI690" s="616"/>
      <c r="BJ690" s="616"/>
      <c r="BK690" s="616"/>
      <c r="BL690" s="616"/>
      <c r="BM690" s="616"/>
      <c r="BN690" s="616"/>
      <c r="BO690" s="616"/>
      <c r="BP690" s="616"/>
      <c r="BQ690" s="616"/>
      <c r="BR690" s="616"/>
      <c r="BS690" s="616"/>
      <c r="BT690" s="616"/>
      <c r="BU690" s="616"/>
      <c r="BV690" s="616"/>
      <c r="BW690" s="616"/>
      <c r="BX690" s="616"/>
      <c r="BY690" s="616"/>
      <c r="BZ690" s="616"/>
      <c r="CA690" s="616"/>
      <c r="CB690" s="616"/>
      <c r="CC690" s="616"/>
      <c r="CD690" s="616"/>
      <c r="CE690" s="616"/>
      <c r="CF690" s="616"/>
      <c r="CG690" s="616"/>
    </row>
    <row r="691" spans="1:85">
      <c r="A691" s="618"/>
      <c r="B691" s="618"/>
      <c r="C691" s="618"/>
      <c r="D691" s="618"/>
      <c r="E691" s="618"/>
      <c r="F691" s="618"/>
      <c r="G691" s="618"/>
      <c r="H691" s="618"/>
      <c r="I691" s="618"/>
      <c r="J691" s="618"/>
      <c r="K691" s="618"/>
      <c r="L691" s="618"/>
      <c r="M691" s="618"/>
      <c r="N691" s="618"/>
      <c r="O691" s="618"/>
      <c r="P691" s="618"/>
      <c r="Q691" s="618"/>
      <c r="R691" s="618"/>
      <c r="S691" s="618"/>
      <c r="T691" s="618"/>
      <c r="U691" s="618"/>
      <c r="V691" s="618"/>
      <c r="W691" s="618"/>
      <c r="Y691" s="618"/>
      <c r="Z691" s="618"/>
      <c r="AA691" s="618"/>
      <c r="AB691" s="618"/>
      <c r="AC691" s="618"/>
      <c r="AD691" s="618"/>
      <c r="AE691" s="618"/>
      <c r="AF691" s="618"/>
      <c r="AG691" s="618"/>
      <c r="AH691" s="618"/>
      <c r="AI691" s="618"/>
      <c r="AJ691" s="618"/>
      <c r="AK691" s="618"/>
      <c r="AL691" s="616"/>
      <c r="AM691" s="616"/>
      <c r="AN691" s="616"/>
      <c r="AO691" s="616"/>
      <c r="AP691" s="616"/>
      <c r="AQ691" s="616"/>
      <c r="AR691" s="616"/>
      <c r="AS691" s="616"/>
      <c r="AT691" s="616"/>
      <c r="AU691" s="616"/>
      <c r="AV691" s="616"/>
      <c r="AW691" s="616"/>
      <c r="AX691" s="616"/>
      <c r="AY691" s="616"/>
      <c r="AZ691" s="616"/>
      <c r="BA691" s="616"/>
      <c r="BB691" s="616"/>
      <c r="BC691" s="616"/>
      <c r="BD691" s="616"/>
      <c r="BE691" s="616"/>
      <c r="BF691" s="616"/>
      <c r="BG691" s="616"/>
      <c r="BH691" s="616"/>
      <c r="BI691" s="616"/>
      <c r="BJ691" s="616"/>
      <c r="BK691" s="616"/>
      <c r="BL691" s="616"/>
      <c r="BM691" s="616"/>
      <c r="BN691" s="616"/>
      <c r="BO691" s="616"/>
      <c r="BP691" s="616"/>
      <c r="BQ691" s="616"/>
      <c r="BR691" s="616"/>
      <c r="BS691" s="616"/>
      <c r="BT691" s="616"/>
      <c r="BU691" s="616"/>
      <c r="BV691" s="616"/>
      <c r="BW691" s="616"/>
      <c r="BX691" s="616"/>
      <c r="BY691" s="616"/>
      <c r="BZ691" s="616"/>
      <c r="CA691" s="616"/>
      <c r="CB691" s="616"/>
      <c r="CC691" s="616"/>
      <c r="CD691" s="616"/>
      <c r="CE691" s="616"/>
      <c r="CF691" s="616"/>
      <c r="CG691" s="616"/>
    </row>
    <row r="692" spans="1:85">
      <c r="A692" s="618"/>
      <c r="B692" s="618"/>
      <c r="C692" s="618"/>
      <c r="D692" s="618"/>
      <c r="E692" s="618"/>
      <c r="F692" s="618"/>
      <c r="G692" s="618"/>
      <c r="H692" s="618"/>
      <c r="I692" s="618"/>
      <c r="J692" s="618"/>
      <c r="K692" s="618"/>
      <c r="L692" s="618"/>
      <c r="M692" s="618"/>
      <c r="N692" s="618"/>
      <c r="O692" s="618"/>
      <c r="P692" s="618"/>
      <c r="Q692" s="618"/>
      <c r="R692" s="618"/>
      <c r="S692" s="618"/>
      <c r="T692" s="618"/>
      <c r="U692" s="618"/>
      <c r="V692" s="618"/>
      <c r="W692" s="618"/>
      <c r="Y692" s="618"/>
      <c r="Z692" s="618"/>
      <c r="AA692" s="618"/>
      <c r="AB692" s="618"/>
      <c r="AC692" s="618"/>
      <c r="AD692" s="618"/>
      <c r="AE692" s="618"/>
      <c r="AF692" s="618"/>
      <c r="AG692" s="618"/>
      <c r="AH692" s="618"/>
      <c r="AI692" s="618"/>
      <c r="AJ692" s="618"/>
      <c r="AK692" s="618"/>
      <c r="AL692" s="616"/>
      <c r="AM692" s="616"/>
      <c r="AN692" s="616"/>
      <c r="AO692" s="616"/>
      <c r="AP692" s="616"/>
      <c r="AQ692" s="616"/>
      <c r="AR692" s="616"/>
      <c r="AS692" s="616"/>
      <c r="AT692" s="616"/>
      <c r="AU692" s="616"/>
      <c r="AV692" s="616"/>
      <c r="AW692" s="616"/>
      <c r="AX692" s="616"/>
      <c r="AY692" s="616"/>
      <c r="AZ692" s="616"/>
      <c r="BA692" s="616"/>
      <c r="BB692" s="616"/>
      <c r="BC692" s="616"/>
      <c r="BD692" s="616"/>
      <c r="BE692" s="616"/>
      <c r="BF692" s="616"/>
      <c r="BG692" s="616"/>
      <c r="BH692" s="616"/>
      <c r="BI692" s="616"/>
      <c r="BJ692" s="616"/>
      <c r="BK692" s="616"/>
      <c r="BL692" s="616"/>
      <c r="BM692" s="616"/>
      <c r="BN692" s="616"/>
      <c r="BO692" s="616"/>
      <c r="BP692" s="616"/>
      <c r="BQ692" s="616"/>
      <c r="BR692" s="616"/>
      <c r="BS692" s="616"/>
      <c r="BT692" s="616"/>
      <c r="BU692" s="616"/>
      <c r="BV692" s="616"/>
      <c r="BW692" s="616"/>
      <c r="BX692" s="616"/>
      <c r="BY692" s="616"/>
      <c r="BZ692" s="616"/>
      <c r="CA692" s="616"/>
      <c r="CB692" s="616"/>
      <c r="CC692" s="616"/>
      <c r="CD692" s="616"/>
      <c r="CE692" s="616"/>
      <c r="CF692" s="616"/>
      <c r="CG692" s="616"/>
    </row>
    <row r="693" spans="1:85">
      <c r="A693" s="618"/>
      <c r="B693" s="618"/>
      <c r="C693" s="618"/>
      <c r="D693" s="618"/>
      <c r="E693" s="618"/>
      <c r="F693" s="618"/>
      <c r="G693" s="618"/>
      <c r="H693" s="618"/>
      <c r="I693" s="618"/>
      <c r="J693" s="618"/>
      <c r="K693" s="618"/>
      <c r="L693" s="618"/>
      <c r="M693" s="618"/>
      <c r="N693" s="618"/>
      <c r="O693" s="618"/>
      <c r="P693" s="618"/>
      <c r="Q693" s="618"/>
      <c r="R693" s="618"/>
      <c r="S693" s="618"/>
      <c r="T693" s="618"/>
      <c r="U693" s="618"/>
      <c r="V693" s="618"/>
      <c r="W693" s="618"/>
      <c r="Y693" s="618"/>
      <c r="Z693" s="618"/>
      <c r="AA693" s="618"/>
      <c r="AB693" s="618"/>
      <c r="AC693" s="618"/>
      <c r="AD693" s="618"/>
      <c r="AE693" s="618"/>
      <c r="AF693" s="618"/>
      <c r="AG693" s="618"/>
      <c r="AH693" s="618"/>
      <c r="AI693" s="618"/>
      <c r="AJ693" s="618"/>
      <c r="AK693" s="618"/>
      <c r="AL693" s="616"/>
      <c r="AM693" s="616"/>
      <c r="AN693" s="616"/>
      <c r="AO693" s="616"/>
      <c r="AP693" s="616"/>
      <c r="AQ693" s="616"/>
      <c r="AR693" s="616"/>
      <c r="AS693" s="616"/>
      <c r="AT693" s="616"/>
      <c r="AU693" s="616"/>
      <c r="AV693" s="616"/>
      <c r="AW693" s="616"/>
      <c r="AX693" s="616"/>
      <c r="AY693" s="616"/>
      <c r="AZ693" s="616"/>
      <c r="BA693" s="616"/>
      <c r="BB693" s="616"/>
      <c r="BC693" s="616"/>
      <c r="BD693" s="616"/>
      <c r="BE693" s="616"/>
      <c r="BF693" s="616"/>
      <c r="BG693" s="616"/>
      <c r="BH693" s="616"/>
      <c r="BI693" s="616"/>
      <c r="BJ693" s="616"/>
      <c r="BK693" s="616"/>
      <c r="BL693" s="616"/>
      <c r="BM693" s="616"/>
      <c r="BN693" s="616"/>
      <c r="BO693" s="616"/>
      <c r="BP693" s="616"/>
      <c r="BQ693" s="616"/>
      <c r="BR693" s="616"/>
      <c r="BS693" s="616"/>
      <c r="BT693" s="616"/>
      <c r="BU693" s="616"/>
      <c r="BV693" s="616"/>
      <c r="BW693" s="616"/>
      <c r="BX693" s="616"/>
      <c r="BY693" s="616"/>
      <c r="BZ693" s="616"/>
      <c r="CA693" s="616"/>
      <c r="CB693" s="616"/>
      <c r="CC693" s="616"/>
      <c r="CD693" s="616"/>
      <c r="CE693" s="616"/>
      <c r="CF693" s="616"/>
      <c r="CG693" s="616"/>
    </row>
    <row r="694" spans="1:85">
      <c r="A694" s="618"/>
      <c r="B694" s="618"/>
      <c r="C694" s="618"/>
      <c r="D694" s="618"/>
      <c r="E694" s="618"/>
      <c r="F694" s="618"/>
      <c r="G694" s="618"/>
      <c r="H694" s="618"/>
      <c r="I694" s="618"/>
      <c r="J694" s="618"/>
      <c r="K694" s="618"/>
      <c r="L694" s="618"/>
      <c r="M694" s="618"/>
      <c r="N694" s="618"/>
      <c r="O694" s="618"/>
      <c r="P694" s="618"/>
      <c r="Q694" s="618"/>
      <c r="R694" s="618"/>
      <c r="S694" s="618"/>
      <c r="T694" s="618"/>
      <c r="U694" s="618"/>
      <c r="V694" s="618"/>
      <c r="W694" s="618"/>
      <c r="Y694" s="618"/>
      <c r="Z694" s="618"/>
      <c r="AA694" s="618"/>
      <c r="AB694" s="618"/>
      <c r="AC694" s="618"/>
      <c r="AD694" s="618"/>
      <c r="AE694" s="618"/>
      <c r="AF694" s="618"/>
      <c r="AG694" s="618"/>
      <c r="AH694" s="618"/>
      <c r="AI694" s="618"/>
      <c r="AJ694" s="618"/>
      <c r="AK694" s="618"/>
      <c r="AL694" s="616"/>
      <c r="AM694" s="616"/>
      <c r="AN694" s="616"/>
      <c r="AO694" s="616"/>
      <c r="AP694" s="616"/>
      <c r="AQ694" s="616"/>
      <c r="AR694" s="616"/>
      <c r="AS694" s="616"/>
      <c r="AT694" s="616"/>
      <c r="AU694" s="616"/>
      <c r="AV694" s="616"/>
      <c r="AW694" s="616"/>
      <c r="AX694" s="616"/>
      <c r="AY694" s="616"/>
      <c r="AZ694" s="616"/>
      <c r="BA694" s="616"/>
      <c r="BB694" s="616"/>
      <c r="BC694" s="616"/>
      <c r="BD694" s="616"/>
      <c r="BE694" s="616"/>
      <c r="BF694" s="616"/>
      <c r="BG694" s="616"/>
      <c r="BH694" s="616"/>
      <c r="BI694" s="616"/>
      <c r="BJ694" s="616"/>
      <c r="BK694" s="616"/>
      <c r="BL694" s="616"/>
      <c r="BM694" s="616"/>
      <c r="BN694" s="616"/>
      <c r="BO694" s="616"/>
      <c r="BP694" s="616"/>
      <c r="BQ694" s="616"/>
      <c r="BR694" s="616"/>
      <c r="BS694" s="616"/>
      <c r="BT694" s="616"/>
      <c r="BU694" s="616"/>
      <c r="BV694" s="616"/>
      <c r="BW694" s="616"/>
      <c r="BX694" s="616"/>
      <c r="BY694" s="616"/>
      <c r="BZ694" s="616"/>
      <c r="CA694" s="616"/>
      <c r="CB694" s="616"/>
      <c r="CC694" s="616"/>
      <c r="CD694" s="616"/>
      <c r="CE694" s="616"/>
      <c r="CF694" s="616"/>
      <c r="CG694" s="616"/>
    </row>
    <row r="695" spans="1:85">
      <c r="A695" s="618"/>
      <c r="B695" s="618"/>
      <c r="C695" s="618"/>
      <c r="D695" s="618"/>
      <c r="E695" s="618"/>
      <c r="F695" s="618"/>
      <c r="G695" s="618"/>
      <c r="H695" s="618"/>
      <c r="I695" s="618"/>
      <c r="J695" s="618"/>
      <c r="K695" s="618"/>
      <c r="L695" s="618"/>
      <c r="M695" s="618"/>
      <c r="N695" s="618"/>
      <c r="O695" s="618"/>
      <c r="P695" s="618"/>
      <c r="Q695" s="618"/>
      <c r="R695" s="618"/>
      <c r="S695" s="618"/>
      <c r="T695" s="618"/>
      <c r="U695" s="618"/>
      <c r="V695" s="618"/>
      <c r="W695" s="618"/>
      <c r="Y695" s="618"/>
      <c r="Z695" s="618"/>
      <c r="AA695" s="618"/>
      <c r="AB695" s="618"/>
      <c r="AC695" s="618"/>
      <c r="AD695" s="618"/>
      <c r="AE695" s="618"/>
      <c r="AF695" s="618"/>
      <c r="AG695" s="618"/>
      <c r="AH695" s="618"/>
      <c r="AI695" s="618"/>
      <c r="AJ695" s="618"/>
      <c r="AK695" s="618"/>
      <c r="AL695" s="616"/>
      <c r="AM695" s="616"/>
      <c r="AN695" s="616"/>
      <c r="AO695" s="616"/>
      <c r="AP695" s="616"/>
      <c r="AQ695" s="616"/>
      <c r="AR695" s="616"/>
      <c r="AS695" s="616"/>
      <c r="AT695" s="616"/>
      <c r="AU695" s="616"/>
      <c r="AV695" s="616"/>
      <c r="AW695" s="616"/>
      <c r="AX695" s="616"/>
      <c r="AY695" s="616"/>
      <c r="AZ695" s="616"/>
      <c r="BA695" s="616"/>
      <c r="BB695" s="616"/>
      <c r="BC695" s="616"/>
      <c r="BD695" s="616"/>
      <c r="BE695" s="616"/>
      <c r="BF695" s="616"/>
      <c r="BG695" s="616"/>
      <c r="BH695" s="616"/>
      <c r="BI695" s="616"/>
      <c r="BJ695" s="616"/>
      <c r="BK695" s="616"/>
      <c r="BL695" s="616"/>
      <c r="BM695" s="616"/>
      <c r="BN695" s="616"/>
      <c r="BO695" s="616"/>
      <c r="BP695" s="616"/>
      <c r="BQ695" s="616"/>
      <c r="BR695" s="616"/>
      <c r="BS695" s="616"/>
      <c r="BT695" s="616"/>
      <c r="BU695" s="616"/>
      <c r="BV695" s="616"/>
      <c r="BW695" s="616"/>
      <c r="BX695" s="616"/>
      <c r="BY695" s="616"/>
      <c r="BZ695" s="616"/>
      <c r="CA695" s="616"/>
      <c r="CB695" s="616"/>
      <c r="CC695" s="616"/>
      <c r="CD695" s="616"/>
      <c r="CE695" s="616"/>
      <c r="CF695" s="616"/>
      <c r="CG695" s="616"/>
    </row>
    <row r="696" spans="1:85">
      <c r="A696" s="618"/>
      <c r="B696" s="618"/>
      <c r="C696" s="618"/>
      <c r="D696" s="618"/>
      <c r="E696" s="618"/>
      <c r="F696" s="618"/>
      <c r="G696" s="618"/>
      <c r="H696" s="618"/>
      <c r="I696" s="618"/>
      <c r="J696" s="618"/>
      <c r="K696" s="618"/>
      <c r="L696" s="618"/>
      <c r="M696" s="618"/>
      <c r="N696" s="618"/>
      <c r="O696" s="618"/>
      <c r="P696" s="618"/>
      <c r="Q696" s="618"/>
      <c r="R696" s="618"/>
      <c r="S696" s="618"/>
      <c r="T696" s="618"/>
      <c r="U696" s="618"/>
      <c r="V696" s="618"/>
      <c r="W696" s="618"/>
      <c r="Y696" s="618"/>
      <c r="Z696" s="618"/>
      <c r="AA696" s="618"/>
      <c r="AB696" s="618"/>
      <c r="AC696" s="618"/>
      <c r="AD696" s="618"/>
      <c r="AE696" s="618"/>
      <c r="AF696" s="618"/>
      <c r="AG696" s="618"/>
      <c r="AH696" s="618"/>
      <c r="AI696" s="618"/>
      <c r="AJ696" s="618"/>
      <c r="AK696" s="618"/>
      <c r="AL696" s="616"/>
      <c r="AM696" s="616"/>
      <c r="AN696" s="616"/>
      <c r="AO696" s="616"/>
      <c r="AP696" s="616"/>
      <c r="AQ696" s="616"/>
      <c r="AR696" s="616"/>
      <c r="AS696" s="616"/>
      <c r="AT696" s="616"/>
      <c r="AU696" s="616"/>
      <c r="AV696" s="616"/>
      <c r="AW696" s="616"/>
      <c r="AX696" s="616"/>
      <c r="AY696" s="616"/>
      <c r="AZ696" s="616"/>
      <c r="BA696" s="616"/>
      <c r="BB696" s="616"/>
      <c r="BC696" s="616"/>
      <c r="BD696" s="616"/>
      <c r="BE696" s="616"/>
      <c r="BF696" s="616"/>
      <c r="BG696" s="616"/>
      <c r="BH696" s="616"/>
      <c r="BI696" s="616"/>
      <c r="BJ696" s="616"/>
      <c r="BK696" s="616"/>
      <c r="BL696" s="616"/>
      <c r="BM696" s="616"/>
      <c r="BN696" s="616"/>
      <c r="BO696" s="616"/>
      <c r="BP696" s="616"/>
      <c r="BQ696" s="616"/>
      <c r="BR696" s="616"/>
      <c r="BS696" s="616"/>
      <c r="BT696" s="616"/>
      <c r="BU696" s="616"/>
      <c r="BV696" s="616"/>
      <c r="BW696" s="616"/>
      <c r="BX696" s="616"/>
      <c r="BY696" s="616"/>
      <c r="BZ696" s="616"/>
      <c r="CA696" s="616"/>
      <c r="CB696" s="616"/>
      <c r="CC696" s="616"/>
      <c r="CD696" s="616"/>
      <c r="CE696" s="616"/>
      <c r="CF696" s="616"/>
      <c r="CG696" s="616"/>
    </row>
    <row r="697" spans="1:85">
      <c r="A697" s="618"/>
      <c r="B697" s="618"/>
      <c r="C697" s="618"/>
      <c r="D697" s="618"/>
      <c r="E697" s="618"/>
      <c r="F697" s="618"/>
      <c r="G697" s="618"/>
      <c r="H697" s="618"/>
      <c r="I697" s="618"/>
      <c r="J697" s="618"/>
      <c r="K697" s="618"/>
      <c r="L697" s="618"/>
      <c r="M697" s="618"/>
      <c r="N697" s="618"/>
      <c r="O697" s="618"/>
      <c r="P697" s="618"/>
      <c r="Q697" s="618"/>
      <c r="R697" s="618"/>
      <c r="S697" s="618"/>
      <c r="T697" s="618"/>
      <c r="U697" s="618"/>
      <c r="V697" s="618"/>
      <c r="W697" s="618"/>
      <c r="Y697" s="618"/>
      <c r="Z697" s="618"/>
      <c r="AA697" s="618"/>
      <c r="AB697" s="618"/>
      <c r="AC697" s="618"/>
      <c r="AD697" s="618"/>
      <c r="AE697" s="618"/>
      <c r="AF697" s="618"/>
      <c r="AG697" s="618"/>
      <c r="AH697" s="618"/>
      <c r="AI697" s="618"/>
      <c r="AJ697" s="618"/>
      <c r="AK697" s="618"/>
      <c r="AL697" s="616"/>
      <c r="AM697" s="616"/>
      <c r="AN697" s="616"/>
      <c r="AO697" s="616"/>
      <c r="AP697" s="616"/>
      <c r="AQ697" s="616"/>
      <c r="AR697" s="616"/>
      <c r="AS697" s="616"/>
      <c r="AT697" s="616"/>
      <c r="AU697" s="616"/>
      <c r="AV697" s="616"/>
      <c r="AW697" s="616"/>
      <c r="AX697" s="616"/>
      <c r="AY697" s="616"/>
      <c r="AZ697" s="616"/>
      <c r="BA697" s="616"/>
      <c r="BB697" s="616"/>
      <c r="BC697" s="616"/>
      <c r="BD697" s="616"/>
      <c r="BE697" s="616"/>
      <c r="BF697" s="616"/>
      <c r="BG697" s="616"/>
      <c r="BH697" s="616"/>
      <c r="BI697" s="616"/>
      <c r="BJ697" s="616"/>
      <c r="BK697" s="616"/>
      <c r="BL697" s="616"/>
      <c r="BM697" s="616"/>
      <c r="BN697" s="616"/>
      <c r="BO697" s="616"/>
      <c r="BP697" s="616"/>
      <c r="BQ697" s="616"/>
      <c r="BR697" s="616"/>
      <c r="BS697" s="616"/>
      <c r="BT697" s="616"/>
      <c r="BU697" s="616"/>
      <c r="BV697" s="616"/>
      <c r="BW697" s="616"/>
      <c r="BX697" s="616"/>
      <c r="BY697" s="616"/>
      <c r="BZ697" s="616"/>
      <c r="CA697" s="616"/>
      <c r="CB697" s="616"/>
      <c r="CC697" s="616"/>
      <c r="CD697" s="616"/>
      <c r="CE697" s="616"/>
      <c r="CF697" s="616"/>
      <c r="CG697" s="616"/>
    </row>
    <row r="698" spans="1:85">
      <c r="A698" s="618"/>
      <c r="B698" s="618"/>
      <c r="C698" s="618"/>
      <c r="D698" s="618"/>
      <c r="E698" s="618"/>
      <c r="F698" s="618"/>
      <c r="G698" s="618"/>
      <c r="H698" s="618"/>
      <c r="I698" s="618"/>
      <c r="J698" s="618"/>
      <c r="K698" s="618"/>
      <c r="L698" s="618"/>
      <c r="M698" s="618"/>
      <c r="N698" s="618"/>
      <c r="O698" s="618"/>
      <c r="P698" s="618"/>
      <c r="Q698" s="618"/>
      <c r="R698" s="618"/>
      <c r="S698" s="618"/>
      <c r="T698" s="618"/>
      <c r="U698" s="618"/>
      <c r="V698" s="618"/>
      <c r="W698" s="618"/>
      <c r="Y698" s="618"/>
      <c r="Z698" s="618"/>
      <c r="AA698" s="618"/>
      <c r="AB698" s="618"/>
      <c r="AC698" s="618"/>
      <c r="AD698" s="618"/>
      <c r="AE698" s="618"/>
      <c r="AF698" s="618"/>
      <c r="AG698" s="618"/>
      <c r="AH698" s="618"/>
      <c r="AI698" s="618"/>
      <c r="AJ698" s="618"/>
      <c r="AK698" s="618"/>
      <c r="AL698" s="616"/>
      <c r="AM698" s="616"/>
      <c r="AN698" s="616"/>
      <c r="AO698" s="616"/>
      <c r="AP698" s="616"/>
      <c r="AQ698" s="616"/>
      <c r="AR698" s="616"/>
      <c r="AS698" s="616"/>
      <c r="AT698" s="616"/>
      <c r="AU698" s="616"/>
      <c r="AV698" s="616"/>
      <c r="AW698" s="616"/>
      <c r="AX698" s="616"/>
      <c r="AY698" s="616"/>
      <c r="AZ698" s="616"/>
      <c r="BA698" s="616"/>
      <c r="BB698" s="616"/>
      <c r="BC698" s="616"/>
      <c r="BD698" s="616"/>
      <c r="BE698" s="616"/>
      <c r="BF698" s="616"/>
      <c r="BG698" s="616"/>
      <c r="BH698" s="616"/>
      <c r="BI698" s="616"/>
      <c r="BJ698" s="616"/>
      <c r="BK698" s="616"/>
      <c r="BL698" s="616"/>
      <c r="BM698" s="616"/>
      <c r="BN698" s="616"/>
      <c r="BO698" s="616"/>
      <c r="BP698" s="616"/>
      <c r="BQ698" s="616"/>
      <c r="BR698" s="616"/>
      <c r="BS698" s="616"/>
      <c r="BT698" s="616"/>
      <c r="BU698" s="616"/>
      <c r="BV698" s="616"/>
      <c r="BW698" s="616"/>
      <c r="BX698" s="616"/>
      <c r="BY698" s="616"/>
      <c r="BZ698" s="616"/>
      <c r="CA698" s="616"/>
      <c r="CB698" s="616"/>
      <c r="CC698" s="616"/>
      <c r="CD698" s="616"/>
      <c r="CE698" s="616"/>
      <c r="CF698" s="616"/>
      <c r="CG698" s="616"/>
    </row>
    <row r="699" spans="1:85">
      <c r="A699" s="618"/>
      <c r="B699" s="618"/>
      <c r="C699" s="618"/>
      <c r="D699" s="618"/>
      <c r="E699" s="618"/>
      <c r="F699" s="618"/>
      <c r="G699" s="618"/>
      <c r="H699" s="618"/>
      <c r="I699" s="618"/>
      <c r="J699" s="618"/>
      <c r="K699" s="618"/>
      <c r="L699" s="618"/>
      <c r="M699" s="618"/>
      <c r="N699" s="618"/>
      <c r="O699" s="618"/>
      <c r="P699" s="618"/>
      <c r="Q699" s="618"/>
      <c r="R699" s="618"/>
      <c r="S699" s="618"/>
      <c r="T699" s="618"/>
      <c r="U699" s="618"/>
      <c r="V699" s="618"/>
      <c r="W699" s="618"/>
      <c r="Y699" s="618"/>
      <c r="Z699" s="618"/>
      <c r="AA699" s="618"/>
      <c r="AB699" s="618"/>
      <c r="AC699" s="618"/>
      <c r="AD699" s="618"/>
      <c r="AE699" s="618"/>
      <c r="AF699" s="618"/>
      <c r="AG699" s="618"/>
      <c r="AH699" s="618"/>
      <c r="AI699" s="618"/>
      <c r="AJ699" s="618"/>
      <c r="AK699" s="618"/>
      <c r="AL699" s="616"/>
      <c r="AM699" s="616"/>
      <c r="AN699" s="616"/>
      <c r="AO699" s="616"/>
      <c r="AP699" s="616"/>
      <c r="AQ699" s="616"/>
      <c r="AR699" s="616"/>
      <c r="AS699" s="616"/>
      <c r="AT699" s="616"/>
      <c r="AU699" s="616"/>
      <c r="AV699" s="616"/>
      <c r="AW699" s="616"/>
      <c r="AX699" s="616"/>
      <c r="AY699" s="616"/>
      <c r="AZ699" s="616"/>
      <c r="BA699" s="616"/>
      <c r="BB699" s="616"/>
      <c r="BC699" s="616"/>
      <c r="BD699" s="616"/>
      <c r="BE699" s="616"/>
      <c r="BF699" s="616"/>
      <c r="BG699" s="616"/>
      <c r="BH699" s="616"/>
      <c r="BI699" s="616"/>
      <c r="BJ699" s="616"/>
      <c r="BK699" s="616"/>
      <c r="BL699" s="616"/>
      <c r="BM699" s="616"/>
      <c r="BN699" s="616"/>
      <c r="BO699" s="616"/>
      <c r="BP699" s="616"/>
      <c r="BQ699" s="616"/>
      <c r="BR699" s="616"/>
      <c r="BS699" s="616"/>
      <c r="BT699" s="616"/>
      <c r="BU699" s="616"/>
      <c r="BV699" s="616"/>
      <c r="BW699" s="616"/>
      <c r="BX699" s="616"/>
      <c r="BY699" s="616"/>
      <c r="BZ699" s="616"/>
      <c r="CA699" s="616"/>
      <c r="CB699" s="616"/>
      <c r="CC699" s="616"/>
      <c r="CD699" s="616"/>
      <c r="CE699" s="616"/>
      <c r="CF699" s="616"/>
      <c r="CG699" s="616"/>
    </row>
    <row r="700" spans="1:85">
      <c r="A700" s="618"/>
      <c r="B700" s="618"/>
      <c r="C700" s="618"/>
      <c r="D700" s="618"/>
      <c r="E700" s="618"/>
      <c r="F700" s="618"/>
      <c r="G700" s="618"/>
      <c r="H700" s="618"/>
      <c r="I700" s="618"/>
      <c r="J700" s="618"/>
      <c r="K700" s="618"/>
      <c r="L700" s="618"/>
      <c r="M700" s="618"/>
      <c r="N700" s="618"/>
      <c r="O700" s="618"/>
      <c r="P700" s="618"/>
      <c r="Q700" s="618"/>
      <c r="R700" s="618"/>
      <c r="S700" s="618"/>
      <c r="T700" s="618"/>
      <c r="U700" s="618"/>
      <c r="V700" s="618"/>
      <c r="W700" s="618"/>
      <c r="Y700" s="618"/>
      <c r="Z700" s="618"/>
      <c r="AA700" s="618"/>
      <c r="AB700" s="618"/>
      <c r="AC700" s="618"/>
      <c r="AD700" s="618"/>
      <c r="AE700" s="618"/>
      <c r="AF700" s="618"/>
      <c r="AG700" s="618"/>
      <c r="AH700" s="618"/>
      <c r="AI700" s="618"/>
      <c r="AJ700" s="618"/>
      <c r="AK700" s="618"/>
      <c r="AL700" s="616"/>
      <c r="AM700" s="616"/>
      <c r="AN700" s="616"/>
      <c r="AO700" s="616"/>
      <c r="AP700" s="616"/>
      <c r="AQ700" s="616"/>
      <c r="AR700" s="616"/>
      <c r="AS700" s="616"/>
      <c r="AT700" s="616"/>
      <c r="AU700" s="616"/>
      <c r="AV700" s="616"/>
      <c r="AW700" s="616"/>
      <c r="AX700" s="616"/>
      <c r="AY700" s="616"/>
      <c r="AZ700" s="616"/>
      <c r="BA700" s="616"/>
      <c r="BB700" s="616"/>
      <c r="BC700" s="616"/>
      <c r="BD700" s="616"/>
      <c r="BE700" s="616"/>
      <c r="BF700" s="616"/>
      <c r="BG700" s="616"/>
      <c r="BH700" s="616"/>
      <c r="BI700" s="616"/>
      <c r="BJ700" s="616"/>
      <c r="BK700" s="616"/>
      <c r="BL700" s="616"/>
      <c r="BM700" s="616"/>
      <c r="BN700" s="616"/>
      <c r="BO700" s="616"/>
      <c r="BP700" s="616"/>
      <c r="BQ700" s="616"/>
      <c r="BR700" s="616"/>
      <c r="BS700" s="616"/>
      <c r="BT700" s="616"/>
      <c r="BU700" s="616"/>
      <c r="BV700" s="616"/>
      <c r="BW700" s="616"/>
      <c r="BX700" s="616"/>
      <c r="BY700" s="616"/>
      <c r="BZ700" s="616"/>
      <c r="CA700" s="616"/>
      <c r="CB700" s="616"/>
      <c r="CC700" s="616"/>
      <c r="CD700" s="616"/>
      <c r="CE700" s="616"/>
      <c r="CF700" s="616"/>
      <c r="CG700" s="616"/>
    </row>
    <row r="701" spans="1:85">
      <c r="A701" s="618"/>
      <c r="B701" s="618"/>
      <c r="C701" s="618"/>
      <c r="D701" s="618"/>
      <c r="E701" s="618"/>
      <c r="F701" s="618"/>
      <c r="G701" s="618"/>
      <c r="H701" s="618"/>
      <c r="I701" s="618"/>
      <c r="J701" s="618"/>
      <c r="K701" s="618"/>
      <c r="L701" s="618"/>
      <c r="M701" s="618"/>
      <c r="N701" s="618"/>
      <c r="O701" s="618"/>
      <c r="P701" s="618"/>
      <c r="Q701" s="618"/>
      <c r="R701" s="618"/>
      <c r="S701" s="618"/>
      <c r="T701" s="618"/>
      <c r="U701" s="618"/>
      <c r="V701" s="618"/>
      <c r="W701" s="618"/>
      <c r="Y701" s="618"/>
      <c r="Z701" s="618"/>
      <c r="AA701" s="618"/>
      <c r="AB701" s="618"/>
      <c r="AC701" s="618"/>
      <c r="AD701" s="618"/>
      <c r="AE701" s="618"/>
      <c r="AF701" s="618"/>
      <c r="AG701" s="618"/>
      <c r="AH701" s="618"/>
      <c r="AI701" s="618"/>
      <c r="AJ701" s="618"/>
      <c r="AK701" s="618"/>
      <c r="AL701" s="616"/>
      <c r="AM701" s="616"/>
      <c r="AN701" s="616"/>
      <c r="AO701" s="616"/>
      <c r="AP701" s="616"/>
      <c r="AQ701" s="616"/>
      <c r="AR701" s="616"/>
      <c r="AS701" s="616"/>
      <c r="AT701" s="616"/>
      <c r="AU701" s="616"/>
      <c r="AV701" s="616"/>
      <c r="AW701" s="616"/>
      <c r="AX701" s="616"/>
      <c r="AY701" s="616"/>
      <c r="AZ701" s="616"/>
      <c r="BA701" s="616"/>
      <c r="BB701" s="616"/>
      <c r="BC701" s="616"/>
      <c r="BD701" s="616"/>
      <c r="BE701" s="616"/>
      <c r="BF701" s="616"/>
      <c r="BG701" s="616"/>
      <c r="BH701" s="616"/>
      <c r="BI701" s="616"/>
      <c r="BJ701" s="616"/>
      <c r="BK701" s="616"/>
      <c r="BL701" s="616"/>
      <c r="BM701" s="616"/>
      <c r="BN701" s="616"/>
      <c r="BO701" s="616"/>
      <c r="BP701" s="616"/>
      <c r="BQ701" s="616"/>
      <c r="BR701" s="616"/>
      <c r="BS701" s="616"/>
      <c r="BT701" s="616"/>
      <c r="BU701" s="616"/>
      <c r="BV701" s="616"/>
      <c r="BW701" s="616"/>
      <c r="BX701" s="616"/>
      <c r="BY701" s="616"/>
      <c r="BZ701" s="616"/>
      <c r="CA701" s="616"/>
      <c r="CB701" s="616"/>
      <c r="CC701" s="616"/>
      <c r="CD701" s="616"/>
      <c r="CE701" s="616"/>
      <c r="CF701" s="616"/>
      <c r="CG701" s="616"/>
    </row>
    <row r="702" spans="1:85">
      <c r="A702" s="618"/>
      <c r="B702" s="618"/>
      <c r="C702" s="618"/>
      <c r="D702" s="618"/>
      <c r="E702" s="618"/>
      <c r="F702" s="618"/>
      <c r="G702" s="618"/>
      <c r="H702" s="618"/>
      <c r="I702" s="618"/>
      <c r="J702" s="618"/>
      <c r="K702" s="618"/>
      <c r="L702" s="618"/>
      <c r="M702" s="618"/>
      <c r="N702" s="618"/>
      <c r="O702" s="618"/>
      <c r="P702" s="618"/>
      <c r="Q702" s="618"/>
      <c r="R702" s="618"/>
      <c r="S702" s="618"/>
      <c r="T702" s="618"/>
      <c r="U702" s="618"/>
      <c r="V702" s="618"/>
      <c r="W702" s="618"/>
      <c r="Y702" s="618"/>
      <c r="Z702" s="618"/>
      <c r="AA702" s="618"/>
      <c r="AB702" s="618"/>
      <c r="AC702" s="618"/>
      <c r="AD702" s="618"/>
      <c r="AE702" s="618"/>
      <c r="AF702" s="618"/>
      <c r="AG702" s="618"/>
      <c r="AH702" s="618"/>
      <c r="AI702" s="618"/>
      <c r="AJ702" s="618"/>
      <c r="AK702" s="618"/>
      <c r="AL702" s="616"/>
      <c r="AM702" s="616"/>
      <c r="AN702" s="616"/>
      <c r="AO702" s="616"/>
      <c r="AP702" s="616"/>
      <c r="AQ702" s="616"/>
      <c r="AR702" s="616"/>
      <c r="AS702" s="616"/>
      <c r="AT702" s="616"/>
      <c r="AU702" s="616"/>
      <c r="AV702" s="616"/>
      <c r="AW702" s="616"/>
      <c r="AX702" s="616"/>
      <c r="AY702" s="616"/>
      <c r="AZ702" s="616"/>
      <c r="BA702" s="616"/>
      <c r="BB702" s="616"/>
      <c r="BC702" s="616"/>
      <c r="BD702" s="616"/>
      <c r="BE702" s="616"/>
      <c r="BF702" s="616"/>
      <c r="BG702" s="616"/>
      <c r="BH702" s="616"/>
      <c r="BI702" s="616"/>
      <c r="BJ702" s="616"/>
      <c r="BK702" s="616"/>
      <c r="BL702" s="616"/>
      <c r="BM702" s="616"/>
      <c r="BN702" s="616"/>
      <c r="BO702" s="616"/>
      <c r="BP702" s="616"/>
      <c r="BQ702" s="616"/>
      <c r="BR702" s="616"/>
      <c r="BS702" s="616"/>
      <c r="BT702" s="616"/>
      <c r="BU702" s="616"/>
      <c r="BV702" s="616"/>
      <c r="BW702" s="616"/>
      <c r="BX702" s="616"/>
      <c r="BY702" s="616"/>
      <c r="BZ702" s="616"/>
      <c r="CA702" s="616"/>
      <c r="CB702" s="616"/>
      <c r="CC702" s="616"/>
      <c r="CD702" s="616"/>
      <c r="CE702" s="616"/>
      <c r="CF702" s="616"/>
      <c r="CG702" s="616"/>
    </row>
    <row r="703" spans="1:85">
      <c r="A703" s="618"/>
      <c r="B703" s="618"/>
      <c r="C703" s="618"/>
      <c r="D703" s="618"/>
      <c r="E703" s="618"/>
      <c r="F703" s="618"/>
      <c r="G703" s="618"/>
      <c r="H703" s="618"/>
      <c r="I703" s="618"/>
      <c r="J703" s="618"/>
      <c r="K703" s="618"/>
      <c r="L703" s="618"/>
      <c r="M703" s="618"/>
      <c r="N703" s="618"/>
      <c r="O703" s="618"/>
      <c r="P703" s="618"/>
      <c r="Q703" s="618"/>
      <c r="R703" s="618"/>
      <c r="S703" s="618"/>
      <c r="T703" s="618"/>
      <c r="U703" s="618"/>
      <c r="V703" s="618"/>
      <c r="W703" s="618"/>
      <c r="Y703" s="618"/>
      <c r="Z703" s="618"/>
      <c r="AA703" s="618"/>
      <c r="AB703" s="618"/>
      <c r="AC703" s="618"/>
      <c r="AD703" s="618"/>
      <c r="AE703" s="618"/>
      <c r="AF703" s="618"/>
      <c r="AG703" s="618"/>
      <c r="AH703" s="618"/>
      <c r="AI703" s="618"/>
      <c r="AJ703" s="618"/>
      <c r="AK703" s="618"/>
      <c r="AL703" s="616"/>
      <c r="AM703" s="616"/>
      <c r="AN703" s="616"/>
      <c r="AO703" s="616"/>
      <c r="AP703" s="616"/>
      <c r="AQ703" s="616"/>
      <c r="AR703" s="616"/>
      <c r="AS703" s="616"/>
      <c r="AT703" s="616"/>
      <c r="AU703" s="616"/>
      <c r="AV703" s="616"/>
      <c r="AW703" s="616"/>
      <c r="AX703" s="616"/>
      <c r="AY703" s="616"/>
      <c r="AZ703" s="616"/>
      <c r="BA703" s="616"/>
      <c r="BB703" s="616"/>
      <c r="BC703" s="616"/>
      <c r="BD703" s="616"/>
      <c r="BE703" s="616"/>
      <c r="BF703" s="616"/>
      <c r="BG703" s="616"/>
      <c r="BH703" s="616"/>
      <c r="BI703" s="616"/>
      <c r="BJ703" s="616"/>
      <c r="BK703" s="616"/>
      <c r="BL703" s="616"/>
      <c r="BM703" s="616"/>
      <c r="BN703" s="616"/>
      <c r="BO703" s="616"/>
      <c r="BP703" s="616"/>
      <c r="BQ703" s="616"/>
      <c r="BR703" s="616"/>
      <c r="BS703" s="616"/>
      <c r="BT703" s="616"/>
      <c r="BU703" s="616"/>
      <c r="BV703" s="616"/>
      <c r="BW703" s="616"/>
      <c r="BX703" s="616"/>
      <c r="BY703" s="616"/>
      <c r="BZ703" s="616"/>
      <c r="CA703" s="616"/>
      <c r="CB703" s="616"/>
      <c r="CC703" s="616"/>
      <c r="CD703" s="616"/>
      <c r="CE703" s="616"/>
      <c r="CF703" s="616"/>
      <c r="CG703" s="616"/>
    </row>
    <row r="704" spans="1:85">
      <c r="A704" s="618"/>
      <c r="B704" s="618"/>
      <c r="C704" s="618"/>
      <c r="D704" s="618"/>
      <c r="E704" s="618"/>
      <c r="F704" s="618"/>
      <c r="G704" s="618"/>
      <c r="H704" s="618"/>
      <c r="I704" s="618"/>
      <c r="J704" s="618"/>
      <c r="K704" s="618"/>
      <c r="L704" s="618"/>
      <c r="M704" s="618"/>
      <c r="N704" s="618"/>
      <c r="O704" s="618"/>
      <c r="P704" s="618"/>
      <c r="Q704" s="618"/>
      <c r="R704" s="618"/>
      <c r="S704" s="618"/>
      <c r="T704" s="618"/>
      <c r="U704" s="618"/>
      <c r="V704" s="618"/>
      <c r="W704" s="618"/>
      <c r="Y704" s="618"/>
      <c r="Z704" s="618"/>
      <c r="AA704" s="618"/>
      <c r="AB704" s="618"/>
      <c r="AC704" s="618"/>
      <c r="AD704" s="618"/>
      <c r="AE704" s="618"/>
      <c r="AF704" s="618"/>
      <c r="AG704" s="618"/>
      <c r="AH704" s="618"/>
      <c r="AI704" s="618"/>
      <c r="AJ704" s="618"/>
      <c r="AK704" s="618"/>
      <c r="AL704" s="616"/>
      <c r="AM704" s="616"/>
      <c r="AN704" s="616"/>
      <c r="AO704" s="616"/>
      <c r="AP704" s="616"/>
      <c r="AQ704" s="616"/>
      <c r="AR704" s="616"/>
      <c r="AS704" s="616"/>
      <c r="AT704" s="616"/>
      <c r="AU704" s="616"/>
      <c r="AV704" s="616"/>
      <c r="AW704" s="616"/>
      <c r="AX704" s="616"/>
      <c r="AY704" s="616"/>
      <c r="AZ704" s="616"/>
      <c r="BA704" s="616"/>
      <c r="BB704" s="616"/>
      <c r="BC704" s="616"/>
      <c r="BD704" s="616"/>
      <c r="BE704" s="616"/>
      <c r="BF704" s="616"/>
      <c r="BG704" s="616"/>
      <c r="BH704" s="616"/>
      <c r="BI704" s="616"/>
      <c r="BJ704" s="616"/>
      <c r="BK704" s="616"/>
      <c r="BL704" s="616"/>
      <c r="BM704" s="616"/>
      <c r="BN704" s="616"/>
      <c r="BO704" s="616"/>
      <c r="BP704" s="616"/>
      <c r="BQ704" s="616"/>
      <c r="BR704" s="616"/>
      <c r="BS704" s="616"/>
      <c r="BT704" s="616"/>
      <c r="BU704" s="616"/>
      <c r="BV704" s="616"/>
      <c r="BW704" s="616"/>
      <c r="BX704" s="616"/>
      <c r="BY704" s="616"/>
      <c r="BZ704" s="616"/>
      <c r="CA704" s="616"/>
      <c r="CB704" s="616"/>
      <c r="CC704" s="616"/>
      <c r="CD704" s="616"/>
      <c r="CE704" s="616"/>
      <c r="CF704" s="616"/>
      <c r="CG704" s="616"/>
    </row>
    <row r="705" spans="1:85">
      <c r="A705" s="618"/>
      <c r="B705" s="618"/>
      <c r="C705" s="618"/>
      <c r="D705" s="618"/>
      <c r="E705" s="618"/>
      <c r="F705" s="618"/>
      <c r="G705" s="618"/>
      <c r="H705" s="618"/>
      <c r="I705" s="618"/>
      <c r="J705" s="618"/>
      <c r="K705" s="618"/>
      <c r="L705" s="618"/>
      <c r="M705" s="618"/>
      <c r="N705" s="618"/>
      <c r="O705" s="618"/>
      <c r="P705" s="618"/>
      <c r="Q705" s="618"/>
      <c r="R705" s="618"/>
      <c r="S705" s="618"/>
      <c r="T705" s="618"/>
      <c r="U705" s="618"/>
      <c r="V705" s="618"/>
      <c r="W705" s="618"/>
      <c r="Y705" s="618"/>
      <c r="Z705" s="618"/>
      <c r="AA705" s="618"/>
      <c r="AB705" s="618"/>
      <c r="AC705" s="618"/>
      <c r="AD705" s="618"/>
      <c r="AE705" s="618"/>
      <c r="AF705" s="618"/>
      <c r="AG705" s="618"/>
      <c r="AH705" s="618"/>
      <c r="AI705" s="618"/>
      <c r="AJ705" s="618"/>
      <c r="AK705" s="618"/>
      <c r="AL705" s="616"/>
      <c r="AM705" s="616"/>
      <c r="AN705" s="616"/>
      <c r="AO705" s="616"/>
      <c r="AP705" s="616"/>
      <c r="AQ705" s="616"/>
      <c r="AR705" s="616"/>
      <c r="AS705" s="616"/>
      <c r="AT705" s="616"/>
      <c r="AU705" s="616"/>
      <c r="AV705" s="616"/>
      <c r="AW705" s="616"/>
      <c r="AX705" s="616"/>
      <c r="AY705" s="616"/>
      <c r="AZ705" s="616"/>
      <c r="BA705" s="616"/>
      <c r="BB705" s="616"/>
      <c r="BC705" s="616"/>
      <c r="BD705" s="616"/>
      <c r="BE705" s="616"/>
      <c r="BF705" s="616"/>
      <c r="BG705" s="616"/>
      <c r="BH705" s="616"/>
      <c r="BI705" s="616"/>
      <c r="BJ705" s="616"/>
      <c r="BK705" s="616"/>
      <c r="BL705" s="616"/>
      <c r="BM705" s="616"/>
      <c r="BN705" s="616"/>
      <c r="BO705" s="616"/>
      <c r="BP705" s="616"/>
      <c r="BQ705" s="616"/>
      <c r="BR705" s="616"/>
      <c r="BS705" s="616"/>
      <c r="BT705" s="616"/>
      <c r="BU705" s="616"/>
      <c r="BV705" s="616"/>
      <c r="BW705" s="616"/>
      <c r="BX705" s="616"/>
      <c r="BY705" s="616"/>
      <c r="BZ705" s="616"/>
      <c r="CA705" s="616"/>
      <c r="CB705" s="616"/>
      <c r="CC705" s="616"/>
      <c r="CD705" s="616"/>
      <c r="CE705" s="616"/>
      <c r="CF705" s="616"/>
      <c r="CG705" s="616"/>
    </row>
    <row r="706" spans="1:85">
      <c r="A706" s="618"/>
      <c r="B706" s="618"/>
      <c r="C706" s="618"/>
      <c r="D706" s="618"/>
      <c r="E706" s="618"/>
      <c r="F706" s="618"/>
      <c r="G706" s="618"/>
      <c r="H706" s="618"/>
      <c r="I706" s="618"/>
      <c r="J706" s="618"/>
      <c r="K706" s="618"/>
      <c r="L706" s="618"/>
      <c r="M706" s="618"/>
      <c r="N706" s="618"/>
      <c r="O706" s="618"/>
      <c r="P706" s="618"/>
      <c r="Q706" s="618"/>
      <c r="R706" s="618"/>
      <c r="S706" s="618"/>
      <c r="T706" s="618"/>
      <c r="U706" s="618"/>
      <c r="V706" s="618"/>
      <c r="W706" s="618"/>
      <c r="Y706" s="618"/>
      <c r="Z706" s="618"/>
      <c r="AA706" s="618"/>
      <c r="AB706" s="618"/>
      <c r="AC706" s="618"/>
      <c r="AD706" s="618"/>
      <c r="AE706" s="618"/>
      <c r="AF706" s="618"/>
      <c r="AG706" s="618"/>
      <c r="AH706" s="618"/>
      <c r="AI706" s="618"/>
      <c r="AJ706" s="618"/>
      <c r="AK706" s="618"/>
      <c r="AL706" s="616"/>
      <c r="AM706" s="616"/>
      <c r="AN706" s="616"/>
      <c r="AO706" s="616"/>
      <c r="AP706" s="616"/>
      <c r="AQ706" s="616"/>
      <c r="AR706" s="616"/>
      <c r="AS706" s="616"/>
      <c r="AT706" s="616"/>
      <c r="AU706" s="616"/>
      <c r="AV706" s="616"/>
      <c r="AW706" s="616"/>
      <c r="AX706" s="616"/>
      <c r="AY706" s="616"/>
      <c r="AZ706" s="616"/>
      <c r="BA706" s="616"/>
      <c r="BB706" s="616"/>
      <c r="BC706" s="616"/>
      <c r="BD706" s="616"/>
      <c r="BE706" s="616"/>
      <c r="BF706" s="616"/>
      <c r="BG706" s="616"/>
      <c r="BH706" s="616"/>
      <c r="BI706" s="616"/>
      <c r="BJ706" s="616"/>
      <c r="BK706" s="616"/>
      <c r="BL706" s="616"/>
      <c r="BM706" s="616"/>
      <c r="BN706" s="616"/>
      <c r="BO706" s="616"/>
      <c r="BP706" s="616"/>
      <c r="BQ706" s="616"/>
      <c r="BR706" s="616"/>
      <c r="BS706" s="616"/>
      <c r="BT706" s="616"/>
      <c r="BU706" s="616"/>
      <c r="BV706" s="616"/>
      <c r="BW706" s="616"/>
      <c r="BX706" s="616"/>
      <c r="BY706" s="616"/>
      <c r="BZ706" s="616"/>
      <c r="CA706" s="616"/>
      <c r="CB706" s="616"/>
      <c r="CC706" s="616"/>
      <c r="CD706" s="616"/>
      <c r="CE706" s="616"/>
      <c r="CF706" s="616"/>
      <c r="CG706" s="616"/>
    </row>
    <row r="707" spans="1:85">
      <c r="A707" s="618"/>
      <c r="B707" s="618"/>
      <c r="C707" s="618"/>
      <c r="D707" s="618"/>
      <c r="E707" s="618"/>
      <c r="F707" s="618"/>
      <c r="G707" s="618"/>
      <c r="H707" s="618"/>
      <c r="I707" s="618"/>
      <c r="J707" s="618"/>
      <c r="K707" s="618"/>
      <c r="L707" s="618"/>
      <c r="M707" s="618"/>
      <c r="N707" s="618"/>
      <c r="O707" s="618"/>
      <c r="P707" s="618"/>
      <c r="Q707" s="618"/>
      <c r="R707" s="618"/>
      <c r="S707" s="618"/>
      <c r="T707" s="618"/>
      <c r="U707" s="618"/>
      <c r="V707" s="618"/>
      <c r="W707" s="618"/>
      <c r="Y707" s="618"/>
      <c r="Z707" s="618"/>
      <c r="AA707" s="618"/>
      <c r="AB707" s="618"/>
      <c r="AC707" s="618"/>
      <c r="AD707" s="618"/>
      <c r="AE707" s="618"/>
      <c r="AF707" s="618"/>
      <c r="AG707" s="618"/>
      <c r="AH707" s="618"/>
      <c r="AI707" s="618"/>
      <c r="AJ707" s="618"/>
      <c r="AK707" s="618"/>
      <c r="AL707" s="616"/>
      <c r="AM707" s="616"/>
      <c r="AN707" s="616"/>
      <c r="AO707" s="616"/>
      <c r="AP707" s="616"/>
      <c r="AQ707" s="616"/>
      <c r="AR707" s="616"/>
      <c r="AS707" s="616"/>
      <c r="AT707" s="616"/>
      <c r="AU707" s="616"/>
      <c r="AV707" s="616"/>
      <c r="AW707" s="616"/>
      <c r="AX707" s="616"/>
      <c r="AY707" s="616"/>
      <c r="AZ707" s="616"/>
      <c r="BA707" s="616"/>
      <c r="BB707" s="616"/>
      <c r="BC707" s="616"/>
      <c r="BD707" s="616"/>
      <c r="BE707" s="616"/>
      <c r="BF707" s="616"/>
      <c r="BG707" s="616"/>
      <c r="BH707" s="616"/>
      <c r="BI707" s="616"/>
      <c r="BJ707" s="616"/>
      <c r="BK707" s="616"/>
      <c r="BL707" s="616"/>
      <c r="BM707" s="616"/>
      <c r="BN707" s="616"/>
      <c r="BO707" s="616"/>
      <c r="BP707" s="616"/>
      <c r="BQ707" s="616"/>
      <c r="BR707" s="616"/>
      <c r="BS707" s="616"/>
      <c r="BT707" s="616"/>
      <c r="BU707" s="616"/>
      <c r="BV707" s="616"/>
      <c r="BW707" s="616"/>
      <c r="BX707" s="616"/>
      <c r="BY707" s="616"/>
      <c r="BZ707" s="616"/>
      <c r="CA707" s="616"/>
      <c r="CB707" s="616"/>
      <c r="CC707" s="616"/>
      <c r="CD707" s="616"/>
      <c r="CE707" s="616"/>
      <c r="CF707" s="616"/>
      <c r="CG707" s="616"/>
    </row>
    <row r="708" spans="1:85">
      <c r="A708" s="618"/>
      <c r="B708" s="618"/>
      <c r="C708" s="618"/>
      <c r="D708" s="618"/>
      <c r="E708" s="618"/>
      <c r="F708" s="618"/>
      <c r="G708" s="618"/>
      <c r="H708" s="618"/>
      <c r="I708" s="618"/>
      <c r="J708" s="618"/>
      <c r="K708" s="618"/>
      <c r="L708" s="618"/>
      <c r="M708" s="618"/>
      <c r="N708" s="618"/>
      <c r="O708" s="618"/>
      <c r="P708" s="618"/>
      <c r="Q708" s="618"/>
      <c r="R708" s="618"/>
      <c r="S708" s="618"/>
      <c r="T708" s="618"/>
      <c r="U708" s="618"/>
      <c r="V708" s="618"/>
      <c r="W708" s="618"/>
      <c r="Y708" s="618"/>
      <c r="Z708" s="618"/>
      <c r="AA708" s="618"/>
      <c r="AB708" s="618"/>
      <c r="AC708" s="618"/>
      <c r="AD708" s="618"/>
      <c r="AE708" s="618"/>
      <c r="AF708" s="618"/>
      <c r="AG708" s="618"/>
      <c r="AH708" s="618"/>
      <c r="AI708" s="618"/>
      <c r="AJ708" s="618"/>
      <c r="AK708" s="618"/>
      <c r="AL708" s="616"/>
      <c r="AM708" s="616"/>
      <c r="AN708" s="616"/>
      <c r="AO708" s="616"/>
      <c r="AP708" s="616"/>
      <c r="AQ708" s="616"/>
      <c r="AR708" s="616"/>
      <c r="AS708" s="616"/>
      <c r="AT708" s="616"/>
      <c r="AU708" s="616"/>
      <c r="AV708" s="616"/>
      <c r="AW708" s="616"/>
      <c r="AX708" s="616"/>
      <c r="AY708" s="616"/>
      <c r="AZ708" s="616"/>
      <c r="BA708" s="616"/>
      <c r="BB708" s="616"/>
      <c r="BC708" s="616"/>
      <c r="BD708" s="616"/>
      <c r="BE708" s="616"/>
      <c r="BF708" s="616"/>
      <c r="BG708" s="616"/>
      <c r="BH708" s="616"/>
      <c r="BI708" s="616"/>
      <c r="BJ708" s="616"/>
      <c r="BK708" s="616"/>
      <c r="BL708" s="616"/>
      <c r="BM708" s="616"/>
      <c r="BN708" s="616"/>
      <c r="BO708" s="616"/>
      <c r="BP708" s="616"/>
      <c r="BQ708" s="616"/>
      <c r="BR708" s="616"/>
      <c r="BS708" s="616"/>
      <c r="BT708" s="616"/>
      <c r="BU708" s="616"/>
      <c r="BV708" s="616"/>
      <c r="BW708" s="616"/>
      <c r="BX708" s="616"/>
      <c r="BY708" s="616"/>
      <c r="BZ708" s="616"/>
      <c r="CA708" s="616"/>
      <c r="CB708" s="616"/>
      <c r="CC708" s="616"/>
      <c r="CD708" s="616"/>
      <c r="CE708" s="616"/>
      <c r="CF708" s="616"/>
      <c r="CG708" s="616"/>
    </row>
    <row r="709" spans="1:85">
      <c r="A709" s="618"/>
      <c r="B709" s="618"/>
      <c r="C709" s="618"/>
      <c r="D709" s="618"/>
      <c r="E709" s="618"/>
      <c r="F709" s="618"/>
      <c r="G709" s="618"/>
      <c r="H709" s="618"/>
      <c r="I709" s="618"/>
      <c r="J709" s="618"/>
      <c r="K709" s="618"/>
      <c r="L709" s="618"/>
      <c r="M709" s="618"/>
      <c r="N709" s="618"/>
      <c r="O709" s="618"/>
      <c r="P709" s="618"/>
      <c r="Q709" s="618"/>
      <c r="R709" s="618"/>
      <c r="S709" s="618"/>
      <c r="T709" s="618"/>
      <c r="U709" s="618"/>
      <c r="V709" s="618"/>
      <c r="W709" s="618"/>
      <c r="Y709" s="618"/>
      <c r="Z709" s="618"/>
      <c r="AA709" s="618"/>
      <c r="AB709" s="618"/>
      <c r="AC709" s="618"/>
      <c r="AD709" s="618"/>
      <c r="AE709" s="618"/>
      <c r="AF709" s="618"/>
      <c r="AG709" s="618"/>
      <c r="AH709" s="618"/>
      <c r="AI709" s="618"/>
      <c r="AJ709" s="618"/>
      <c r="AK709" s="618"/>
      <c r="AL709" s="616"/>
      <c r="AM709" s="616"/>
      <c r="AN709" s="616"/>
      <c r="AO709" s="616"/>
      <c r="AP709" s="616"/>
      <c r="AQ709" s="616"/>
      <c r="AR709" s="616"/>
      <c r="AS709" s="616"/>
      <c r="AT709" s="616"/>
      <c r="AU709" s="616"/>
      <c r="AV709" s="616"/>
      <c r="AW709" s="616"/>
      <c r="AX709" s="616"/>
      <c r="AY709" s="616"/>
      <c r="AZ709" s="616"/>
      <c r="BA709" s="616"/>
      <c r="BB709" s="616"/>
      <c r="BC709" s="616"/>
      <c r="BD709" s="616"/>
      <c r="BE709" s="616"/>
      <c r="BF709" s="616"/>
      <c r="BG709" s="616"/>
      <c r="BH709" s="616"/>
      <c r="BI709" s="616"/>
      <c r="BJ709" s="616"/>
      <c r="BK709" s="616"/>
      <c r="BL709" s="616"/>
      <c r="BM709" s="616"/>
      <c r="BN709" s="616"/>
      <c r="BO709" s="616"/>
      <c r="BP709" s="616"/>
      <c r="BQ709" s="616"/>
      <c r="BR709" s="616"/>
      <c r="BS709" s="616"/>
      <c r="BT709" s="616"/>
      <c r="BU709" s="616"/>
      <c r="BV709" s="616"/>
      <c r="BW709" s="616"/>
      <c r="BX709" s="616"/>
      <c r="BY709" s="616"/>
      <c r="BZ709" s="616"/>
      <c r="CA709" s="616"/>
      <c r="CB709" s="616"/>
      <c r="CC709" s="616"/>
      <c r="CD709" s="616"/>
      <c r="CE709" s="616"/>
      <c r="CF709" s="616"/>
      <c r="CG709" s="616"/>
    </row>
    <row r="710" spans="1:85">
      <c r="A710" s="618"/>
      <c r="B710" s="618"/>
      <c r="C710" s="618"/>
      <c r="D710" s="618"/>
      <c r="E710" s="618"/>
      <c r="F710" s="618"/>
      <c r="G710" s="618"/>
      <c r="H710" s="618"/>
      <c r="I710" s="618"/>
      <c r="J710" s="618"/>
      <c r="K710" s="618"/>
      <c r="L710" s="618"/>
      <c r="M710" s="618"/>
      <c r="N710" s="618"/>
      <c r="O710" s="618"/>
      <c r="P710" s="618"/>
      <c r="Q710" s="618"/>
      <c r="R710" s="618"/>
      <c r="S710" s="618"/>
      <c r="T710" s="618"/>
      <c r="U710" s="618"/>
      <c r="V710" s="618"/>
      <c r="W710" s="618"/>
      <c r="Y710" s="618"/>
      <c r="Z710" s="618"/>
      <c r="AA710" s="618"/>
      <c r="AB710" s="618"/>
      <c r="AC710" s="618"/>
      <c r="AD710" s="618"/>
      <c r="AE710" s="618"/>
      <c r="AF710" s="618"/>
      <c r="AG710" s="618"/>
      <c r="AH710" s="618"/>
      <c r="AI710" s="618"/>
      <c r="AJ710" s="618"/>
      <c r="AK710" s="618"/>
      <c r="AL710" s="616"/>
      <c r="AM710" s="616"/>
      <c r="AN710" s="616"/>
      <c r="AO710" s="616"/>
      <c r="AP710" s="616"/>
      <c r="AQ710" s="616"/>
      <c r="AR710" s="616"/>
      <c r="AS710" s="616"/>
      <c r="AT710" s="616"/>
      <c r="AU710" s="616"/>
      <c r="AV710" s="616"/>
      <c r="AW710" s="616"/>
      <c r="AX710" s="616"/>
      <c r="AY710" s="616"/>
      <c r="AZ710" s="616"/>
      <c r="BA710" s="616"/>
      <c r="BB710" s="616"/>
      <c r="BC710" s="616"/>
      <c r="BD710" s="616"/>
      <c r="BE710" s="616"/>
      <c r="BF710" s="616"/>
      <c r="BG710" s="616"/>
      <c r="BH710" s="616"/>
      <c r="BI710" s="616"/>
      <c r="BJ710" s="616"/>
      <c r="BK710" s="616"/>
      <c r="BL710" s="616"/>
      <c r="BM710" s="616"/>
      <c r="BN710" s="616"/>
      <c r="BO710" s="616"/>
      <c r="BP710" s="616"/>
      <c r="BQ710" s="616"/>
      <c r="BR710" s="616"/>
      <c r="BS710" s="616"/>
      <c r="BT710" s="616"/>
      <c r="BU710" s="616"/>
      <c r="BV710" s="616"/>
      <c r="BW710" s="616"/>
      <c r="BX710" s="616"/>
      <c r="BY710" s="616"/>
      <c r="BZ710" s="616"/>
      <c r="CA710" s="616"/>
      <c r="CB710" s="616"/>
      <c r="CC710" s="616"/>
      <c r="CD710" s="616"/>
      <c r="CE710" s="616"/>
      <c r="CF710" s="616"/>
      <c r="CG710" s="616"/>
    </row>
    <row r="711" spans="1:85">
      <c r="A711" s="618"/>
      <c r="B711" s="618"/>
      <c r="C711" s="618"/>
      <c r="D711" s="618"/>
      <c r="E711" s="618"/>
      <c r="F711" s="618"/>
      <c r="G711" s="618"/>
      <c r="H711" s="618"/>
      <c r="I711" s="618"/>
      <c r="J711" s="618"/>
      <c r="K711" s="618"/>
      <c r="L711" s="618"/>
      <c r="M711" s="618"/>
      <c r="N711" s="618"/>
      <c r="O711" s="618"/>
      <c r="P711" s="618"/>
      <c r="Q711" s="618"/>
      <c r="R711" s="618"/>
      <c r="S711" s="618"/>
      <c r="T711" s="618"/>
      <c r="U711" s="618"/>
      <c r="V711" s="618"/>
      <c r="W711" s="618"/>
      <c r="Y711" s="618"/>
      <c r="Z711" s="618"/>
      <c r="AA711" s="618"/>
      <c r="AB711" s="618"/>
      <c r="AC711" s="618"/>
      <c r="AD711" s="618"/>
      <c r="AE711" s="618"/>
      <c r="AF711" s="618"/>
      <c r="AG711" s="618"/>
      <c r="AH711" s="618"/>
      <c r="AI711" s="618"/>
      <c r="AJ711" s="618"/>
      <c r="AK711" s="618"/>
      <c r="AL711" s="616"/>
      <c r="AM711" s="616"/>
      <c r="AN711" s="616"/>
      <c r="AO711" s="616"/>
      <c r="AP711" s="616"/>
      <c r="AQ711" s="616"/>
      <c r="AR711" s="616"/>
      <c r="AS711" s="616"/>
      <c r="AT711" s="616"/>
      <c r="AU711" s="616"/>
      <c r="AV711" s="616"/>
      <c r="AW711" s="616"/>
      <c r="AX711" s="616"/>
      <c r="AY711" s="616"/>
      <c r="AZ711" s="616"/>
      <c r="BA711" s="616"/>
      <c r="BB711" s="616"/>
      <c r="BC711" s="616"/>
      <c r="BD711" s="616"/>
      <c r="BE711" s="616"/>
      <c r="BF711" s="616"/>
      <c r="BG711" s="616"/>
      <c r="BH711" s="616"/>
      <c r="BI711" s="616"/>
      <c r="BJ711" s="616"/>
      <c r="BK711" s="616"/>
      <c r="BL711" s="616"/>
      <c r="BM711" s="616"/>
      <c r="BN711" s="616"/>
      <c r="BO711" s="616"/>
      <c r="BP711" s="616"/>
      <c r="BQ711" s="616"/>
      <c r="BR711" s="616"/>
      <c r="BS711" s="616"/>
      <c r="BT711" s="616"/>
      <c r="BU711" s="616"/>
      <c r="BV711" s="616"/>
      <c r="BW711" s="616"/>
      <c r="BX711" s="616"/>
      <c r="BY711" s="616"/>
      <c r="BZ711" s="616"/>
      <c r="CA711" s="616"/>
      <c r="CB711" s="616"/>
      <c r="CC711" s="616"/>
      <c r="CD711" s="616"/>
      <c r="CE711" s="616"/>
      <c r="CF711" s="616"/>
      <c r="CG711" s="616"/>
    </row>
    <row r="712" spans="1:85">
      <c r="A712" s="618"/>
      <c r="B712" s="618"/>
      <c r="C712" s="618"/>
      <c r="D712" s="618"/>
      <c r="E712" s="618"/>
      <c r="F712" s="618"/>
      <c r="G712" s="618"/>
      <c r="H712" s="618"/>
      <c r="I712" s="618"/>
      <c r="J712" s="618"/>
      <c r="K712" s="618"/>
      <c r="L712" s="618"/>
      <c r="M712" s="618"/>
      <c r="N712" s="618"/>
      <c r="O712" s="618"/>
      <c r="P712" s="618"/>
      <c r="Q712" s="618"/>
      <c r="R712" s="618"/>
      <c r="S712" s="618"/>
      <c r="T712" s="618"/>
      <c r="U712" s="618"/>
      <c r="V712" s="618"/>
      <c r="W712" s="618"/>
      <c r="Y712" s="618"/>
      <c r="Z712" s="618"/>
      <c r="AA712" s="618"/>
      <c r="AB712" s="618"/>
      <c r="AC712" s="618"/>
      <c r="AD712" s="618"/>
      <c r="AE712" s="618"/>
      <c r="AF712" s="618"/>
      <c r="AG712" s="618"/>
      <c r="AH712" s="618"/>
      <c r="AI712" s="618"/>
      <c r="AJ712" s="618"/>
      <c r="AK712" s="618"/>
      <c r="AL712" s="616"/>
      <c r="AM712" s="616"/>
      <c r="AN712" s="616"/>
      <c r="AO712" s="616"/>
      <c r="AP712" s="616"/>
      <c r="AQ712" s="616"/>
      <c r="AR712" s="616"/>
      <c r="AS712" s="616"/>
      <c r="AT712" s="616"/>
      <c r="AU712" s="616"/>
      <c r="AV712" s="616"/>
      <c r="AW712" s="616"/>
      <c r="AX712" s="616"/>
      <c r="AY712" s="616"/>
      <c r="AZ712" s="616"/>
      <c r="BA712" s="616"/>
      <c r="BB712" s="616"/>
      <c r="BC712" s="616"/>
      <c r="BD712" s="616"/>
      <c r="BE712" s="616"/>
      <c r="BF712" s="616"/>
      <c r="BG712" s="616"/>
      <c r="BH712" s="616"/>
      <c r="BI712" s="616"/>
      <c r="BJ712" s="616"/>
      <c r="BK712" s="616"/>
      <c r="BL712" s="616"/>
      <c r="BM712" s="616"/>
      <c r="BN712" s="616"/>
      <c r="BO712" s="616"/>
      <c r="BP712" s="616"/>
      <c r="BQ712" s="616"/>
      <c r="BR712" s="616"/>
      <c r="BS712" s="616"/>
      <c r="BT712" s="616"/>
      <c r="BU712" s="616"/>
      <c r="BV712" s="616"/>
      <c r="BW712" s="616"/>
      <c r="BX712" s="616"/>
      <c r="BY712" s="616"/>
      <c r="BZ712" s="616"/>
      <c r="CA712" s="616"/>
      <c r="CB712" s="616"/>
      <c r="CC712" s="616"/>
      <c r="CD712" s="616"/>
      <c r="CE712" s="616"/>
      <c r="CF712" s="616"/>
      <c r="CG712" s="616"/>
    </row>
    <row r="713" spans="1:85">
      <c r="A713" s="618"/>
      <c r="B713" s="618"/>
      <c r="C713" s="618"/>
      <c r="D713" s="618"/>
      <c r="E713" s="618"/>
      <c r="F713" s="618"/>
      <c r="G713" s="618"/>
      <c r="H713" s="618"/>
      <c r="I713" s="618"/>
      <c r="J713" s="618"/>
      <c r="K713" s="618"/>
      <c r="L713" s="618"/>
      <c r="M713" s="618"/>
      <c r="N713" s="618"/>
      <c r="O713" s="618"/>
      <c r="P713" s="618"/>
      <c r="Q713" s="618"/>
      <c r="R713" s="618"/>
      <c r="S713" s="618"/>
      <c r="T713" s="618"/>
      <c r="U713" s="618"/>
      <c r="V713" s="618"/>
      <c r="W713" s="618"/>
      <c r="Y713" s="618"/>
      <c r="Z713" s="618"/>
      <c r="AA713" s="618"/>
      <c r="AB713" s="618"/>
      <c r="AC713" s="618"/>
      <c r="AD713" s="618"/>
      <c r="AE713" s="618"/>
      <c r="AF713" s="618"/>
      <c r="AG713" s="618"/>
      <c r="AH713" s="618"/>
      <c r="AI713" s="618"/>
      <c r="AJ713" s="618"/>
      <c r="AK713" s="618"/>
      <c r="AL713" s="616"/>
      <c r="AM713" s="616"/>
      <c r="AN713" s="616"/>
      <c r="AO713" s="616"/>
      <c r="AP713" s="616"/>
      <c r="AQ713" s="616"/>
      <c r="AR713" s="616"/>
      <c r="AS713" s="616"/>
      <c r="AT713" s="616"/>
      <c r="AU713" s="616"/>
      <c r="AV713" s="616"/>
      <c r="AW713" s="616"/>
      <c r="AX713" s="616"/>
      <c r="AY713" s="616"/>
      <c r="AZ713" s="616"/>
      <c r="BA713" s="616"/>
      <c r="BB713" s="616"/>
      <c r="BC713" s="616"/>
      <c r="BD713" s="616"/>
      <c r="BE713" s="616"/>
      <c r="BF713" s="616"/>
      <c r="BG713" s="616"/>
      <c r="BH713" s="616"/>
      <c r="BI713" s="616"/>
      <c r="BJ713" s="616"/>
      <c r="BK713" s="616"/>
      <c r="BL713" s="616"/>
      <c r="BM713" s="616"/>
      <c r="BN713" s="616"/>
      <c r="BO713" s="616"/>
      <c r="BP713" s="616"/>
      <c r="BQ713" s="616"/>
      <c r="BR713" s="616"/>
      <c r="BS713" s="616"/>
      <c r="BT713" s="616"/>
      <c r="BU713" s="616"/>
      <c r="BV713" s="616"/>
      <c r="BW713" s="616"/>
      <c r="BX713" s="616"/>
      <c r="BY713" s="616"/>
      <c r="BZ713" s="616"/>
      <c r="CA713" s="616"/>
      <c r="CB713" s="616"/>
      <c r="CC713" s="616"/>
      <c r="CD713" s="616"/>
      <c r="CE713" s="616"/>
      <c r="CF713" s="616"/>
      <c r="CG713" s="616"/>
    </row>
    <row r="714" spans="1:85">
      <c r="A714" s="618"/>
      <c r="B714" s="618"/>
      <c r="C714" s="618"/>
      <c r="D714" s="618"/>
      <c r="E714" s="618"/>
      <c r="F714" s="618"/>
      <c r="G714" s="618"/>
      <c r="H714" s="618"/>
      <c r="I714" s="618"/>
      <c r="J714" s="618"/>
      <c r="K714" s="618"/>
      <c r="L714" s="618"/>
      <c r="M714" s="618"/>
      <c r="N714" s="618"/>
      <c r="O714" s="618"/>
      <c r="P714" s="618"/>
      <c r="Q714" s="618"/>
      <c r="R714" s="618"/>
      <c r="S714" s="618"/>
      <c r="T714" s="618"/>
      <c r="U714" s="618"/>
      <c r="V714" s="618"/>
      <c r="W714" s="618"/>
      <c r="Y714" s="618"/>
      <c r="Z714" s="618"/>
      <c r="AA714" s="618"/>
      <c r="AB714" s="618"/>
      <c r="AC714" s="618"/>
      <c r="AD714" s="618"/>
      <c r="AE714" s="618"/>
      <c r="AF714" s="618"/>
      <c r="AG714" s="618"/>
      <c r="AH714" s="618"/>
      <c r="AI714" s="618"/>
      <c r="AJ714" s="618"/>
      <c r="AK714" s="618"/>
      <c r="AL714" s="616"/>
      <c r="AM714" s="616"/>
      <c r="AN714" s="616"/>
      <c r="AO714" s="616"/>
      <c r="AP714" s="616"/>
      <c r="AQ714" s="616"/>
      <c r="AR714" s="616"/>
      <c r="AS714" s="616"/>
      <c r="AT714" s="616"/>
      <c r="AU714" s="616"/>
      <c r="AV714" s="616"/>
      <c r="AW714" s="616"/>
      <c r="AX714" s="616"/>
      <c r="AY714" s="616"/>
      <c r="AZ714" s="616"/>
      <c r="BA714" s="616"/>
      <c r="BB714" s="616"/>
      <c r="BC714" s="616"/>
      <c r="BD714" s="616"/>
      <c r="BE714" s="616"/>
      <c r="BF714" s="616"/>
      <c r="BG714" s="616"/>
      <c r="BH714" s="616"/>
      <c r="BI714" s="616"/>
      <c r="BJ714" s="616"/>
      <c r="BK714" s="616"/>
      <c r="BL714" s="616"/>
      <c r="BM714" s="616"/>
      <c r="BN714" s="616"/>
      <c r="BO714" s="616"/>
      <c r="BP714" s="616"/>
      <c r="BQ714" s="616"/>
      <c r="BR714" s="616"/>
      <c r="BS714" s="616"/>
      <c r="BT714" s="616"/>
      <c r="BU714" s="616"/>
      <c r="BV714" s="616"/>
      <c r="BW714" s="616"/>
      <c r="BX714" s="616"/>
      <c r="BY714" s="616"/>
      <c r="BZ714" s="616"/>
      <c r="CA714" s="616"/>
      <c r="CB714" s="616"/>
      <c r="CC714" s="616"/>
      <c r="CD714" s="616"/>
      <c r="CE714" s="616"/>
      <c r="CF714" s="616"/>
      <c r="CG714" s="616"/>
    </row>
    <row r="715" spans="1:85">
      <c r="A715" s="618"/>
      <c r="B715" s="618"/>
      <c r="C715" s="618"/>
      <c r="D715" s="618"/>
      <c r="E715" s="618"/>
      <c r="F715" s="618"/>
      <c r="G715" s="618"/>
      <c r="H715" s="618"/>
      <c r="I715" s="618"/>
      <c r="J715" s="618"/>
      <c r="K715" s="618"/>
      <c r="L715" s="618"/>
      <c r="M715" s="618"/>
      <c r="N715" s="618"/>
      <c r="O715" s="618"/>
      <c r="P715" s="618"/>
      <c r="Q715" s="618"/>
      <c r="R715" s="618"/>
      <c r="S715" s="618"/>
      <c r="T715" s="618"/>
      <c r="U715" s="618"/>
      <c r="V715" s="618"/>
      <c r="W715" s="618"/>
      <c r="Y715" s="618"/>
      <c r="Z715" s="618"/>
      <c r="AA715" s="618"/>
      <c r="AB715" s="618"/>
      <c r="AC715" s="618"/>
      <c r="AD715" s="618"/>
      <c r="AE715" s="618"/>
      <c r="AF715" s="618"/>
      <c r="AG715" s="618"/>
      <c r="AH715" s="618"/>
      <c r="AI715" s="618"/>
      <c r="AJ715" s="618"/>
      <c r="AK715" s="618"/>
      <c r="AL715" s="616"/>
      <c r="AM715" s="616"/>
      <c r="AN715" s="616"/>
      <c r="AO715" s="616"/>
      <c r="AP715" s="616"/>
      <c r="AQ715" s="616"/>
      <c r="AR715" s="616"/>
      <c r="AS715" s="616"/>
      <c r="AT715" s="616"/>
      <c r="AU715" s="616"/>
      <c r="AV715" s="616"/>
      <c r="AW715" s="616"/>
      <c r="AX715" s="616"/>
      <c r="AY715" s="616"/>
      <c r="AZ715" s="616"/>
      <c r="BA715" s="616"/>
      <c r="BB715" s="616"/>
      <c r="BC715" s="616"/>
      <c r="BD715" s="616"/>
      <c r="BE715" s="616"/>
      <c r="BF715" s="616"/>
      <c r="BG715" s="616"/>
      <c r="BH715" s="616"/>
      <c r="BI715" s="616"/>
      <c r="BJ715" s="616"/>
      <c r="BK715" s="616"/>
      <c r="BL715" s="616"/>
      <c r="BM715" s="616"/>
      <c r="BN715" s="616"/>
      <c r="BO715" s="616"/>
      <c r="BP715" s="616"/>
      <c r="BQ715" s="616"/>
      <c r="BR715" s="616"/>
      <c r="BS715" s="616"/>
      <c r="BT715" s="616"/>
      <c r="BU715" s="616"/>
      <c r="BV715" s="616"/>
      <c r="BW715" s="616"/>
      <c r="BX715" s="616"/>
      <c r="BY715" s="616"/>
      <c r="BZ715" s="616"/>
      <c r="CA715" s="616"/>
      <c r="CB715" s="616"/>
      <c r="CC715" s="616"/>
      <c r="CD715" s="616"/>
      <c r="CE715" s="616"/>
      <c r="CF715" s="616"/>
      <c r="CG715" s="616"/>
    </row>
    <row r="716" spans="1:85">
      <c r="A716" s="618"/>
      <c r="B716" s="618"/>
      <c r="C716" s="618"/>
      <c r="D716" s="618"/>
      <c r="E716" s="618"/>
      <c r="F716" s="618"/>
      <c r="G716" s="618"/>
      <c r="H716" s="618"/>
      <c r="I716" s="618"/>
      <c r="J716" s="618"/>
      <c r="K716" s="618"/>
      <c r="L716" s="618"/>
      <c r="M716" s="618"/>
      <c r="N716" s="618"/>
      <c r="O716" s="618"/>
      <c r="P716" s="618"/>
      <c r="Q716" s="618"/>
      <c r="R716" s="618"/>
      <c r="S716" s="618"/>
      <c r="T716" s="618"/>
      <c r="U716" s="618"/>
      <c r="V716" s="618"/>
      <c r="W716" s="618"/>
      <c r="Y716" s="618"/>
      <c r="Z716" s="618"/>
      <c r="AA716" s="618"/>
      <c r="AB716" s="618"/>
      <c r="AC716" s="618"/>
      <c r="AD716" s="618"/>
      <c r="AE716" s="618"/>
      <c r="AF716" s="618"/>
      <c r="AG716" s="618"/>
      <c r="AH716" s="618"/>
      <c r="AI716" s="618"/>
      <c r="AJ716" s="618"/>
      <c r="AK716" s="618"/>
      <c r="AL716" s="616"/>
      <c r="AM716" s="616"/>
      <c r="AN716" s="616"/>
      <c r="AO716" s="616"/>
      <c r="AP716" s="616"/>
      <c r="AQ716" s="616"/>
      <c r="AR716" s="616"/>
      <c r="AS716" s="616"/>
      <c r="AT716" s="616"/>
      <c r="AU716" s="616"/>
      <c r="AV716" s="616"/>
      <c r="AW716" s="616"/>
      <c r="AX716" s="616"/>
      <c r="AY716" s="616"/>
      <c r="AZ716" s="616"/>
      <c r="BA716" s="616"/>
      <c r="BB716" s="616"/>
      <c r="BC716" s="616"/>
      <c r="BD716" s="616"/>
      <c r="BE716" s="616"/>
      <c r="BF716" s="616"/>
      <c r="BG716" s="616"/>
      <c r="BH716" s="616"/>
      <c r="BI716" s="616"/>
      <c r="BJ716" s="616"/>
      <c r="BK716" s="616"/>
      <c r="BL716" s="616"/>
      <c r="BM716" s="616"/>
      <c r="BN716" s="616"/>
      <c r="BO716" s="616"/>
      <c r="BP716" s="616"/>
      <c r="BQ716" s="616"/>
      <c r="BR716" s="616"/>
      <c r="BS716" s="616"/>
      <c r="BT716" s="616"/>
      <c r="BU716" s="616"/>
      <c r="BV716" s="616"/>
      <c r="BW716" s="616"/>
      <c r="BX716" s="616"/>
      <c r="BY716" s="616"/>
      <c r="BZ716" s="616"/>
      <c r="CA716" s="616"/>
      <c r="CB716" s="616"/>
      <c r="CC716" s="616"/>
      <c r="CD716" s="616"/>
      <c r="CE716" s="616"/>
      <c r="CF716" s="616"/>
      <c r="CG716" s="616"/>
    </row>
    <row r="717" spans="1:85">
      <c r="A717" s="618"/>
      <c r="B717" s="618"/>
      <c r="C717" s="618"/>
      <c r="D717" s="618"/>
      <c r="E717" s="618"/>
      <c r="F717" s="618"/>
      <c r="G717" s="618"/>
      <c r="H717" s="618"/>
      <c r="I717" s="618"/>
      <c r="J717" s="618"/>
      <c r="K717" s="618"/>
      <c r="L717" s="618"/>
      <c r="M717" s="618"/>
      <c r="N717" s="618"/>
      <c r="O717" s="618"/>
      <c r="P717" s="618"/>
      <c r="Q717" s="618"/>
      <c r="R717" s="618"/>
      <c r="S717" s="618"/>
      <c r="T717" s="618"/>
      <c r="U717" s="618"/>
      <c r="V717" s="618"/>
      <c r="W717" s="618"/>
      <c r="Y717" s="618"/>
      <c r="Z717" s="618"/>
      <c r="AA717" s="618"/>
      <c r="AB717" s="618"/>
      <c r="AC717" s="618"/>
      <c r="AD717" s="618"/>
      <c r="AE717" s="618"/>
      <c r="AF717" s="618"/>
      <c r="AG717" s="618"/>
      <c r="AH717" s="618"/>
      <c r="AI717" s="618"/>
      <c r="AJ717" s="618"/>
      <c r="AK717" s="618"/>
      <c r="AL717" s="616"/>
      <c r="AM717" s="616"/>
      <c r="AN717" s="616"/>
      <c r="AO717" s="616"/>
      <c r="AP717" s="616"/>
      <c r="AQ717" s="616"/>
      <c r="AR717" s="616"/>
      <c r="AS717" s="616"/>
      <c r="AT717" s="616"/>
      <c r="AU717" s="616"/>
      <c r="AV717" s="616"/>
      <c r="AW717" s="616"/>
      <c r="AX717" s="616"/>
      <c r="AY717" s="616"/>
      <c r="AZ717" s="616"/>
      <c r="BA717" s="616"/>
      <c r="BB717" s="616"/>
      <c r="BC717" s="616"/>
      <c r="BD717" s="616"/>
      <c r="BE717" s="616"/>
      <c r="BF717" s="616"/>
      <c r="BG717" s="616"/>
      <c r="BH717" s="616"/>
      <c r="BI717" s="616"/>
      <c r="BJ717" s="616"/>
      <c r="BK717" s="616"/>
      <c r="BL717" s="616"/>
      <c r="BM717" s="616"/>
      <c r="BN717" s="616"/>
      <c r="BO717" s="616"/>
      <c r="BP717" s="616"/>
      <c r="BQ717" s="616"/>
      <c r="BR717" s="616"/>
      <c r="BS717" s="616"/>
      <c r="BT717" s="616"/>
      <c r="BU717" s="616"/>
      <c r="BV717" s="616"/>
      <c r="BW717" s="616"/>
      <c r="BX717" s="616"/>
      <c r="BY717" s="616"/>
      <c r="BZ717" s="616"/>
      <c r="CA717" s="616"/>
      <c r="CB717" s="616"/>
      <c r="CC717" s="616"/>
      <c r="CD717" s="616"/>
      <c r="CE717" s="616"/>
      <c r="CF717" s="616"/>
      <c r="CG717" s="616"/>
    </row>
    <row r="718" spans="1:85">
      <c r="A718" s="618"/>
      <c r="B718" s="618"/>
      <c r="C718" s="618"/>
      <c r="D718" s="618"/>
      <c r="E718" s="618"/>
      <c r="F718" s="618"/>
      <c r="G718" s="618"/>
      <c r="H718" s="618"/>
      <c r="I718" s="618"/>
      <c r="J718" s="618"/>
      <c r="K718" s="618"/>
      <c r="L718" s="618"/>
      <c r="M718" s="618"/>
      <c r="N718" s="618"/>
      <c r="O718" s="618"/>
      <c r="P718" s="618"/>
      <c r="Q718" s="618"/>
      <c r="R718" s="618"/>
      <c r="S718" s="618"/>
      <c r="T718" s="618"/>
      <c r="U718" s="618"/>
      <c r="V718" s="618"/>
      <c r="W718" s="618"/>
      <c r="Y718" s="618"/>
      <c r="Z718" s="618"/>
      <c r="AA718" s="618"/>
      <c r="AB718" s="618"/>
      <c r="AC718" s="618"/>
      <c r="AD718" s="618"/>
      <c r="AE718" s="618"/>
      <c r="AF718" s="618"/>
      <c r="AG718" s="618"/>
      <c r="AH718" s="618"/>
      <c r="AI718" s="618"/>
      <c r="AJ718" s="618"/>
      <c r="AK718" s="618"/>
      <c r="AL718" s="616"/>
      <c r="AM718" s="616"/>
      <c r="AN718" s="616"/>
      <c r="AO718" s="616"/>
      <c r="AP718" s="616"/>
      <c r="AQ718" s="616"/>
      <c r="AR718" s="616"/>
      <c r="AS718" s="616"/>
      <c r="AT718" s="616"/>
      <c r="AU718" s="616"/>
      <c r="AV718" s="616"/>
      <c r="AW718" s="616"/>
      <c r="AX718" s="616"/>
      <c r="AY718" s="616"/>
      <c r="AZ718" s="616"/>
      <c r="BA718" s="616"/>
      <c r="BB718" s="616"/>
      <c r="BC718" s="616"/>
      <c r="BD718" s="616"/>
      <c r="BE718" s="616"/>
      <c r="BF718" s="616"/>
      <c r="BG718" s="616"/>
      <c r="BH718" s="616"/>
      <c r="BI718" s="616"/>
      <c r="BJ718" s="616"/>
      <c r="BK718" s="616"/>
      <c r="BL718" s="616"/>
      <c r="BM718" s="616"/>
      <c r="BN718" s="616"/>
      <c r="BO718" s="616"/>
      <c r="BP718" s="616"/>
      <c r="BQ718" s="616"/>
      <c r="BR718" s="616"/>
      <c r="BS718" s="616"/>
      <c r="BT718" s="616"/>
      <c r="BU718" s="616"/>
      <c r="BV718" s="616"/>
      <c r="BW718" s="616"/>
      <c r="BX718" s="616"/>
      <c r="BY718" s="616"/>
      <c r="BZ718" s="616"/>
      <c r="CA718" s="616"/>
      <c r="CB718" s="616"/>
      <c r="CC718" s="616"/>
      <c r="CD718" s="616"/>
      <c r="CE718" s="616"/>
      <c r="CF718" s="616"/>
      <c r="CG718" s="616"/>
    </row>
    <row r="719" spans="1:85">
      <c r="A719" s="618"/>
      <c r="B719" s="618"/>
      <c r="C719" s="618"/>
      <c r="D719" s="618"/>
      <c r="E719" s="618"/>
      <c r="F719" s="618"/>
      <c r="G719" s="618"/>
      <c r="H719" s="618"/>
      <c r="I719" s="618"/>
      <c r="J719" s="618"/>
      <c r="K719" s="618"/>
      <c r="L719" s="618"/>
      <c r="M719" s="618"/>
      <c r="N719" s="618"/>
      <c r="O719" s="618"/>
      <c r="P719" s="618"/>
      <c r="Q719" s="618"/>
      <c r="R719" s="618"/>
      <c r="S719" s="618"/>
      <c r="T719" s="618"/>
      <c r="U719" s="618"/>
      <c r="V719" s="618"/>
      <c r="W719" s="618"/>
      <c r="Y719" s="618"/>
      <c r="Z719" s="618"/>
      <c r="AA719" s="618"/>
      <c r="AB719" s="618"/>
      <c r="AC719" s="618"/>
      <c r="AD719" s="618"/>
      <c r="AE719" s="618"/>
      <c r="AF719" s="618"/>
      <c r="AG719" s="618"/>
      <c r="AH719" s="618"/>
      <c r="AI719" s="618"/>
      <c r="AJ719" s="618"/>
      <c r="AK719" s="618"/>
      <c r="AL719" s="616"/>
      <c r="AM719" s="616"/>
      <c r="AN719" s="616"/>
      <c r="AO719" s="616"/>
      <c r="AP719" s="616"/>
      <c r="AQ719" s="616"/>
      <c r="AR719" s="616"/>
      <c r="AS719" s="616"/>
      <c r="AT719" s="616"/>
      <c r="AU719" s="616"/>
      <c r="AV719" s="616"/>
      <c r="AW719" s="616"/>
      <c r="AX719" s="616"/>
      <c r="AY719" s="616"/>
      <c r="AZ719" s="616"/>
      <c r="BA719" s="616"/>
      <c r="BB719" s="616"/>
      <c r="BC719" s="616"/>
      <c r="BD719" s="616"/>
      <c r="BE719" s="616"/>
      <c r="BF719" s="616"/>
      <c r="BG719" s="616"/>
      <c r="BH719" s="616"/>
      <c r="BI719" s="616"/>
      <c r="BJ719" s="616"/>
      <c r="BK719" s="616"/>
      <c r="BL719" s="616"/>
      <c r="BM719" s="616"/>
      <c r="BN719" s="616"/>
      <c r="BO719" s="616"/>
      <c r="BP719" s="616"/>
      <c r="BQ719" s="616"/>
      <c r="BR719" s="616"/>
      <c r="BS719" s="616"/>
      <c r="BT719" s="616"/>
      <c r="BU719" s="616"/>
      <c r="BV719" s="616"/>
      <c r="BW719" s="616"/>
      <c r="BX719" s="616"/>
      <c r="BY719" s="616"/>
      <c r="BZ719" s="616"/>
      <c r="CA719" s="616"/>
      <c r="CB719" s="616"/>
      <c r="CC719" s="616"/>
      <c r="CD719" s="616"/>
      <c r="CE719" s="616"/>
      <c r="CF719" s="616"/>
      <c r="CG719" s="616"/>
    </row>
    <row r="720" spans="1:85">
      <c r="A720" s="618"/>
      <c r="B720" s="618"/>
      <c r="C720" s="618"/>
      <c r="D720" s="618"/>
      <c r="E720" s="618"/>
      <c r="F720" s="618"/>
      <c r="G720" s="618"/>
      <c r="H720" s="618"/>
      <c r="I720" s="618"/>
      <c r="J720" s="618"/>
      <c r="K720" s="618"/>
      <c r="L720" s="618"/>
      <c r="M720" s="618"/>
      <c r="N720" s="618"/>
      <c r="O720" s="618"/>
      <c r="P720" s="618"/>
      <c r="Q720" s="618"/>
      <c r="R720" s="618"/>
      <c r="S720" s="618"/>
      <c r="T720" s="618"/>
      <c r="U720" s="618"/>
      <c r="V720" s="618"/>
      <c r="W720" s="618"/>
      <c r="Y720" s="618"/>
      <c r="Z720" s="618"/>
      <c r="AA720" s="618"/>
      <c r="AB720" s="618"/>
      <c r="AC720" s="618"/>
      <c r="AD720" s="618"/>
      <c r="AE720" s="618"/>
      <c r="AF720" s="618"/>
      <c r="AG720" s="618"/>
      <c r="AH720" s="618"/>
      <c r="AI720" s="618"/>
      <c r="AJ720" s="618"/>
      <c r="AK720" s="618"/>
      <c r="AL720" s="616"/>
      <c r="AM720" s="616"/>
      <c r="AN720" s="616"/>
      <c r="AO720" s="616"/>
      <c r="AP720" s="616"/>
      <c r="AQ720" s="616"/>
      <c r="AR720" s="616"/>
      <c r="AS720" s="616"/>
      <c r="AT720" s="616"/>
      <c r="AU720" s="616"/>
      <c r="AV720" s="616"/>
      <c r="AW720" s="616"/>
      <c r="AX720" s="616"/>
      <c r="AY720" s="616"/>
      <c r="AZ720" s="616"/>
      <c r="BA720" s="616"/>
      <c r="BB720" s="616"/>
      <c r="BC720" s="616"/>
      <c r="BD720" s="616"/>
      <c r="BE720" s="616"/>
      <c r="BF720" s="616"/>
      <c r="BG720" s="616"/>
      <c r="BH720" s="616"/>
      <c r="BI720" s="616"/>
      <c r="BJ720" s="616"/>
      <c r="BK720" s="616"/>
      <c r="BL720" s="616"/>
      <c r="BM720" s="616"/>
      <c r="BN720" s="616"/>
      <c r="BO720" s="616"/>
      <c r="BP720" s="616"/>
      <c r="BQ720" s="616"/>
      <c r="BR720" s="616"/>
      <c r="BS720" s="616"/>
      <c r="BT720" s="616"/>
      <c r="BU720" s="616"/>
      <c r="BV720" s="616"/>
      <c r="BW720" s="616"/>
      <c r="BX720" s="616"/>
      <c r="BY720" s="616"/>
      <c r="BZ720" s="616"/>
      <c r="CA720" s="616"/>
      <c r="CB720" s="616"/>
      <c r="CC720" s="616"/>
      <c r="CD720" s="616"/>
      <c r="CE720" s="616"/>
      <c r="CF720" s="616"/>
      <c r="CG720" s="616"/>
    </row>
    <row r="721" spans="1:85">
      <c r="A721" s="618"/>
      <c r="B721" s="618"/>
      <c r="C721" s="618"/>
      <c r="D721" s="618"/>
      <c r="E721" s="618"/>
      <c r="F721" s="618"/>
      <c r="G721" s="618"/>
      <c r="H721" s="618"/>
      <c r="I721" s="618"/>
      <c r="J721" s="618"/>
      <c r="K721" s="618"/>
      <c r="L721" s="618"/>
      <c r="M721" s="618"/>
      <c r="N721" s="618"/>
      <c r="O721" s="618"/>
      <c r="P721" s="618"/>
      <c r="Q721" s="618"/>
      <c r="R721" s="618"/>
      <c r="S721" s="618"/>
      <c r="T721" s="618"/>
      <c r="U721" s="618"/>
      <c r="V721" s="618"/>
      <c r="W721" s="618"/>
      <c r="Y721" s="618"/>
      <c r="Z721" s="618"/>
      <c r="AA721" s="618"/>
      <c r="AB721" s="618"/>
      <c r="AC721" s="618"/>
      <c r="AD721" s="618"/>
      <c r="AE721" s="618"/>
      <c r="AF721" s="618"/>
      <c r="AG721" s="618"/>
      <c r="AH721" s="618"/>
      <c r="AI721" s="618"/>
      <c r="AJ721" s="618"/>
      <c r="AK721" s="618"/>
      <c r="AL721" s="616"/>
      <c r="AM721" s="616"/>
      <c r="AN721" s="616"/>
      <c r="AO721" s="616"/>
      <c r="AP721" s="616"/>
      <c r="AQ721" s="616"/>
      <c r="AR721" s="616"/>
      <c r="AS721" s="616"/>
      <c r="AT721" s="616"/>
      <c r="AU721" s="616"/>
      <c r="AV721" s="616"/>
      <c r="AW721" s="616"/>
      <c r="AX721" s="616"/>
      <c r="AY721" s="616"/>
      <c r="AZ721" s="616"/>
      <c r="BA721" s="616"/>
      <c r="BB721" s="616"/>
      <c r="BC721" s="616"/>
      <c r="BD721" s="616"/>
      <c r="BE721" s="616"/>
      <c r="BF721" s="616"/>
      <c r="BG721" s="616"/>
      <c r="BH721" s="616"/>
      <c r="BI721" s="616"/>
      <c r="BJ721" s="616"/>
      <c r="BK721" s="616"/>
      <c r="BL721" s="616"/>
      <c r="BM721" s="616"/>
      <c r="BN721" s="616"/>
      <c r="BO721" s="616"/>
      <c r="BP721" s="616"/>
      <c r="BQ721" s="616"/>
      <c r="BR721" s="616"/>
      <c r="BS721" s="616"/>
      <c r="BT721" s="616"/>
      <c r="BU721" s="616"/>
      <c r="BV721" s="616"/>
      <c r="BW721" s="616"/>
      <c r="BX721" s="616"/>
      <c r="BY721" s="616"/>
      <c r="BZ721" s="616"/>
      <c r="CA721" s="616"/>
      <c r="CB721" s="616"/>
      <c r="CC721" s="616"/>
      <c r="CD721" s="616"/>
      <c r="CE721" s="616"/>
      <c r="CF721" s="616"/>
      <c r="CG721" s="616"/>
    </row>
    <row r="722" spans="1:85">
      <c r="A722" s="618"/>
      <c r="B722" s="618"/>
      <c r="C722" s="618"/>
      <c r="D722" s="618"/>
      <c r="E722" s="618"/>
      <c r="F722" s="618"/>
      <c r="G722" s="618"/>
      <c r="H722" s="618"/>
      <c r="I722" s="618"/>
      <c r="J722" s="618"/>
      <c r="K722" s="618"/>
      <c r="L722" s="618"/>
      <c r="M722" s="618"/>
      <c r="N722" s="618"/>
      <c r="O722" s="618"/>
      <c r="P722" s="618"/>
      <c r="Q722" s="618"/>
      <c r="R722" s="618"/>
      <c r="S722" s="618"/>
      <c r="T722" s="618"/>
      <c r="U722" s="618"/>
      <c r="V722" s="618"/>
      <c r="W722" s="618"/>
      <c r="Y722" s="618"/>
      <c r="Z722" s="618"/>
      <c r="AA722" s="618"/>
      <c r="AB722" s="618"/>
      <c r="AC722" s="618"/>
      <c r="AD722" s="618"/>
      <c r="AE722" s="618"/>
      <c r="AF722" s="618"/>
      <c r="AG722" s="618"/>
      <c r="AH722" s="618"/>
      <c r="AI722" s="618"/>
      <c r="AJ722" s="618"/>
      <c r="AK722" s="618"/>
      <c r="AL722" s="616"/>
      <c r="AM722" s="616"/>
      <c r="AN722" s="616"/>
      <c r="AO722" s="616"/>
      <c r="AP722" s="616"/>
      <c r="AQ722" s="616"/>
      <c r="AR722" s="616"/>
      <c r="AS722" s="616"/>
      <c r="AT722" s="616"/>
      <c r="AU722" s="616"/>
      <c r="AV722" s="616"/>
      <c r="AW722" s="616"/>
      <c r="AX722" s="616"/>
      <c r="AY722" s="616"/>
      <c r="AZ722" s="616"/>
      <c r="BA722" s="616"/>
      <c r="BB722" s="616"/>
      <c r="BC722" s="616"/>
      <c r="BD722" s="616"/>
      <c r="BE722" s="616"/>
      <c r="BF722" s="616"/>
      <c r="BG722" s="616"/>
      <c r="BH722" s="616"/>
      <c r="BI722" s="616"/>
      <c r="BJ722" s="616"/>
      <c r="BK722" s="616"/>
      <c r="BL722" s="616"/>
      <c r="BM722" s="616"/>
      <c r="BN722" s="616"/>
      <c r="BO722" s="616"/>
      <c r="BP722" s="616"/>
      <c r="BQ722" s="616"/>
      <c r="BR722" s="616"/>
      <c r="BS722" s="616"/>
      <c r="BT722" s="616"/>
      <c r="BU722" s="616"/>
      <c r="BV722" s="616"/>
      <c r="BW722" s="616"/>
      <c r="BX722" s="616"/>
      <c r="BY722" s="616"/>
      <c r="BZ722" s="616"/>
      <c r="CA722" s="616"/>
      <c r="CB722" s="616"/>
      <c r="CC722" s="616"/>
      <c r="CD722" s="616"/>
      <c r="CE722" s="616"/>
      <c r="CF722" s="616"/>
      <c r="CG722" s="616"/>
    </row>
    <row r="723" spans="1:85">
      <c r="A723" s="618"/>
      <c r="B723" s="618"/>
      <c r="C723" s="618"/>
      <c r="D723" s="618"/>
      <c r="E723" s="618"/>
      <c r="F723" s="618"/>
      <c r="G723" s="618"/>
      <c r="H723" s="618"/>
      <c r="I723" s="618"/>
      <c r="J723" s="618"/>
      <c r="K723" s="618"/>
      <c r="L723" s="618"/>
      <c r="M723" s="618"/>
      <c r="N723" s="618"/>
      <c r="O723" s="618"/>
      <c r="P723" s="618"/>
      <c r="Q723" s="618"/>
      <c r="R723" s="618"/>
      <c r="S723" s="618"/>
      <c r="T723" s="618"/>
      <c r="U723" s="618"/>
      <c r="V723" s="618"/>
      <c r="W723" s="618"/>
      <c r="Y723" s="618"/>
      <c r="Z723" s="618"/>
      <c r="AA723" s="618"/>
      <c r="AB723" s="618"/>
      <c r="AC723" s="618"/>
      <c r="AD723" s="618"/>
      <c r="AE723" s="618"/>
      <c r="AF723" s="618"/>
      <c r="AG723" s="618"/>
      <c r="AH723" s="618"/>
      <c r="AI723" s="618"/>
      <c r="AJ723" s="618"/>
      <c r="AK723" s="618"/>
      <c r="AL723" s="616"/>
      <c r="AM723" s="616"/>
      <c r="AN723" s="616"/>
      <c r="AO723" s="616"/>
      <c r="AP723" s="616"/>
      <c r="AQ723" s="616"/>
      <c r="AR723" s="616"/>
      <c r="AS723" s="616"/>
      <c r="AT723" s="616"/>
      <c r="AU723" s="616"/>
      <c r="AV723" s="616"/>
      <c r="AW723" s="616"/>
      <c r="AX723" s="616"/>
      <c r="AY723" s="616"/>
      <c r="AZ723" s="616"/>
      <c r="BA723" s="616"/>
      <c r="BB723" s="616"/>
      <c r="BC723" s="616"/>
      <c r="BD723" s="616"/>
      <c r="BE723" s="616"/>
      <c r="BF723" s="616"/>
      <c r="BG723" s="616"/>
      <c r="BH723" s="616"/>
      <c r="BI723" s="616"/>
      <c r="BJ723" s="616"/>
      <c r="BK723" s="616"/>
      <c r="BL723" s="616"/>
      <c r="BM723" s="616"/>
      <c r="BN723" s="616"/>
      <c r="BO723" s="616"/>
      <c r="BP723" s="616"/>
      <c r="BQ723" s="616"/>
      <c r="BR723" s="616"/>
      <c r="BS723" s="616"/>
      <c r="BT723" s="616"/>
      <c r="BU723" s="616"/>
      <c r="BV723" s="616"/>
      <c r="BW723" s="616"/>
      <c r="BX723" s="616"/>
      <c r="BY723" s="616"/>
      <c r="BZ723" s="616"/>
      <c r="CA723" s="616"/>
      <c r="CB723" s="616"/>
      <c r="CC723" s="616"/>
      <c r="CD723" s="616"/>
      <c r="CE723" s="616"/>
      <c r="CF723" s="616"/>
      <c r="CG723" s="616"/>
    </row>
    <row r="724" spans="1:85">
      <c r="A724" s="618"/>
      <c r="B724" s="618"/>
      <c r="C724" s="618"/>
      <c r="D724" s="618"/>
      <c r="E724" s="618"/>
      <c r="F724" s="618"/>
      <c r="G724" s="618"/>
      <c r="H724" s="618"/>
      <c r="I724" s="618"/>
      <c r="J724" s="618"/>
      <c r="K724" s="618"/>
      <c r="L724" s="618"/>
      <c r="M724" s="618"/>
      <c r="N724" s="618"/>
      <c r="O724" s="618"/>
      <c r="P724" s="618"/>
      <c r="Q724" s="618"/>
      <c r="R724" s="618"/>
      <c r="S724" s="618"/>
      <c r="T724" s="618"/>
      <c r="U724" s="618"/>
      <c r="V724" s="618"/>
      <c r="W724" s="618"/>
      <c r="Y724" s="618"/>
      <c r="Z724" s="618"/>
      <c r="AA724" s="618"/>
      <c r="AB724" s="618"/>
      <c r="AC724" s="618"/>
      <c r="AD724" s="618"/>
      <c r="AE724" s="618"/>
      <c r="AF724" s="618"/>
      <c r="AG724" s="618"/>
      <c r="AH724" s="618"/>
      <c r="AI724" s="618"/>
      <c r="AJ724" s="618"/>
      <c r="AK724" s="618"/>
      <c r="AL724" s="616"/>
      <c r="AM724" s="616"/>
      <c r="AN724" s="616"/>
      <c r="AO724" s="616"/>
      <c r="AP724" s="616"/>
      <c r="AQ724" s="616"/>
      <c r="AR724" s="616"/>
      <c r="AS724" s="616"/>
      <c r="AT724" s="616"/>
      <c r="AU724" s="616"/>
      <c r="AV724" s="616"/>
      <c r="AW724" s="616"/>
      <c r="AX724" s="616"/>
      <c r="AY724" s="616"/>
      <c r="AZ724" s="616"/>
      <c r="BA724" s="616"/>
      <c r="BB724" s="616"/>
      <c r="BC724" s="616"/>
      <c r="BD724" s="616"/>
      <c r="BE724" s="616"/>
      <c r="BF724" s="616"/>
      <c r="BG724" s="616"/>
      <c r="BH724" s="616"/>
      <c r="BI724" s="616"/>
      <c r="BJ724" s="616"/>
      <c r="BK724" s="616"/>
      <c r="BL724" s="616"/>
      <c r="BM724" s="616"/>
      <c r="BN724" s="616"/>
      <c r="BO724" s="616"/>
      <c r="BP724" s="616"/>
      <c r="BQ724" s="616"/>
      <c r="BR724" s="616"/>
      <c r="BS724" s="616"/>
      <c r="BT724" s="616"/>
      <c r="BU724" s="616"/>
      <c r="BV724" s="616"/>
      <c r="BW724" s="616"/>
      <c r="BX724" s="616"/>
      <c r="BY724" s="616"/>
      <c r="BZ724" s="616"/>
      <c r="CA724" s="616"/>
      <c r="CB724" s="616"/>
      <c r="CC724" s="616"/>
      <c r="CD724" s="616"/>
      <c r="CE724" s="616"/>
      <c r="CF724" s="616"/>
      <c r="CG724" s="616"/>
    </row>
    <row r="725" spans="1:85">
      <c r="A725" s="618"/>
      <c r="B725" s="618"/>
      <c r="C725" s="618"/>
      <c r="D725" s="618"/>
      <c r="E725" s="618"/>
      <c r="F725" s="618"/>
      <c r="G725" s="618"/>
      <c r="H725" s="618"/>
      <c r="I725" s="618"/>
      <c r="J725" s="618"/>
      <c r="K725" s="618"/>
      <c r="L725" s="618"/>
      <c r="M725" s="618"/>
      <c r="N725" s="618"/>
      <c r="O725" s="618"/>
      <c r="P725" s="618"/>
      <c r="Q725" s="618"/>
      <c r="R725" s="618"/>
      <c r="S725" s="618"/>
      <c r="T725" s="618"/>
      <c r="U725" s="618"/>
      <c r="V725" s="618"/>
      <c r="W725" s="618"/>
      <c r="Y725" s="618"/>
      <c r="Z725" s="618"/>
      <c r="AA725" s="618"/>
      <c r="AB725" s="618"/>
      <c r="AC725" s="618"/>
      <c r="AD725" s="618"/>
      <c r="AE725" s="618"/>
      <c r="AF725" s="618"/>
      <c r="AG725" s="618"/>
      <c r="AH725" s="618"/>
      <c r="AI725" s="618"/>
      <c r="AJ725" s="618"/>
      <c r="AK725" s="618"/>
      <c r="AL725" s="616"/>
      <c r="AM725" s="616"/>
      <c r="AN725" s="616"/>
      <c r="AO725" s="616"/>
      <c r="AP725" s="616"/>
      <c r="AQ725" s="616"/>
      <c r="AR725" s="616"/>
      <c r="AS725" s="616"/>
      <c r="AT725" s="616"/>
      <c r="AU725" s="616"/>
      <c r="AV725" s="616"/>
      <c r="AW725" s="616"/>
      <c r="AX725" s="616"/>
      <c r="AY725" s="616"/>
      <c r="AZ725" s="616"/>
      <c r="BA725" s="616"/>
      <c r="BB725" s="616"/>
      <c r="BC725" s="616"/>
      <c r="BD725" s="616"/>
      <c r="BE725" s="616"/>
      <c r="BF725" s="616"/>
      <c r="BG725" s="616"/>
      <c r="BH725" s="616"/>
      <c r="BI725" s="616"/>
      <c r="BJ725" s="616"/>
      <c r="BK725" s="616"/>
      <c r="BL725" s="616"/>
      <c r="BM725" s="616"/>
      <c r="BN725" s="616"/>
      <c r="BO725" s="616"/>
      <c r="BP725" s="616"/>
      <c r="BQ725" s="616"/>
      <c r="BR725" s="616"/>
      <c r="BS725" s="616"/>
      <c r="BT725" s="616"/>
      <c r="BU725" s="616"/>
      <c r="BV725" s="616"/>
      <c r="BW725" s="616"/>
      <c r="BX725" s="616"/>
      <c r="BY725" s="616"/>
      <c r="BZ725" s="616"/>
      <c r="CA725" s="616"/>
      <c r="CB725" s="616"/>
      <c r="CC725" s="616"/>
      <c r="CD725" s="616"/>
      <c r="CE725" s="616"/>
      <c r="CF725" s="616"/>
      <c r="CG725" s="616"/>
    </row>
    <row r="726" spans="1:85">
      <c r="A726" s="618"/>
      <c r="B726" s="618"/>
      <c r="C726" s="618"/>
      <c r="D726" s="618"/>
      <c r="E726" s="618"/>
      <c r="F726" s="618"/>
      <c r="G726" s="618"/>
      <c r="H726" s="618"/>
      <c r="I726" s="618"/>
      <c r="J726" s="618"/>
      <c r="K726" s="618"/>
      <c r="L726" s="618"/>
      <c r="M726" s="618"/>
      <c r="N726" s="618"/>
      <c r="O726" s="618"/>
      <c r="P726" s="618"/>
      <c r="Q726" s="618"/>
      <c r="R726" s="618"/>
      <c r="S726" s="618"/>
      <c r="T726" s="618"/>
      <c r="U726" s="618"/>
      <c r="V726" s="618"/>
      <c r="W726" s="618"/>
      <c r="Y726" s="618"/>
      <c r="Z726" s="618"/>
      <c r="AA726" s="618"/>
      <c r="AB726" s="618"/>
      <c r="AC726" s="618"/>
      <c r="AD726" s="618"/>
      <c r="AE726" s="618"/>
      <c r="AF726" s="618"/>
      <c r="AG726" s="618"/>
      <c r="AH726" s="618"/>
      <c r="AI726" s="618"/>
      <c r="AJ726" s="618"/>
      <c r="AK726" s="618"/>
      <c r="AL726" s="616"/>
      <c r="AM726" s="616"/>
      <c r="AN726" s="616"/>
      <c r="AO726" s="616"/>
      <c r="AP726" s="616"/>
      <c r="AQ726" s="616"/>
      <c r="AR726" s="616"/>
      <c r="AS726" s="616"/>
      <c r="AT726" s="616"/>
      <c r="AU726" s="616"/>
      <c r="AV726" s="616"/>
      <c r="AW726" s="616"/>
      <c r="AX726" s="616"/>
      <c r="AY726" s="616"/>
      <c r="AZ726" s="616"/>
      <c r="BA726" s="616"/>
      <c r="BB726" s="616"/>
      <c r="BC726" s="616"/>
      <c r="BD726" s="616"/>
      <c r="BE726" s="616"/>
      <c r="BF726" s="616"/>
      <c r="BG726" s="616"/>
      <c r="BH726" s="616"/>
      <c r="BI726" s="616"/>
      <c r="BJ726" s="616"/>
      <c r="BK726" s="616"/>
      <c r="BL726" s="616"/>
      <c r="BM726" s="616"/>
      <c r="BN726" s="616"/>
      <c r="BO726" s="616"/>
      <c r="BP726" s="616"/>
      <c r="BQ726" s="616"/>
      <c r="BR726" s="616"/>
      <c r="BS726" s="616"/>
      <c r="BT726" s="616"/>
      <c r="BU726" s="616"/>
      <c r="BV726" s="616"/>
      <c r="BW726" s="616"/>
      <c r="BX726" s="616"/>
      <c r="BY726" s="616"/>
      <c r="BZ726" s="616"/>
      <c r="CA726" s="616"/>
      <c r="CB726" s="616"/>
      <c r="CC726" s="616"/>
      <c r="CD726" s="616"/>
      <c r="CE726" s="616"/>
      <c r="CF726" s="616"/>
      <c r="CG726" s="616"/>
    </row>
    <row r="727" spans="1:85">
      <c r="A727" s="618"/>
      <c r="B727" s="618"/>
      <c r="C727" s="618"/>
      <c r="D727" s="618"/>
      <c r="E727" s="618"/>
      <c r="F727" s="618"/>
      <c r="G727" s="618"/>
      <c r="H727" s="618"/>
      <c r="I727" s="618"/>
      <c r="J727" s="618"/>
      <c r="K727" s="618"/>
      <c r="L727" s="618"/>
      <c r="M727" s="618"/>
      <c r="N727" s="618"/>
      <c r="O727" s="618"/>
      <c r="P727" s="618"/>
      <c r="Q727" s="618"/>
      <c r="R727" s="618"/>
      <c r="S727" s="618"/>
      <c r="T727" s="618"/>
      <c r="U727" s="618"/>
      <c r="V727" s="618"/>
      <c r="W727" s="618"/>
      <c r="Y727" s="618"/>
      <c r="Z727" s="618"/>
      <c r="AA727" s="618"/>
      <c r="AB727" s="618"/>
      <c r="AC727" s="618"/>
      <c r="AD727" s="618"/>
      <c r="AE727" s="618"/>
      <c r="AF727" s="618"/>
      <c r="AG727" s="618"/>
      <c r="AH727" s="618"/>
      <c r="AI727" s="618"/>
      <c r="AJ727" s="618"/>
      <c r="AK727" s="618"/>
      <c r="AL727" s="616"/>
      <c r="AM727" s="616"/>
      <c r="AN727" s="616"/>
      <c r="AO727" s="616"/>
      <c r="AP727" s="616"/>
      <c r="AQ727" s="616"/>
      <c r="AR727" s="616"/>
      <c r="AS727" s="616"/>
      <c r="AT727" s="616"/>
      <c r="AU727" s="616"/>
      <c r="AV727" s="616"/>
      <c r="AW727" s="616"/>
      <c r="AX727" s="616"/>
      <c r="AY727" s="616"/>
      <c r="AZ727" s="616"/>
      <c r="BA727" s="616"/>
      <c r="BB727" s="616"/>
      <c r="BC727" s="616"/>
      <c r="BD727" s="616"/>
      <c r="BE727" s="616"/>
      <c r="BF727" s="616"/>
      <c r="BG727" s="616"/>
      <c r="BH727" s="616"/>
      <c r="BI727" s="616"/>
      <c r="BJ727" s="616"/>
      <c r="BK727" s="616"/>
      <c r="BL727" s="616"/>
      <c r="BM727" s="616"/>
      <c r="BN727" s="616"/>
      <c r="BO727" s="616"/>
      <c r="BP727" s="616"/>
      <c r="BQ727" s="616"/>
      <c r="BR727" s="616"/>
      <c r="BS727" s="616"/>
      <c r="BT727" s="616"/>
      <c r="BU727" s="616"/>
      <c r="BV727" s="616"/>
      <c r="BW727" s="616"/>
      <c r="BX727" s="616"/>
      <c r="BY727" s="616"/>
      <c r="BZ727" s="616"/>
      <c r="CA727" s="616"/>
      <c r="CB727" s="616"/>
      <c r="CC727" s="616"/>
      <c r="CD727" s="616"/>
      <c r="CE727" s="616"/>
      <c r="CF727" s="616"/>
      <c r="CG727" s="616"/>
    </row>
    <row r="728" spans="1:85">
      <c r="A728" s="618"/>
      <c r="B728" s="618"/>
      <c r="C728" s="618"/>
      <c r="D728" s="618"/>
      <c r="E728" s="618"/>
      <c r="F728" s="618"/>
      <c r="G728" s="618"/>
      <c r="H728" s="618"/>
      <c r="I728" s="618"/>
      <c r="J728" s="618"/>
      <c r="K728" s="618"/>
      <c r="L728" s="618"/>
      <c r="M728" s="618"/>
      <c r="N728" s="618"/>
      <c r="O728" s="618"/>
      <c r="P728" s="618"/>
      <c r="Q728" s="618"/>
      <c r="R728" s="618"/>
      <c r="S728" s="618"/>
      <c r="T728" s="618"/>
      <c r="U728" s="618"/>
      <c r="V728" s="618"/>
      <c r="W728" s="618"/>
      <c r="Y728" s="618"/>
      <c r="Z728" s="618"/>
      <c r="AA728" s="618"/>
      <c r="AB728" s="618"/>
      <c r="AC728" s="618"/>
      <c r="AD728" s="618"/>
      <c r="AE728" s="618"/>
      <c r="AF728" s="618"/>
      <c r="AG728" s="618"/>
      <c r="AH728" s="618"/>
      <c r="AI728" s="618"/>
      <c r="AJ728" s="618"/>
      <c r="AK728" s="618"/>
      <c r="AL728" s="616"/>
      <c r="AM728" s="616"/>
      <c r="AN728" s="616"/>
      <c r="AO728" s="616"/>
      <c r="AP728" s="616"/>
      <c r="AQ728" s="616"/>
      <c r="AR728" s="616"/>
      <c r="AS728" s="616"/>
      <c r="AT728" s="616"/>
      <c r="AU728" s="616"/>
      <c r="AV728" s="616"/>
      <c r="AW728" s="616"/>
      <c r="AX728" s="616"/>
      <c r="AY728" s="616"/>
      <c r="AZ728" s="616"/>
      <c r="BA728" s="616"/>
      <c r="BB728" s="616"/>
      <c r="BC728" s="616"/>
      <c r="BD728" s="616"/>
      <c r="BE728" s="616"/>
      <c r="BF728" s="616"/>
      <c r="BG728" s="616"/>
      <c r="BH728" s="616"/>
      <c r="BI728" s="616"/>
      <c r="BJ728" s="616"/>
      <c r="BK728" s="616"/>
      <c r="BL728" s="616"/>
      <c r="BM728" s="616"/>
      <c r="BN728" s="616"/>
      <c r="BO728" s="616"/>
      <c r="BP728" s="616"/>
      <c r="BQ728" s="616"/>
      <c r="BR728" s="616"/>
      <c r="BS728" s="616"/>
      <c r="BT728" s="616"/>
      <c r="BU728" s="616"/>
      <c r="BV728" s="616"/>
      <c r="BW728" s="616"/>
      <c r="BX728" s="616"/>
      <c r="BY728" s="616"/>
      <c r="BZ728" s="616"/>
      <c r="CA728" s="616"/>
      <c r="CB728" s="616"/>
      <c r="CC728" s="616"/>
      <c r="CD728" s="616"/>
      <c r="CE728" s="616"/>
      <c r="CF728" s="616"/>
      <c r="CG728" s="616"/>
    </row>
    <row r="729" spans="1:85">
      <c r="A729" s="618"/>
      <c r="B729" s="618"/>
      <c r="C729" s="618"/>
      <c r="D729" s="618"/>
      <c r="E729" s="618"/>
      <c r="F729" s="618"/>
      <c r="G729" s="618"/>
      <c r="H729" s="618"/>
      <c r="I729" s="618"/>
      <c r="J729" s="618"/>
      <c r="K729" s="618"/>
      <c r="L729" s="618"/>
      <c r="M729" s="618"/>
      <c r="N729" s="618"/>
      <c r="O729" s="618"/>
      <c r="P729" s="618"/>
      <c r="Q729" s="618"/>
      <c r="R729" s="618"/>
      <c r="S729" s="618"/>
      <c r="T729" s="618"/>
      <c r="U729" s="618"/>
      <c r="V729" s="618"/>
      <c r="W729" s="618"/>
      <c r="Y729" s="618"/>
      <c r="Z729" s="618"/>
      <c r="AA729" s="618"/>
      <c r="AB729" s="618"/>
      <c r="AC729" s="618"/>
      <c r="AD729" s="618"/>
      <c r="AE729" s="618"/>
      <c r="AF729" s="618"/>
      <c r="AG729" s="618"/>
      <c r="AH729" s="618"/>
      <c r="AI729" s="618"/>
      <c r="AJ729" s="618"/>
      <c r="AK729" s="618"/>
      <c r="AL729" s="616"/>
      <c r="AM729" s="616"/>
      <c r="AN729" s="616"/>
      <c r="AO729" s="616"/>
      <c r="AP729" s="616"/>
      <c r="AQ729" s="616"/>
      <c r="AR729" s="616"/>
      <c r="AS729" s="616"/>
      <c r="AT729" s="616"/>
      <c r="AU729" s="616"/>
      <c r="AV729" s="616"/>
      <c r="AW729" s="616"/>
      <c r="AX729" s="616"/>
      <c r="AY729" s="616"/>
      <c r="AZ729" s="616"/>
      <c r="BA729" s="616"/>
      <c r="BB729" s="616"/>
      <c r="BC729" s="616"/>
      <c r="BD729" s="616"/>
      <c r="BE729" s="616"/>
      <c r="BF729" s="616"/>
      <c r="BG729" s="616"/>
      <c r="BH729" s="616"/>
      <c r="BI729" s="616"/>
      <c r="BJ729" s="616"/>
      <c r="BK729" s="616"/>
      <c r="BL729" s="616"/>
      <c r="BM729" s="616"/>
      <c r="BN729" s="616"/>
      <c r="BO729" s="616"/>
      <c r="BP729" s="616"/>
      <c r="BQ729" s="616"/>
      <c r="BR729" s="616"/>
      <c r="BS729" s="616"/>
      <c r="BT729" s="616"/>
      <c r="BU729" s="616"/>
      <c r="BV729" s="616"/>
      <c r="BW729" s="616"/>
      <c r="BX729" s="616"/>
      <c r="BY729" s="616"/>
      <c r="BZ729" s="616"/>
      <c r="CA729" s="616"/>
      <c r="CB729" s="616"/>
      <c r="CC729" s="616"/>
      <c r="CD729" s="616"/>
      <c r="CE729" s="616"/>
      <c r="CF729" s="616"/>
      <c r="CG729" s="616"/>
    </row>
    <row r="730" spans="1:85">
      <c r="A730" s="618"/>
      <c r="B730" s="618"/>
      <c r="C730" s="618"/>
      <c r="D730" s="618"/>
      <c r="E730" s="618"/>
      <c r="F730" s="618"/>
      <c r="G730" s="618"/>
      <c r="H730" s="618"/>
      <c r="I730" s="618"/>
      <c r="J730" s="618"/>
      <c r="K730" s="618"/>
      <c r="L730" s="618"/>
      <c r="M730" s="618"/>
      <c r="N730" s="618"/>
      <c r="O730" s="618"/>
      <c r="P730" s="618"/>
      <c r="Q730" s="618"/>
      <c r="R730" s="618"/>
      <c r="S730" s="618"/>
      <c r="T730" s="618"/>
      <c r="U730" s="618"/>
      <c r="V730" s="618"/>
      <c r="W730" s="618"/>
      <c r="Y730" s="618"/>
      <c r="Z730" s="618"/>
      <c r="AA730" s="618"/>
      <c r="AB730" s="618"/>
      <c r="AC730" s="618"/>
      <c r="AD730" s="618"/>
      <c r="AE730" s="618"/>
      <c r="AF730" s="618"/>
      <c r="AG730" s="618"/>
      <c r="AH730" s="618"/>
      <c r="AI730" s="618"/>
      <c r="AJ730" s="618"/>
      <c r="AK730" s="618"/>
      <c r="AL730" s="616"/>
      <c r="AM730" s="616"/>
      <c r="AN730" s="616"/>
      <c r="AO730" s="616"/>
      <c r="AP730" s="616"/>
      <c r="AQ730" s="616"/>
      <c r="AR730" s="616"/>
      <c r="AS730" s="616"/>
      <c r="AT730" s="616"/>
      <c r="AU730" s="616"/>
      <c r="AV730" s="616"/>
      <c r="AW730" s="616"/>
      <c r="AX730" s="616"/>
      <c r="AY730" s="616"/>
      <c r="AZ730" s="616"/>
      <c r="BA730" s="616"/>
      <c r="BB730" s="616"/>
      <c r="BC730" s="616"/>
      <c r="BD730" s="616"/>
      <c r="BE730" s="616"/>
      <c r="BF730" s="616"/>
      <c r="BG730" s="616"/>
      <c r="BH730" s="616"/>
      <c r="BI730" s="616"/>
      <c r="BJ730" s="616"/>
      <c r="BK730" s="616"/>
      <c r="BL730" s="616"/>
      <c r="BM730" s="616"/>
      <c r="BN730" s="616"/>
      <c r="BO730" s="616"/>
      <c r="BP730" s="616"/>
      <c r="BQ730" s="616"/>
      <c r="BR730" s="616"/>
      <c r="BS730" s="616"/>
      <c r="BT730" s="616"/>
      <c r="BU730" s="616"/>
      <c r="BV730" s="616"/>
      <c r="BW730" s="616"/>
      <c r="BX730" s="616"/>
      <c r="BY730" s="616"/>
      <c r="BZ730" s="616"/>
      <c r="CA730" s="616"/>
      <c r="CB730" s="616"/>
      <c r="CC730" s="616"/>
      <c r="CD730" s="616"/>
      <c r="CE730" s="616"/>
      <c r="CF730" s="616"/>
      <c r="CG730" s="616"/>
    </row>
    <row r="731" spans="1:85">
      <c r="A731" s="618"/>
      <c r="B731" s="618"/>
      <c r="C731" s="618"/>
      <c r="D731" s="618"/>
      <c r="E731" s="618"/>
      <c r="F731" s="618"/>
      <c r="G731" s="618"/>
      <c r="H731" s="618"/>
      <c r="I731" s="618"/>
      <c r="J731" s="618"/>
      <c r="K731" s="618"/>
      <c r="L731" s="618"/>
      <c r="M731" s="618"/>
      <c r="N731" s="618"/>
      <c r="O731" s="618"/>
      <c r="P731" s="618"/>
      <c r="Q731" s="618"/>
      <c r="R731" s="618"/>
      <c r="S731" s="618"/>
      <c r="T731" s="618"/>
      <c r="U731" s="618"/>
      <c r="V731" s="618"/>
      <c r="W731" s="618"/>
      <c r="Y731" s="618"/>
      <c r="Z731" s="618"/>
      <c r="AA731" s="618"/>
      <c r="AB731" s="618"/>
      <c r="AC731" s="618"/>
      <c r="AD731" s="618"/>
      <c r="AE731" s="618"/>
      <c r="AF731" s="618"/>
      <c r="AG731" s="618"/>
      <c r="AH731" s="618"/>
      <c r="AI731" s="618"/>
      <c r="AJ731" s="618"/>
      <c r="AK731" s="618"/>
      <c r="AL731" s="616"/>
      <c r="AM731" s="616"/>
      <c r="AN731" s="616"/>
      <c r="AO731" s="616"/>
      <c r="AP731" s="616"/>
      <c r="AQ731" s="616"/>
      <c r="AR731" s="616"/>
      <c r="AS731" s="616"/>
      <c r="AT731" s="616"/>
      <c r="AU731" s="616"/>
      <c r="AV731" s="616"/>
      <c r="AW731" s="616"/>
      <c r="AX731" s="616"/>
      <c r="AY731" s="616"/>
      <c r="AZ731" s="616"/>
      <c r="BA731" s="616"/>
      <c r="BB731" s="616"/>
      <c r="BC731" s="616"/>
      <c r="BD731" s="616"/>
      <c r="BE731" s="616"/>
      <c r="BF731" s="616"/>
      <c r="BG731" s="616"/>
      <c r="BH731" s="616"/>
      <c r="BI731" s="616"/>
      <c r="BJ731" s="616"/>
      <c r="BK731" s="616"/>
      <c r="BL731" s="616"/>
      <c r="BM731" s="616"/>
      <c r="BN731" s="616"/>
      <c r="BO731" s="616"/>
      <c r="BP731" s="616"/>
      <c r="BQ731" s="616"/>
      <c r="BR731" s="616"/>
      <c r="BS731" s="616"/>
      <c r="BT731" s="616"/>
      <c r="BU731" s="616"/>
      <c r="BV731" s="616"/>
      <c r="BW731" s="616"/>
      <c r="BX731" s="616"/>
      <c r="BY731" s="616"/>
      <c r="BZ731" s="616"/>
      <c r="CA731" s="616"/>
      <c r="CB731" s="616"/>
      <c r="CC731" s="616"/>
      <c r="CD731" s="616"/>
      <c r="CE731" s="616"/>
      <c r="CF731" s="616"/>
      <c r="CG731" s="616"/>
    </row>
    <row r="732" spans="1:85">
      <c r="A732" s="618"/>
      <c r="B732" s="618"/>
      <c r="C732" s="618"/>
      <c r="D732" s="618"/>
      <c r="E732" s="618"/>
      <c r="F732" s="618"/>
      <c r="G732" s="618"/>
      <c r="H732" s="618"/>
      <c r="I732" s="618"/>
      <c r="J732" s="618"/>
      <c r="K732" s="618"/>
      <c r="L732" s="618"/>
      <c r="M732" s="618"/>
      <c r="N732" s="618"/>
      <c r="O732" s="618"/>
      <c r="P732" s="618"/>
      <c r="Q732" s="618"/>
      <c r="R732" s="618"/>
      <c r="S732" s="618"/>
      <c r="T732" s="618"/>
      <c r="U732" s="618"/>
      <c r="V732" s="618"/>
      <c r="W732" s="618"/>
      <c r="Y732" s="618"/>
      <c r="Z732" s="618"/>
      <c r="AA732" s="618"/>
      <c r="AB732" s="618"/>
      <c r="AC732" s="618"/>
      <c r="AD732" s="618"/>
      <c r="AE732" s="618"/>
      <c r="AF732" s="618"/>
      <c r="AG732" s="618"/>
      <c r="AH732" s="618"/>
      <c r="AI732" s="618"/>
      <c r="AJ732" s="618"/>
      <c r="AK732" s="618"/>
      <c r="AL732" s="616"/>
      <c r="AM732" s="616"/>
      <c r="AN732" s="616"/>
      <c r="AO732" s="616"/>
      <c r="AP732" s="616"/>
      <c r="AQ732" s="616"/>
      <c r="AR732" s="616"/>
      <c r="AS732" s="616"/>
      <c r="AT732" s="616"/>
      <c r="AU732" s="616"/>
      <c r="AV732" s="616"/>
      <c r="AW732" s="616"/>
      <c r="AX732" s="616"/>
      <c r="AY732" s="616"/>
      <c r="AZ732" s="616"/>
      <c r="BA732" s="616"/>
      <c r="BB732" s="616"/>
      <c r="BC732" s="616"/>
      <c r="BD732" s="616"/>
      <c r="BE732" s="616"/>
      <c r="BF732" s="616"/>
      <c r="BG732" s="616"/>
      <c r="BH732" s="616"/>
      <c r="BI732" s="616"/>
      <c r="BJ732" s="616"/>
      <c r="BK732" s="616"/>
      <c r="BL732" s="616"/>
      <c r="BM732" s="616"/>
      <c r="BN732" s="616"/>
      <c r="BO732" s="616"/>
      <c r="BP732" s="616"/>
      <c r="BQ732" s="616"/>
      <c r="BR732" s="616"/>
      <c r="BS732" s="616"/>
      <c r="BT732" s="616"/>
      <c r="BU732" s="616"/>
      <c r="BV732" s="616"/>
      <c r="BW732" s="616"/>
      <c r="BX732" s="616"/>
      <c r="BY732" s="616"/>
      <c r="BZ732" s="616"/>
      <c r="CA732" s="616"/>
      <c r="CB732" s="616"/>
      <c r="CC732" s="616"/>
      <c r="CD732" s="616"/>
      <c r="CE732" s="616"/>
      <c r="CF732" s="616"/>
      <c r="CG732" s="616"/>
    </row>
    <row r="733" spans="1:85">
      <c r="A733" s="618"/>
      <c r="B733" s="618"/>
      <c r="C733" s="618"/>
      <c r="D733" s="618"/>
      <c r="E733" s="618"/>
      <c r="F733" s="618"/>
      <c r="G733" s="618"/>
      <c r="H733" s="618"/>
      <c r="I733" s="618"/>
      <c r="J733" s="618"/>
      <c r="K733" s="618"/>
      <c r="L733" s="618"/>
      <c r="M733" s="618"/>
      <c r="N733" s="618"/>
      <c r="O733" s="618"/>
      <c r="P733" s="618"/>
      <c r="Q733" s="618"/>
      <c r="R733" s="618"/>
      <c r="S733" s="618"/>
      <c r="T733" s="618"/>
      <c r="U733" s="618"/>
      <c r="V733" s="618"/>
      <c r="W733" s="618"/>
      <c r="Y733" s="618"/>
      <c r="Z733" s="618"/>
      <c r="AA733" s="618"/>
      <c r="AB733" s="618"/>
      <c r="AC733" s="618"/>
      <c r="AD733" s="618"/>
      <c r="AE733" s="618"/>
      <c r="AF733" s="618"/>
      <c r="AG733" s="618"/>
      <c r="AH733" s="618"/>
      <c r="AI733" s="618"/>
      <c r="AJ733" s="618"/>
      <c r="AK733" s="618"/>
      <c r="AL733" s="616"/>
      <c r="AM733" s="616"/>
      <c r="AN733" s="616"/>
      <c r="AO733" s="616"/>
      <c r="AP733" s="616"/>
      <c r="AQ733" s="616"/>
      <c r="AR733" s="616"/>
      <c r="AS733" s="616"/>
      <c r="AT733" s="616"/>
      <c r="AU733" s="616"/>
      <c r="AV733" s="616"/>
      <c r="AW733" s="616"/>
      <c r="AX733" s="616"/>
      <c r="AY733" s="616"/>
      <c r="AZ733" s="616"/>
      <c r="BA733" s="616"/>
      <c r="BB733" s="616"/>
      <c r="BC733" s="616"/>
      <c r="BD733" s="616"/>
      <c r="BE733" s="616"/>
      <c r="BF733" s="616"/>
      <c r="BG733" s="616"/>
      <c r="BH733" s="616"/>
      <c r="BI733" s="616"/>
      <c r="BJ733" s="616"/>
      <c r="BK733" s="616"/>
      <c r="BL733" s="616"/>
      <c r="BM733" s="616"/>
      <c r="BN733" s="616"/>
      <c r="BO733" s="616"/>
      <c r="BP733" s="616"/>
      <c r="BQ733" s="616"/>
      <c r="BR733" s="616"/>
      <c r="BS733" s="616"/>
      <c r="BT733" s="616"/>
      <c r="BU733" s="616"/>
      <c r="BV733" s="616"/>
      <c r="BW733" s="616"/>
      <c r="BX733" s="616"/>
      <c r="BY733" s="616"/>
      <c r="BZ733" s="616"/>
      <c r="CA733" s="616"/>
      <c r="CB733" s="616"/>
      <c r="CC733" s="616"/>
      <c r="CD733" s="616"/>
      <c r="CE733" s="616"/>
      <c r="CF733" s="616"/>
      <c r="CG733" s="616"/>
    </row>
    <row r="734" spans="1:85">
      <c r="A734" s="618"/>
      <c r="B734" s="618"/>
      <c r="C734" s="618"/>
      <c r="D734" s="618"/>
      <c r="E734" s="618"/>
      <c r="F734" s="618"/>
      <c r="G734" s="618"/>
      <c r="H734" s="618"/>
      <c r="I734" s="618"/>
      <c r="J734" s="618"/>
      <c r="K734" s="618"/>
      <c r="L734" s="618"/>
      <c r="M734" s="618"/>
      <c r="N734" s="618"/>
      <c r="O734" s="618"/>
      <c r="P734" s="618"/>
      <c r="Q734" s="618"/>
      <c r="R734" s="618"/>
      <c r="S734" s="618"/>
      <c r="T734" s="618"/>
      <c r="U734" s="618"/>
      <c r="V734" s="618"/>
      <c r="W734" s="618"/>
      <c r="Y734" s="618"/>
      <c r="Z734" s="618"/>
      <c r="AA734" s="618"/>
      <c r="AB734" s="618"/>
      <c r="AC734" s="618"/>
      <c r="AD734" s="618"/>
      <c r="AE734" s="618"/>
      <c r="AF734" s="618"/>
      <c r="AG734" s="618"/>
      <c r="AH734" s="618"/>
      <c r="AI734" s="618"/>
      <c r="AJ734" s="618"/>
      <c r="AK734" s="618"/>
      <c r="AL734" s="616"/>
      <c r="AM734" s="616"/>
      <c r="AN734" s="616"/>
      <c r="AO734" s="616"/>
      <c r="AP734" s="616"/>
      <c r="AQ734" s="616"/>
      <c r="AR734" s="616"/>
      <c r="AS734" s="616"/>
      <c r="AT734" s="616"/>
      <c r="AU734" s="616"/>
      <c r="AV734" s="616"/>
      <c r="AW734" s="616"/>
      <c r="AX734" s="616"/>
      <c r="AY734" s="616"/>
      <c r="AZ734" s="616"/>
      <c r="BA734" s="616"/>
      <c r="BB734" s="616"/>
      <c r="BC734" s="616"/>
      <c r="BD734" s="616"/>
      <c r="BE734" s="616"/>
      <c r="BF734" s="616"/>
      <c r="BG734" s="616"/>
      <c r="BH734" s="616"/>
      <c r="BI734" s="616"/>
      <c r="BJ734" s="616"/>
      <c r="BK734" s="616"/>
      <c r="BL734" s="616"/>
      <c r="BM734" s="616"/>
      <c r="BN734" s="616"/>
      <c r="BO734" s="616"/>
      <c r="BP734" s="616"/>
      <c r="BQ734" s="616"/>
      <c r="BR734" s="616"/>
      <c r="BS734" s="616"/>
      <c r="BT734" s="616"/>
      <c r="BU734" s="616"/>
      <c r="BV734" s="616"/>
      <c r="BW734" s="616"/>
      <c r="BX734" s="616"/>
      <c r="BY734" s="616"/>
      <c r="BZ734" s="616"/>
      <c r="CA734" s="616"/>
      <c r="CB734" s="616"/>
      <c r="CC734" s="616"/>
      <c r="CD734" s="616"/>
      <c r="CE734" s="616"/>
      <c r="CF734" s="616"/>
      <c r="CG734" s="616"/>
    </row>
    <row r="735" spans="1:85">
      <c r="A735" s="618"/>
      <c r="B735" s="618"/>
      <c r="C735" s="618"/>
      <c r="D735" s="618"/>
      <c r="E735" s="618"/>
      <c r="F735" s="618"/>
      <c r="G735" s="618"/>
      <c r="H735" s="618"/>
      <c r="I735" s="618"/>
      <c r="J735" s="618"/>
      <c r="K735" s="618"/>
      <c r="L735" s="618"/>
      <c r="M735" s="618"/>
      <c r="N735" s="618"/>
      <c r="O735" s="618"/>
      <c r="P735" s="618"/>
      <c r="Q735" s="618"/>
      <c r="R735" s="618"/>
      <c r="S735" s="618"/>
      <c r="T735" s="618"/>
      <c r="U735" s="618"/>
      <c r="V735" s="618"/>
      <c r="W735" s="618"/>
      <c r="Y735" s="618"/>
      <c r="Z735" s="618"/>
      <c r="AA735" s="618"/>
      <c r="AB735" s="618"/>
      <c r="AC735" s="618"/>
      <c r="AD735" s="618"/>
      <c r="AE735" s="618"/>
      <c r="AF735" s="618"/>
      <c r="AG735" s="618"/>
      <c r="AH735" s="618"/>
      <c r="AI735" s="618"/>
      <c r="AJ735" s="618"/>
      <c r="AK735" s="618"/>
      <c r="AL735" s="616"/>
      <c r="AM735" s="616"/>
      <c r="AN735" s="616"/>
      <c r="AO735" s="616"/>
      <c r="AP735" s="616"/>
      <c r="AQ735" s="616"/>
      <c r="AR735" s="616"/>
      <c r="AS735" s="616"/>
      <c r="AT735" s="616"/>
      <c r="AU735" s="616"/>
      <c r="AV735" s="616"/>
      <c r="AW735" s="616"/>
      <c r="AX735" s="616"/>
      <c r="AY735" s="616"/>
      <c r="AZ735" s="616"/>
      <c r="BA735" s="616"/>
      <c r="BB735" s="616"/>
      <c r="BC735" s="616"/>
      <c r="BD735" s="616"/>
      <c r="BE735" s="616"/>
      <c r="BF735" s="616"/>
      <c r="BG735" s="616"/>
      <c r="BH735" s="616"/>
      <c r="BI735" s="616"/>
      <c r="BJ735" s="616"/>
      <c r="BK735" s="616"/>
      <c r="BL735" s="616"/>
      <c r="BM735" s="616"/>
      <c r="BN735" s="616"/>
      <c r="BO735" s="616"/>
      <c r="BP735" s="616"/>
      <c r="BQ735" s="616"/>
      <c r="BR735" s="616"/>
      <c r="BS735" s="616"/>
      <c r="BT735" s="616"/>
      <c r="BU735" s="616"/>
      <c r="BV735" s="616"/>
      <c r="BW735" s="616"/>
      <c r="BX735" s="616"/>
      <c r="BY735" s="616"/>
      <c r="BZ735" s="616"/>
      <c r="CA735" s="616"/>
      <c r="CB735" s="616"/>
      <c r="CC735" s="616"/>
      <c r="CD735" s="616"/>
      <c r="CE735" s="616"/>
      <c r="CF735" s="616"/>
      <c r="CG735" s="616"/>
    </row>
    <row r="736" spans="1:85">
      <c r="A736" s="618"/>
      <c r="B736" s="618"/>
      <c r="C736" s="618"/>
      <c r="D736" s="618"/>
      <c r="E736" s="618"/>
      <c r="F736" s="618"/>
      <c r="G736" s="618"/>
      <c r="H736" s="618"/>
      <c r="I736" s="618"/>
      <c r="J736" s="618"/>
      <c r="K736" s="618"/>
      <c r="L736" s="618"/>
      <c r="M736" s="618"/>
      <c r="N736" s="618"/>
      <c r="O736" s="618"/>
      <c r="P736" s="618"/>
      <c r="Q736" s="618"/>
      <c r="R736" s="618"/>
      <c r="S736" s="618"/>
      <c r="T736" s="618"/>
      <c r="U736" s="618"/>
      <c r="V736" s="618"/>
      <c r="W736" s="618"/>
      <c r="Y736" s="618"/>
      <c r="Z736" s="618"/>
      <c r="AA736" s="618"/>
      <c r="AB736" s="618"/>
      <c r="AC736" s="618"/>
      <c r="AD736" s="618"/>
      <c r="AE736" s="618"/>
      <c r="AF736" s="618"/>
      <c r="AG736" s="618"/>
      <c r="AH736" s="618"/>
      <c r="AI736" s="618"/>
      <c r="AJ736" s="618"/>
      <c r="AK736" s="618"/>
      <c r="AL736" s="616"/>
      <c r="AM736" s="616"/>
      <c r="AN736" s="616"/>
      <c r="AO736" s="616"/>
      <c r="AP736" s="616"/>
      <c r="AQ736" s="616"/>
      <c r="AR736" s="616"/>
      <c r="AS736" s="616"/>
      <c r="AT736" s="616"/>
      <c r="AU736" s="616"/>
      <c r="AV736" s="616"/>
      <c r="AW736" s="616"/>
      <c r="AX736" s="616"/>
      <c r="AY736" s="616"/>
      <c r="AZ736" s="616"/>
      <c r="BA736" s="616"/>
      <c r="BB736" s="616"/>
      <c r="BC736" s="616"/>
      <c r="BD736" s="616"/>
      <c r="BE736" s="616"/>
      <c r="BF736" s="616"/>
      <c r="BG736" s="616"/>
      <c r="BH736" s="616"/>
      <c r="BI736" s="616"/>
      <c r="BJ736" s="616"/>
      <c r="BK736" s="616"/>
      <c r="BL736" s="616"/>
      <c r="BM736" s="616"/>
      <c r="BN736" s="616"/>
      <c r="BO736" s="616"/>
      <c r="BP736" s="616"/>
      <c r="BQ736" s="616"/>
      <c r="BR736" s="616"/>
      <c r="BS736" s="616"/>
      <c r="BT736" s="616"/>
      <c r="BU736" s="616"/>
      <c r="BV736" s="616"/>
      <c r="BW736" s="616"/>
      <c r="BX736" s="616"/>
      <c r="BY736" s="616"/>
      <c r="BZ736" s="616"/>
      <c r="CA736" s="616"/>
      <c r="CB736" s="616"/>
      <c r="CC736" s="616"/>
      <c r="CD736" s="616"/>
      <c r="CE736" s="616"/>
      <c r="CF736" s="616"/>
      <c r="CG736" s="616"/>
    </row>
    <row r="737" spans="1:85">
      <c r="A737" s="618"/>
      <c r="B737" s="618"/>
      <c r="C737" s="618"/>
      <c r="D737" s="618"/>
      <c r="E737" s="618"/>
      <c r="F737" s="618"/>
      <c r="G737" s="618"/>
      <c r="H737" s="618"/>
      <c r="I737" s="618"/>
      <c r="J737" s="618"/>
      <c r="K737" s="618"/>
      <c r="L737" s="618"/>
      <c r="M737" s="618"/>
      <c r="N737" s="618"/>
      <c r="O737" s="618"/>
      <c r="P737" s="618"/>
      <c r="Q737" s="618"/>
      <c r="R737" s="618"/>
      <c r="S737" s="618"/>
      <c r="T737" s="618"/>
      <c r="U737" s="618"/>
      <c r="V737" s="618"/>
      <c r="W737" s="618"/>
      <c r="Y737" s="618"/>
      <c r="Z737" s="618"/>
      <c r="AA737" s="618"/>
      <c r="AB737" s="618"/>
      <c r="AC737" s="618"/>
      <c r="AD737" s="618"/>
      <c r="AE737" s="618"/>
      <c r="AF737" s="618"/>
      <c r="AG737" s="618"/>
      <c r="AH737" s="618"/>
      <c r="AI737" s="618"/>
      <c r="AJ737" s="618"/>
      <c r="AK737" s="618"/>
      <c r="AL737" s="616"/>
      <c r="AM737" s="616"/>
      <c r="AN737" s="616"/>
      <c r="AO737" s="616"/>
      <c r="AP737" s="616"/>
      <c r="AQ737" s="616"/>
      <c r="AR737" s="616"/>
      <c r="AS737" s="616"/>
      <c r="AT737" s="616"/>
      <c r="AU737" s="616"/>
      <c r="AV737" s="616"/>
      <c r="AW737" s="616"/>
      <c r="AX737" s="616"/>
      <c r="AY737" s="616"/>
      <c r="AZ737" s="616"/>
      <c r="BA737" s="616"/>
      <c r="BB737" s="616"/>
      <c r="BC737" s="616"/>
      <c r="BD737" s="616"/>
      <c r="BE737" s="616"/>
      <c r="BF737" s="616"/>
      <c r="BG737" s="616"/>
      <c r="BH737" s="616"/>
      <c r="BI737" s="616"/>
      <c r="BJ737" s="616"/>
      <c r="BK737" s="616"/>
      <c r="BL737" s="616"/>
      <c r="BM737" s="616"/>
      <c r="BN737" s="616"/>
      <c r="BO737" s="616"/>
      <c r="BP737" s="616"/>
      <c r="BQ737" s="616"/>
      <c r="BR737" s="616"/>
      <c r="BS737" s="616"/>
      <c r="BT737" s="616"/>
      <c r="BU737" s="616"/>
      <c r="BV737" s="616"/>
      <c r="BW737" s="616"/>
      <c r="BX737" s="616"/>
      <c r="BY737" s="616"/>
      <c r="BZ737" s="616"/>
      <c r="CA737" s="616"/>
      <c r="CB737" s="616"/>
      <c r="CC737" s="616"/>
      <c r="CD737" s="616"/>
      <c r="CE737" s="616"/>
      <c r="CF737" s="616"/>
      <c r="CG737" s="616"/>
    </row>
    <row r="738" spans="1:85">
      <c r="A738" s="618"/>
      <c r="B738" s="618"/>
      <c r="C738" s="618"/>
      <c r="D738" s="618"/>
      <c r="E738" s="618"/>
      <c r="F738" s="618"/>
      <c r="G738" s="618"/>
      <c r="H738" s="618"/>
      <c r="I738" s="618"/>
      <c r="J738" s="618"/>
      <c r="K738" s="618"/>
      <c r="L738" s="618"/>
      <c r="M738" s="618"/>
      <c r="N738" s="618"/>
      <c r="O738" s="618"/>
      <c r="P738" s="618"/>
      <c r="Q738" s="618"/>
      <c r="R738" s="618"/>
      <c r="S738" s="618"/>
      <c r="T738" s="618"/>
      <c r="U738" s="618"/>
      <c r="V738" s="618"/>
      <c r="W738" s="618"/>
      <c r="Y738" s="618"/>
      <c r="Z738" s="618"/>
      <c r="AA738" s="618"/>
      <c r="AB738" s="618"/>
      <c r="AC738" s="618"/>
      <c r="AD738" s="618"/>
      <c r="AE738" s="618"/>
      <c r="AF738" s="618"/>
      <c r="AG738" s="618"/>
      <c r="AH738" s="618"/>
      <c r="AI738" s="618"/>
      <c r="AJ738" s="618"/>
      <c r="AK738" s="618"/>
      <c r="AL738" s="616"/>
      <c r="AM738" s="616"/>
      <c r="AN738" s="616"/>
      <c r="AO738" s="616"/>
      <c r="AP738" s="616"/>
      <c r="AQ738" s="616"/>
      <c r="AR738" s="616"/>
      <c r="AS738" s="616"/>
      <c r="AT738" s="616"/>
      <c r="AU738" s="616"/>
      <c r="AV738" s="616"/>
      <c r="AW738" s="616"/>
      <c r="AX738" s="616"/>
      <c r="AY738" s="616"/>
      <c r="AZ738" s="616"/>
      <c r="BA738" s="616"/>
      <c r="BB738" s="616"/>
      <c r="BC738" s="616"/>
      <c r="BD738" s="616"/>
      <c r="BE738" s="616"/>
      <c r="BF738" s="616"/>
      <c r="BG738" s="616"/>
      <c r="BH738" s="616"/>
      <c r="BI738" s="616"/>
      <c r="BJ738" s="616"/>
      <c r="BK738" s="616"/>
      <c r="BL738" s="616"/>
      <c r="BM738" s="616"/>
      <c r="BN738" s="616"/>
      <c r="BO738" s="616"/>
      <c r="BP738" s="616"/>
      <c r="BQ738" s="616"/>
      <c r="BR738" s="616"/>
      <c r="BS738" s="616"/>
      <c r="BT738" s="616"/>
      <c r="BU738" s="616"/>
      <c r="BV738" s="616"/>
      <c r="BW738" s="616"/>
      <c r="BX738" s="616"/>
      <c r="BY738" s="616"/>
      <c r="BZ738" s="616"/>
      <c r="CA738" s="616"/>
      <c r="CB738" s="616"/>
      <c r="CC738" s="616"/>
      <c r="CD738" s="616"/>
      <c r="CE738" s="616"/>
      <c r="CF738" s="616"/>
      <c r="CG738" s="616"/>
    </row>
    <row r="739" spans="1:85">
      <c r="A739" s="618"/>
      <c r="B739" s="618"/>
      <c r="C739" s="618"/>
      <c r="D739" s="618"/>
      <c r="E739" s="618"/>
      <c r="F739" s="618"/>
      <c r="G739" s="618"/>
      <c r="H739" s="618"/>
      <c r="I739" s="618"/>
      <c r="J739" s="618"/>
      <c r="K739" s="618"/>
      <c r="L739" s="618"/>
      <c r="M739" s="618"/>
      <c r="N739" s="618"/>
      <c r="O739" s="618"/>
      <c r="P739" s="618"/>
      <c r="Q739" s="618"/>
      <c r="R739" s="618"/>
      <c r="S739" s="618"/>
      <c r="T739" s="618"/>
      <c r="U739" s="618"/>
      <c r="V739" s="618"/>
      <c r="W739" s="618"/>
      <c r="Y739" s="618"/>
      <c r="Z739" s="618"/>
      <c r="AA739" s="618"/>
      <c r="AB739" s="618"/>
      <c r="AC739" s="618"/>
      <c r="AD739" s="618"/>
      <c r="AE739" s="618"/>
      <c r="AF739" s="618"/>
      <c r="AG739" s="618"/>
      <c r="AH739" s="618"/>
      <c r="AI739" s="618"/>
      <c r="AJ739" s="618"/>
      <c r="AK739" s="618"/>
      <c r="AL739" s="616"/>
      <c r="AM739" s="616"/>
      <c r="AN739" s="616"/>
      <c r="AO739" s="616"/>
      <c r="AP739" s="616"/>
      <c r="AQ739" s="616"/>
      <c r="AR739" s="616"/>
      <c r="AS739" s="616"/>
      <c r="AT739" s="616"/>
      <c r="AU739" s="616"/>
      <c r="AV739" s="616"/>
      <c r="AW739" s="616"/>
      <c r="AX739" s="616"/>
      <c r="AY739" s="616"/>
      <c r="AZ739" s="616"/>
      <c r="BA739" s="616"/>
      <c r="BB739" s="616"/>
      <c r="BC739" s="616"/>
      <c r="BD739" s="616"/>
      <c r="BE739" s="616"/>
      <c r="BF739" s="616"/>
      <c r="BG739" s="616"/>
      <c r="BH739" s="616"/>
      <c r="BI739" s="616"/>
      <c r="BJ739" s="616"/>
      <c r="BK739" s="616"/>
      <c r="BL739" s="616"/>
      <c r="BM739" s="616"/>
      <c r="BN739" s="616"/>
      <c r="BO739" s="616"/>
      <c r="BP739" s="616"/>
      <c r="BQ739" s="616"/>
      <c r="BR739" s="616"/>
      <c r="BS739" s="616"/>
      <c r="BT739" s="616"/>
      <c r="BU739" s="616"/>
      <c r="BV739" s="616"/>
      <c r="BW739" s="616"/>
      <c r="BX739" s="616"/>
      <c r="BY739" s="616"/>
      <c r="BZ739" s="616"/>
      <c r="CA739" s="616"/>
      <c r="CB739" s="616"/>
      <c r="CC739" s="616"/>
      <c r="CD739" s="616"/>
      <c r="CE739" s="616"/>
      <c r="CF739" s="616"/>
      <c r="CG739" s="616"/>
    </row>
    <row r="740" spans="1:85">
      <c r="A740" s="618"/>
      <c r="B740" s="618"/>
      <c r="C740" s="618"/>
      <c r="D740" s="618"/>
      <c r="E740" s="618"/>
      <c r="F740" s="618"/>
      <c r="G740" s="618"/>
      <c r="H740" s="618"/>
      <c r="I740" s="618"/>
      <c r="J740" s="618"/>
      <c r="K740" s="618"/>
      <c r="L740" s="618"/>
      <c r="M740" s="618"/>
      <c r="N740" s="618"/>
      <c r="O740" s="618"/>
      <c r="P740" s="618"/>
      <c r="Q740" s="618"/>
      <c r="R740" s="618"/>
      <c r="S740" s="618"/>
      <c r="T740" s="618"/>
      <c r="U740" s="618"/>
      <c r="V740" s="618"/>
      <c r="W740" s="618"/>
      <c r="Y740" s="618"/>
      <c r="Z740" s="618"/>
      <c r="AA740" s="618"/>
      <c r="AB740" s="618"/>
      <c r="AC740" s="618"/>
      <c r="AD740" s="618"/>
      <c r="AE740" s="618"/>
      <c r="AF740" s="618"/>
      <c r="AG740" s="618"/>
      <c r="AH740" s="618"/>
      <c r="AI740" s="618"/>
      <c r="AJ740" s="618"/>
      <c r="AK740" s="618"/>
      <c r="AL740" s="616"/>
      <c r="AM740" s="616"/>
      <c r="AN740" s="616"/>
      <c r="AO740" s="616"/>
      <c r="AP740" s="616"/>
      <c r="AQ740" s="616"/>
      <c r="AR740" s="616"/>
      <c r="AS740" s="616"/>
      <c r="AT740" s="616"/>
      <c r="AU740" s="616"/>
      <c r="AV740" s="616"/>
      <c r="AW740" s="616"/>
      <c r="AX740" s="616"/>
      <c r="AY740" s="616"/>
      <c r="AZ740" s="616"/>
      <c r="BA740" s="616"/>
      <c r="BB740" s="616"/>
      <c r="BC740" s="616"/>
      <c r="BD740" s="616"/>
      <c r="BE740" s="616"/>
      <c r="BF740" s="616"/>
      <c r="BG740" s="616"/>
      <c r="BH740" s="616"/>
      <c r="BI740" s="616"/>
      <c r="BJ740" s="616"/>
      <c r="BK740" s="616"/>
      <c r="BL740" s="616"/>
      <c r="BM740" s="616"/>
      <c r="BN740" s="616"/>
      <c r="BO740" s="616"/>
      <c r="BP740" s="616"/>
      <c r="BQ740" s="616"/>
      <c r="BR740" s="616"/>
      <c r="BS740" s="616"/>
      <c r="BT740" s="616"/>
      <c r="BU740" s="616"/>
      <c r="BV740" s="616"/>
      <c r="BW740" s="616"/>
      <c r="BX740" s="616"/>
      <c r="BY740" s="616"/>
      <c r="BZ740" s="616"/>
      <c r="CA740" s="616"/>
      <c r="CB740" s="616"/>
      <c r="CC740" s="616"/>
      <c r="CD740" s="616"/>
      <c r="CE740" s="616"/>
      <c r="CF740" s="616"/>
      <c r="CG740" s="616"/>
    </row>
    <row r="741" spans="1:85">
      <c r="A741" s="618"/>
      <c r="B741" s="618"/>
      <c r="C741" s="618"/>
      <c r="D741" s="618"/>
      <c r="E741" s="618"/>
      <c r="F741" s="618"/>
      <c r="G741" s="618"/>
      <c r="H741" s="618"/>
      <c r="I741" s="618"/>
      <c r="J741" s="618"/>
      <c r="K741" s="618"/>
      <c r="L741" s="618"/>
      <c r="M741" s="618"/>
      <c r="N741" s="618"/>
      <c r="O741" s="618"/>
      <c r="P741" s="618"/>
      <c r="Q741" s="618"/>
      <c r="R741" s="618"/>
      <c r="S741" s="618"/>
      <c r="T741" s="618"/>
      <c r="U741" s="618"/>
      <c r="V741" s="618"/>
      <c r="W741" s="618"/>
      <c r="Y741" s="618"/>
      <c r="Z741" s="618"/>
      <c r="AA741" s="618"/>
      <c r="AB741" s="618"/>
      <c r="AC741" s="618"/>
      <c r="AD741" s="618"/>
      <c r="AE741" s="618"/>
      <c r="AF741" s="618"/>
      <c r="AG741" s="618"/>
      <c r="AH741" s="618"/>
      <c r="AI741" s="618"/>
      <c r="AJ741" s="618"/>
      <c r="AK741" s="618"/>
      <c r="AL741" s="616"/>
      <c r="AM741" s="616"/>
      <c r="AN741" s="616"/>
      <c r="AO741" s="616"/>
      <c r="AP741" s="616"/>
      <c r="AQ741" s="616"/>
      <c r="AR741" s="616"/>
      <c r="AS741" s="616"/>
      <c r="AT741" s="616"/>
      <c r="AU741" s="616"/>
      <c r="AV741" s="616"/>
      <c r="AW741" s="616"/>
      <c r="AX741" s="616"/>
      <c r="AY741" s="616"/>
      <c r="AZ741" s="616"/>
      <c r="BA741" s="616"/>
      <c r="BB741" s="616"/>
      <c r="BC741" s="616"/>
      <c r="BD741" s="616"/>
      <c r="BE741" s="616"/>
      <c r="BF741" s="616"/>
      <c r="BG741" s="616"/>
      <c r="BH741" s="616"/>
      <c r="BI741" s="616"/>
      <c r="BJ741" s="616"/>
      <c r="BK741" s="616"/>
      <c r="BL741" s="616"/>
      <c r="BM741" s="616"/>
      <c r="BN741" s="616"/>
      <c r="BO741" s="616"/>
      <c r="BP741" s="616"/>
      <c r="BQ741" s="616"/>
      <c r="BR741" s="616"/>
      <c r="BS741" s="616"/>
      <c r="BT741" s="616"/>
      <c r="BU741" s="616"/>
      <c r="BV741" s="616"/>
      <c r="BW741" s="616"/>
      <c r="BX741" s="616"/>
      <c r="BY741" s="616"/>
      <c r="BZ741" s="616"/>
      <c r="CA741" s="616"/>
      <c r="CB741" s="616"/>
      <c r="CC741" s="616"/>
      <c r="CD741" s="616"/>
      <c r="CE741" s="616"/>
      <c r="CF741" s="616"/>
      <c r="CG741" s="616"/>
    </row>
    <row r="742" spans="1:85">
      <c r="A742" s="618"/>
      <c r="B742" s="618"/>
      <c r="C742" s="618"/>
      <c r="D742" s="618"/>
      <c r="E742" s="618"/>
      <c r="F742" s="618"/>
      <c r="G742" s="618"/>
      <c r="H742" s="618"/>
      <c r="I742" s="618"/>
      <c r="J742" s="618"/>
      <c r="K742" s="618"/>
      <c r="L742" s="618"/>
      <c r="M742" s="618"/>
      <c r="N742" s="618"/>
      <c r="O742" s="618"/>
      <c r="P742" s="618"/>
      <c r="Q742" s="618"/>
      <c r="R742" s="618"/>
      <c r="S742" s="618"/>
      <c r="T742" s="618"/>
      <c r="U742" s="618"/>
      <c r="V742" s="618"/>
      <c r="W742" s="618"/>
      <c r="Y742" s="618"/>
      <c r="Z742" s="618"/>
      <c r="AA742" s="618"/>
      <c r="AB742" s="618"/>
      <c r="AC742" s="618"/>
      <c r="AD742" s="618"/>
      <c r="AE742" s="618"/>
      <c r="AF742" s="618"/>
      <c r="AG742" s="618"/>
      <c r="AH742" s="618"/>
      <c r="AI742" s="618"/>
      <c r="AJ742" s="618"/>
      <c r="AK742" s="618"/>
      <c r="AL742" s="616"/>
      <c r="AM742" s="616"/>
      <c r="AN742" s="616"/>
      <c r="AO742" s="616"/>
      <c r="AP742" s="616"/>
      <c r="AQ742" s="616"/>
      <c r="AR742" s="616"/>
      <c r="AS742" s="616"/>
      <c r="AT742" s="616"/>
      <c r="AU742" s="616"/>
      <c r="AV742" s="616"/>
      <c r="AW742" s="616"/>
      <c r="AX742" s="616"/>
      <c r="AY742" s="616"/>
      <c r="AZ742" s="616"/>
      <c r="BA742" s="616"/>
      <c r="BB742" s="616"/>
      <c r="BC742" s="616"/>
      <c r="BD742" s="616"/>
      <c r="BE742" s="616"/>
      <c r="BF742" s="616"/>
      <c r="BG742" s="616"/>
      <c r="BH742" s="616"/>
      <c r="BI742" s="616"/>
      <c r="BJ742" s="616"/>
      <c r="BK742" s="616"/>
      <c r="BL742" s="616"/>
      <c r="BM742" s="616"/>
      <c r="BN742" s="616"/>
      <c r="BO742" s="616"/>
      <c r="BP742" s="616"/>
      <c r="BQ742" s="616"/>
      <c r="BR742" s="616"/>
      <c r="BS742" s="616"/>
      <c r="BT742" s="616"/>
      <c r="BU742" s="616"/>
      <c r="BV742" s="616"/>
      <c r="BW742" s="616"/>
      <c r="BX742" s="616"/>
      <c r="BY742" s="616"/>
      <c r="BZ742" s="616"/>
      <c r="CA742" s="616"/>
      <c r="CB742" s="616"/>
      <c r="CC742" s="616"/>
      <c r="CD742" s="616"/>
      <c r="CE742" s="616"/>
      <c r="CF742" s="616"/>
      <c r="CG742" s="616"/>
    </row>
    <row r="743" spans="1:85">
      <c r="A743" s="618"/>
      <c r="B743" s="618"/>
      <c r="C743" s="618"/>
      <c r="D743" s="618"/>
      <c r="E743" s="618"/>
      <c r="F743" s="618"/>
      <c r="G743" s="618"/>
      <c r="H743" s="618"/>
      <c r="I743" s="618"/>
      <c r="J743" s="618"/>
      <c r="K743" s="618"/>
      <c r="L743" s="618"/>
      <c r="M743" s="618"/>
      <c r="N743" s="618"/>
      <c r="O743" s="618"/>
      <c r="P743" s="618"/>
      <c r="Q743" s="618"/>
      <c r="R743" s="618"/>
      <c r="S743" s="618"/>
      <c r="T743" s="618"/>
      <c r="U743" s="618"/>
      <c r="V743" s="618"/>
      <c r="W743" s="618"/>
      <c r="Y743" s="618"/>
      <c r="Z743" s="618"/>
      <c r="AA743" s="618"/>
      <c r="AB743" s="618"/>
      <c r="AC743" s="618"/>
      <c r="AD743" s="618"/>
      <c r="AE743" s="618"/>
      <c r="AF743" s="618"/>
      <c r="AG743" s="618"/>
      <c r="AH743" s="618"/>
      <c r="AI743" s="618"/>
      <c r="AJ743" s="618"/>
      <c r="AK743" s="618"/>
      <c r="AL743" s="616"/>
      <c r="AM743" s="616"/>
      <c r="AN743" s="616"/>
      <c r="AO743" s="616"/>
      <c r="AP743" s="616"/>
      <c r="AQ743" s="616"/>
      <c r="AR743" s="616"/>
      <c r="AS743" s="616"/>
      <c r="AT743" s="616"/>
      <c r="AU743" s="616"/>
      <c r="AV743" s="616"/>
      <c r="AW743" s="616"/>
      <c r="AX743" s="616"/>
      <c r="AY743" s="616"/>
      <c r="AZ743" s="616"/>
      <c r="BA743" s="616"/>
      <c r="BB743" s="616"/>
      <c r="BC743" s="616"/>
      <c r="BD743" s="616"/>
      <c r="BE743" s="616"/>
      <c r="BF743" s="616"/>
      <c r="BG743" s="616"/>
      <c r="BH743" s="616"/>
      <c r="BI743" s="616"/>
      <c r="BJ743" s="616"/>
      <c r="BK743" s="616"/>
      <c r="BL743" s="616"/>
      <c r="BM743" s="616"/>
      <c r="BN743" s="616"/>
      <c r="BO743" s="616"/>
      <c r="BP743" s="616"/>
      <c r="BQ743" s="616"/>
      <c r="BR743" s="616"/>
      <c r="BS743" s="616"/>
      <c r="BT743" s="616"/>
      <c r="BU743" s="616"/>
      <c r="BV743" s="616"/>
      <c r="BW743" s="616"/>
      <c r="BX743" s="616"/>
      <c r="BY743" s="616"/>
      <c r="BZ743" s="616"/>
      <c r="CA743" s="616"/>
      <c r="CB743" s="616"/>
      <c r="CC743" s="616"/>
      <c r="CD743" s="616"/>
      <c r="CE743" s="616"/>
      <c r="CF743" s="616"/>
      <c r="CG743" s="616"/>
    </row>
    <row r="744" spans="1:85">
      <c r="A744" s="618"/>
      <c r="B744" s="618"/>
      <c r="C744" s="618"/>
      <c r="D744" s="618"/>
      <c r="E744" s="618"/>
      <c r="F744" s="618"/>
      <c r="G744" s="618"/>
      <c r="H744" s="618"/>
      <c r="I744" s="618"/>
      <c r="J744" s="618"/>
      <c r="K744" s="618"/>
      <c r="L744" s="618"/>
      <c r="M744" s="618"/>
      <c r="N744" s="618"/>
      <c r="O744" s="618"/>
      <c r="P744" s="618"/>
      <c r="Q744" s="618"/>
      <c r="R744" s="618"/>
      <c r="S744" s="618"/>
      <c r="T744" s="618"/>
      <c r="U744" s="618"/>
      <c r="V744" s="618"/>
      <c r="W744" s="618"/>
      <c r="Y744" s="618"/>
      <c r="Z744" s="618"/>
      <c r="AA744" s="618"/>
      <c r="AB744" s="618"/>
      <c r="AC744" s="618"/>
      <c r="AD744" s="618"/>
      <c r="AE744" s="618"/>
      <c r="AF744" s="618"/>
      <c r="AG744" s="618"/>
      <c r="AH744" s="618"/>
      <c r="AI744" s="618"/>
      <c r="AJ744" s="618"/>
      <c r="AK744" s="618"/>
      <c r="AL744" s="616"/>
      <c r="AM744" s="616"/>
      <c r="AN744" s="616"/>
      <c r="AO744" s="616"/>
      <c r="AP744" s="616"/>
      <c r="AQ744" s="616"/>
      <c r="AR744" s="616"/>
      <c r="AS744" s="616"/>
      <c r="AT744" s="616"/>
      <c r="AU744" s="616"/>
      <c r="AV744" s="616"/>
      <c r="AW744" s="616"/>
      <c r="AX744" s="616"/>
      <c r="AY744" s="616"/>
      <c r="AZ744" s="616"/>
      <c r="BA744" s="616"/>
      <c r="BB744" s="616"/>
      <c r="BC744" s="616"/>
      <c r="BD744" s="616"/>
      <c r="BE744" s="616"/>
      <c r="BF744" s="616"/>
      <c r="BG744" s="616"/>
      <c r="BH744" s="616"/>
      <c r="BI744" s="616"/>
      <c r="BJ744" s="616"/>
      <c r="BK744" s="616"/>
      <c r="BL744" s="616"/>
      <c r="BM744" s="616"/>
      <c r="BN744" s="616"/>
      <c r="BO744" s="616"/>
      <c r="BP744" s="616"/>
      <c r="BQ744" s="616"/>
      <c r="BR744" s="616"/>
      <c r="BS744" s="616"/>
      <c r="BT744" s="616"/>
      <c r="BU744" s="616"/>
      <c r="BV744" s="616"/>
      <c r="BW744" s="616"/>
      <c r="BX744" s="616"/>
      <c r="BY744" s="616"/>
      <c r="BZ744" s="616"/>
      <c r="CA744" s="616"/>
      <c r="CB744" s="616"/>
      <c r="CC744" s="616"/>
      <c r="CD744" s="616"/>
      <c r="CE744" s="616"/>
      <c r="CF744" s="616"/>
      <c r="CG744" s="616"/>
    </row>
    <row r="745" spans="1:85">
      <c r="A745" s="618"/>
      <c r="B745" s="618"/>
      <c r="C745" s="618"/>
      <c r="D745" s="618"/>
      <c r="E745" s="618"/>
      <c r="F745" s="618"/>
      <c r="G745" s="618"/>
      <c r="H745" s="618"/>
      <c r="I745" s="618"/>
      <c r="J745" s="618"/>
      <c r="K745" s="618"/>
      <c r="L745" s="618"/>
      <c r="M745" s="618"/>
      <c r="N745" s="618"/>
      <c r="O745" s="618"/>
      <c r="P745" s="618"/>
      <c r="Q745" s="618"/>
      <c r="R745" s="618"/>
      <c r="S745" s="618"/>
      <c r="T745" s="618"/>
      <c r="U745" s="618"/>
      <c r="V745" s="618"/>
      <c r="W745" s="618"/>
      <c r="Y745" s="618"/>
      <c r="Z745" s="618"/>
      <c r="AA745" s="618"/>
      <c r="AB745" s="618"/>
      <c r="AC745" s="618"/>
      <c r="AD745" s="618"/>
      <c r="AE745" s="618"/>
      <c r="AF745" s="618"/>
      <c r="AG745" s="618"/>
      <c r="AH745" s="618"/>
      <c r="AI745" s="618"/>
      <c r="AJ745" s="618"/>
      <c r="AK745" s="618"/>
      <c r="AL745" s="616"/>
      <c r="AM745" s="616"/>
      <c r="AN745" s="616"/>
      <c r="AO745" s="616"/>
      <c r="AP745" s="616"/>
      <c r="AQ745" s="616"/>
      <c r="AR745" s="616"/>
      <c r="AS745" s="616"/>
      <c r="AT745" s="616"/>
      <c r="AU745" s="616"/>
      <c r="AV745" s="616"/>
      <c r="AW745" s="616"/>
      <c r="AX745" s="616"/>
      <c r="AY745" s="616"/>
      <c r="AZ745" s="616"/>
      <c r="BA745" s="616"/>
      <c r="BB745" s="616"/>
      <c r="BC745" s="616"/>
      <c r="BD745" s="616"/>
      <c r="BE745" s="616"/>
      <c r="BF745" s="616"/>
      <c r="BG745" s="616"/>
      <c r="BH745" s="616"/>
      <c r="BI745" s="616"/>
      <c r="BJ745" s="616"/>
      <c r="BK745" s="616"/>
      <c r="BL745" s="616"/>
      <c r="BM745" s="616"/>
      <c r="BN745" s="616"/>
      <c r="BO745" s="616"/>
      <c r="BP745" s="616"/>
      <c r="BQ745" s="616"/>
      <c r="BR745" s="616"/>
      <c r="BS745" s="616"/>
      <c r="BT745" s="616"/>
      <c r="BU745" s="616"/>
      <c r="BV745" s="616"/>
      <c r="BW745" s="616"/>
      <c r="BX745" s="616"/>
      <c r="BY745" s="616"/>
      <c r="BZ745" s="616"/>
      <c r="CA745" s="616"/>
      <c r="CB745" s="616"/>
      <c r="CC745" s="616"/>
      <c r="CD745" s="616"/>
      <c r="CE745" s="616"/>
      <c r="CF745" s="616"/>
      <c r="CG745" s="616"/>
    </row>
    <row r="746" spans="1:85">
      <c r="A746" s="618"/>
      <c r="B746" s="618"/>
      <c r="C746" s="618"/>
      <c r="D746" s="618"/>
      <c r="E746" s="618"/>
      <c r="F746" s="618"/>
      <c r="G746" s="618"/>
      <c r="H746" s="618"/>
      <c r="I746" s="618"/>
      <c r="J746" s="618"/>
      <c r="K746" s="618"/>
      <c r="L746" s="618"/>
      <c r="M746" s="618"/>
      <c r="N746" s="618"/>
      <c r="O746" s="618"/>
      <c r="P746" s="618"/>
      <c r="Q746" s="618"/>
      <c r="R746" s="618"/>
      <c r="S746" s="618"/>
      <c r="T746" s="618"/>
      <c r="U746" s="618"/>
      <c r="V746" s="618"/>
      <c r="W746" s="618"/>
      <c r="Y746" s="618"/>
      <c r="Z746" s="618"/>
      <c r="AA746" s="618"/>
      <c r="AB746" s="618"/>
      <c r="AC746" s="618"/>
      <c r="AD746" s="618"/>
      <c r="AE746" s="618"/>
      <c r="AF746" s="618"/>
      <c r="AG746" s="618"/>
      <c r="AH746" s="618"/>
      <c r="AI746" s="618"/>
      <c r="AJ746" s="618"/>
      <c r="AK746" s="618"/>
      <c r="AL746" s="616"/>
      <c r="AM746" s="616"/>
      <c r="AN746" s="616"/>
      <c r="AO746" s="616"/>
      <c r="AP746" s="616"/>
      <c r="AQ746" s="616"/>
      <c r="AR746" s="616"/>
      <c r="AS746" s="616"/>
      <c r="AT746" s="616"/>
      <c r="AU746" s="616"/>
      <c r="AV746" s="616"/>
      <c r="AW746" s="616"/>
      <c r="AX746" s="616"/>
      <c r="AY746" s="616"/>
      <c r="AZ746" s="616"/>
      <c r="BA746" s="616"/>
      <c r="BB746" s="616"/>
      <c r="BC746" s="616"/>
      <c r="BD746" s="616"/>
      <c r="BE746" s="616"/>
      <c r="BF746" s="616"/>
      <c r="BG746" s="616"/>
      <c r="BH746" s="616"/>
      <c r="BI746" s="616"/>
      <c r="BJ746" s="616"/>
      <c r="BK746" s="616"/>
      <c r="BL746" s="616"/>
      <c r="BM746" s="616"/>
      <c r="BN746" s="616"/>
      <c r="BO746" s="616"/>
      <c r="BP746" s="616"/>
      <c r="BQ746" s="616"/>
      <c r="BR746" s="616"/>
      <c r="BS746" s="616"/>
      <c r="BT746" s="616"/>
      <c r="BU746" s="616"/>
      <c r="BV746" s="616"/>
      <c r="BW746" s="616"/>
      <c r="BX746" s="616"/>
      <c r="BY746" s="616"/>
      <c r="BZ746" s="616"/>
      <c r="CA746" s="616"/>
      <c r="CB746" s="616"/>
      <c r="CC746" s="616"/>
      <c r="CD746" s="616"/>
      <c r="CE746" s="616"/>
      <c r="CF746" s="616"/>
      <c r="CG746" s="616"/>
    </row>
    <row r="747" spans="1:85">
      <c r="A747" s="618"/>
      <c r="B747" s="618"/>
      <c r="C747" s="618"/>
      <c r="D747" s="618"/>
      <c r="E747" s="618"/>
      <c r="F747" s="618"/>
      <c r="G747" s="618"/>
      <c r="H747" s="618"/>
      <c r="I747" s="618"/>
      <c r="J747" s="618"/>
      <c r="K747" s="618"/>
      <c r="L747" s="618"/>
      <c r="M747" s="618"/>
      <c r="N747" s="618"/>
      <c r="O747" s="618"/>
      <c r="P747" s="618"/>
      <c r="Q747" s="618"/>
      <c r="R747" s="618"/>
      <c r="S747" s="618"/>
      <c r="T747" s="618"/>
      <c r="U747" s="618"/>
      <c r="V747" s="618"/>
      <c r="W747" s="618"/>
      <c r="Y747" s="618"/>
      <c r="Z747" s="618"/>
      <c r="AA747" s="618"/>
      <c r="AB747" s="618"/>
      <c r="AC747" s="618"/>
      <c r="AD747" s="618"/>
      <c r="AE747" s="618"/>
      <c r="AF747" s="618"/>
      <c r="AG747" s="618"/>
      <c r="AH747" s="618"/>
      <c r="AI747" s="618"/>
      <c r="AJ747" s="618"/>
      <c r="AK747" s="618"/>
      <c r="AL747" s="616"/>
      <c r="AM747" s="616"/>
      <c r="AN747" s="616"/>
      <c r="AO747" s="616"/>
      <c r="AP747" s="616"/>
      <c r="AQ747" s="616"/>
      <c r="AR747" s="616"/>
      <c r="AS747" s="616"/>
      <c r="AT747" s="616"/>
      <c r="AU747" s="616"/>
      <c r="AV747" s="616"/>
      <c r="AW747" s="616"/>
      <c r="AX747" s="616"/>
      <c r="AY747" s="616"/>
      <c r="AZ747" s="616"/>
      <c r="BA747" s="616"/>
      <c r="BB747" s="616"/>
      <c r="BC747" s="616"/>
      <c r="BD747" s="616"/>
      <c r="BE747" s="616"/>
      <c r="BF747" s="616"/>
      <c r="BG747" s="616"/>
      <c r="BH747" s="616"/>
      <c r="BI747" s="616"/>
      <c r="BJ747" s="616"/>
      <c r="BK747" s="616"/>
      <c r="BL747" s="616"/>
      <c r="BM747" s="616"/>
      <c r="BN747" s="616"/>
      <c r="BO747" s="616"/>
      <c r="BP747" s="616"/>
      <c r="BQ747" s="616"/>
      <c r="BR747" s="616"/>
      <c r="BS747" s="616"/>
      <c r="BT747" s="616"/>
      <c r="BU747" s="616"/>
      <c r="BV747" s="616"/>
      <c r="BW747" s="616"/>
      <c r="BX747" s="616"/>
      <c r="BY747" s="616"/>
      <c r="BZ747" s="616"/>
      <c r="CA747" s="616"/>
      <c r="CB747" s="616"/>
      <c r="CC747" s="616"/>
      <c r="CD747" s="616"/>
      <c r="CE747" s="616"/>
      <c r="CF747" s="616"/>
      <c r="CG747" s="616"/>
    </row>
    <row r="748" spans="1:85">
      <c r="A748" s="618"/>
      <c r="B748" s="618"/>
      <c r="C748" s="618"/>
      <c r="D748" s="618"/>
      <c r="E748" s="618"/>
      <c r="F748" s="618"/>
      <c r="G748" s="618"/>
      <c r="H748" s="618"/>
      <c r="I748" s="618"/>
      <c r="J748" s="618"/>
      <c r="K748" s="618"/>
      <c r="L748" s="618"/>
      <c r="M748" s="618"/>
      <c r="N748" s="618"/>
      <c r="O748" s="618"/>
      <c r="P748" s="618"/>
      <c r="Q748" s="618"/>
      <c r="R748" s="618"/>
      <c r="S748" s="618"/>
      <c r="T748" s="618"/>
      <c r="U748" s="618"/>
      <c r="V748" s="618"/>
      <c r="W748" s="618"/>
      <c r="Y748" s="618"/>
      <c r="Z748" s="618"/>
      <c r="AA748" s="618"/>
      <c r="AB748" s="618"/>
      <c r="AC748" s="618"/>
      <c r="AD748" s="618"/>
      <c r="AE748" s="618"/>
      <c r="AF748" s="618"/>
      <c r="AG748" s="618"/>
      <c r="AH748" s="618"/>
      <c r="AI748" s="618"/>
      <c r="AJ748" s="618"/>
      <c r="AK748" s="618"/>
      <c r="AL748" s="616"/>
      <c r="AM748" s="616"/>
      <c r="AN748" s="616"/>
      <c r="AO748" s="616"/>
      <c r="AP748" s="616"/>
      <c r="AQ748" s="616"/>
      <c r="AR748" s="616"/>
      <c r="AS748" s="616"/>
      <c r="AT748" s="616"/>
      <c r="AU748" s="616"/>
      <c r="AV748" s="616"/>
      <c r="AW748" s="616"/>
      <c r="AX748" s="616"/>
      <c r="AY748" s="616"/>
      <c r="AZ748" s="616"/>
      <c r="BA748" s="616"/>
      <c r="BB748" s="616"/>
      <c r="BC748" s="616"/>
      <c r="BD748" s="616"/>
      <c r="BE748" s="616"/>
      <c r="BF748" s="616"/>
      <c r="BG748" s="616"/>
      <c r="BH748" s="616"/>
      <c r="BI748" s="616"/>
      <c r="BJ748" s="616"/>
      <c r="BK748" s="616"/>
      <c r="BL748" s="616"/>
      <c r="BM748" s="616"/>
      <c r="BN748" s="616"/>
      <c r="BO748" s="616"/>
      <c r="BP748" s="616"/>
      <c r="BQ748" s="616"/>
      <c r="BR748" s="616"/>
      <c r="BS748" s="616"/>
      <c r="BT748" s="616"/>
      <c r="BU748" s="616"/>
      <c r="BV748" s="616"/>
      <c r="BW748" s="616"/>
      <c r="BX748" s="616"/>
      <c r="BY748" s="616"/>
      <c r="BZ748" s="616"/>
      <c r="CA748" s="616"/>
      <c r="CB748" s="616"/>
      <c r="CC748" s="616"/>
      <c r="CD748" s="616"/>
      <c r="CE748" s="616"/>
      <c r="CF748" s="616"/>
      <c r="CG748" s="616"/>
    </row>
    <row r="749" spans="1:85">
      <c r="A749" s="618"/>
      <c r="B749" s="618"/>
      <c r="C749" s="618"/>
      <c r="D749" s="618"/>
      <c r="E749" s="618"/>
      <c r="F749" s="618"/>
      <c r="G749" s="618"/>
      <c r="H749" s="618"/>
      <c r="I749" s="618"/>
      <c r="J749" s="618"/>
      <c r="K749" s="618"/>
      <c r="L749" s="618"/>
      <c r="M749" s="618"/>
      <c r="N749" s="618"/>
      <c r="O749" s="618"/>
      <c r="P749" s="618"/>
      <c r="Q749" s="618"/>
      <c r="R749" s="618"/>
      <c r="S749" s="618"/>
      <c r="T749" s="618"/>
      <c r="U749" s="618"/>
      <c r="V749" s="618"/>
      <c r="W749" s="618"/>
      <c r="Y749" s="618"/>
      <c r="Z749" s="618"/>
      <c r="AA749" s="618"/>
      <c r="AB749" s="618"/>
      <c r="AC749" s="618"/>
      <c r="AD749" s="618"/>
      <c r="AE749" s="618"/>
      <c r="AF749" s="618"/>
      <c r="AG749" s="618"/>
      <c r="AH749" s="618"/>
      <c r="AI749" s="618"/>
      <c r="AJ749" s="618"/>
      <c r="AK749" s="618"/>
      <c r="AL749" s="616"/>
      <c r="AM749" s="616"/>
      <c r="AN749" s="616"/>
      <c r="AO749" s="616"/>
      <c r="AP749" s="616"/>
      <c r="AQ749" s="616"/>
      <c r="AR749" s="616"/>
      <c r="AS749" s="616"/>
      <c r="AT749" s="616"/>
      <c r="AU749" s="616"/>
      <c r="AV749" s="616"/>
      <c r="AW749" s="616"/>
      <c r="AX749" s="616"/>
      <c r="AY749" s="616"/>
      <c r="AZ749" s="616"/>
      <c r="BA749" s="616"/>
      <c r="BB749" s="616"/>
      <c r="BC749" s="616"/>
      <c r="BD749" s="616"/>
      <c r="BE749" s="616"/>
      <c r="BF749" s="616"/>
      <c r="BG749" s="616"/>
      <c r="BH749" s="616"/>
      <c r="BI749" s="616"/>
      <c r="BJ749" s="616"/>
      <c r="BK749" s="616"/>
      <c r="BL749" s="616"/>
      <c r="BM749" s="616"/>
      <c r="BN749" s="616"/>
      <c r="BO749" s="616"/>
      <c r="BP749" s="616"/>
      <c r="BQ749" s="616"/>
      <c r="BR749" s="616"/>
      <c r="BS749" s="616"/>
      <c r="BT749" s="616"/>
      <c r="BU749" s="616"/>
      <c r="BV749" s="616"/>
      <c r="BW749" s="616"/>
      <c r="BX749" s="616"/>
      <c r="BY749" s="616"/>
      <c r="BZ749" s="616"/>
      <c r="CA749" s="616"/>
      <c r="CB749" s="616"/>
      <c r="CC749" s="616"/>
      <c r="CD749" s="616"/>
      <c r="CE749" s="616"/>
      <c r="CF749" s="616"/>
      <c r="CG749" s="616"/>
    </row>
    <row r="750" spans="1:85">
      <c r="A750" s="618"/>
      <c r="B750" s="618"/>
      <c r="C750" s="618"/>
      <c r="D750" s="618"/>
      <c r="E750" s="618"/>
      <c r="F750" s="618"/>
      <c r="G750" s="618"/>
      <c r="H750" s="618"/>
      <c r="I750" s="618"/>
      <c r="J750" s="618"/>
      <c r="K750" s="618"/>
      <c r="L750" s="618"/>
      <c r="M750" s="618"/>
      <c r="N750" s="618"/>
      <c r="O750" s="618"/>
      <c r="P750" s="618"/>
      <c r="Q750" s="618"/>
      <c r="R750" s="618"/>
      <c r="S750" s="618"/>
      <c r="T750" s="618"/>
      <c r="U750" s="618"/>
      <c r="V750" s="618"/>
      <c r="W750" s="618"/>
      <c r="Y750" s="618"/>
      <c r="Z750" s="618"/>
      <c r="AA750" s="618"/>
      <c r="AB750" s="618"/>
      <c r="AC750" s="618"/>
      <c r="AD750" s="618"/>
      <c r="AE750" s="618"/>
      <c r="AF750" s="618"/>
      <c r="AG750" s="618"/>
      <c r="AH750" s="618"/>
      <c r="AI750" s="618"/>
      <c r="AJ750" s="618"/>
      <c r="AK750" s="618"/>
      <c r="AL750" s="616"/>
      <c r="AM750" s="616"/>
      <c r="AN750" s="616"/>
      <c r="AO750" s="616"/>
      <c r="AP750" s="616"/>
      <c r="AQ750" s="616"/>
      <c r="AR750" s="616"/>
      <c r="AS750" s="616"/>
      <c r="AT750" s="616"/>
      <c r="AU750" s="616"/>
      <c r="AV750" s="616"/>
      <c r="AW750" s="616"/>
      <c r="AX750" s="616"/>
      <c r="AY750" s="616"/>
      <c r="AZ750" s="616"/>
      <c r="BA750" s="616"/>
      <c r="BB750" s="616"/>
      <c r="BC750" s="616"/>
      <c r="BD750" s="616"/>
      <c r="BE750" s="616"/>
      <c r="BF750" s="616"/>
      <c r="BG750" s="616"/>
      <c r="BH750" s="616"/>
      <c r="BI750" s="616"/>
      <c r="BJ750" s="616"/>
      <c r="BK750" s="616"/>
      <c r="BL750" s="616"/>
      <c r="BM750" s="616"/>
      <c r="BN750" s="616"/>
      <c r="BO750" s="616"/>
      <c r="BP750" s="616"/>
      <c r="BQ750" s="616"/>
      <c r="BR750" s="616"/>
      <c r="BS750" s="616"/>
      <c r="BT750" s="616"/>
      <c r="BU750" s="616"/>
      <c r="BV750" s="616"/>
      <c r="BW750" s="616"/>
      <c r="BX750" s="616"/>
      <c r="BY750" s="616"/>
      <c r="BZ750" s="616"/>
      <c r="CA750" s="616"/>
      <c r="CB750" s="616"/>
      <c r="CC750" s="616"/>
      <c r="CD750" s="616"/>
      <c r="CE750" s="616"/>
      <c r="CF750" s="616"/>
      <c r="CG750" s="616"/>
    </row>
    <row r="751" spans="1:85">
      <c r="A751" s="618"/>
      <c r="B751" s="618"/>
      <c r="C751" s="618"/>
      <c r="D751" s="618"/>
      <c r="E751" s="618"/>
      <c r="F751" s="618"/>
      <c r="G751" s="618"/>
      <c r="H751" s="618"/>
      <c r="I751" s="618"/>
      <c r="J751" s="618"/>
      <c r="K751" s="618"/>
      <c r="L751" s="618"/>
      <c r="M751" s="618"/>
      <c r="N751" s="618"/>
      <c r="O751" s="618"/>
      <c r="P751" s="618"/>
      <c r="Q751" s="618"/>
      <c r="R751" s="618"/>
      <c r="S751" s="618"/>
      <c r="T751" s="618"/>
      <c r="U751" s="618"/>
      <c r="V751" s="618"/>
      <c r="W751" s="618"/>
      <c r="Y751" s="618"/>
      <c r="Z751" s="618"/>
      <c r="AA751" s="618"/>
      <c r="AB751" s="618"/>
      <c r="AC751" s="618"/>
      <c r="AD751" s="618"/>
      <c r="AE751" s="618"/>
      <c r="AF751" s="618"/>
      <c r="AG751" s="618"/>
      <c r="AH751" s="618"/>
      <c r="AI751" s="618"/>
      <c r="AJ751" s="618"/>
      <c r="AK751" s="618"/>
      <c r="AL751" s="616"/>
      <c r="AM751" s="616"/>
      <c r="AN751" s="616"/>
      <c r="AO751" s="616"/>
      <c r="AP751" s="616"/>
      <c r="AQ751" s="616"/>
      <c r="AR751" s="616"/>
      <c r="AS751" s="616"/>
      <c r="AT751" s="616"/>
      <c r="AU751" s="616"/>
      <c r="AV751" s="616"/>
      <c r="AW751" s="616"/>
      <c r="AX751" s="616"/>
      <c r="AY751" s="616"/>
      <c r="AZ751" s="616"/>
      <c r="BA751" s="616"/>
      <c r="BB751" s="616"/>
      <c r="BC751" s="616"/>
      <c r="BD751" s="616"/>
      <c r="BE751" s="616"/>
      <c r="BF751" s="616"/>
      <c r="BG751" s="616"/>
      <c r="BH751" s="616"/>
      <c r="BI751" s="616"/>
      <c r="BJ751" s="616"/>
      <c r="BK751" s="616"/>
      <c r="BL751" s="616"/>
      <c r="BM751" s="616"/>
      <c r="BN751" s="616"/>
      <c r="BO751" s="616"/>
      <c r="BP751" s="616"/>
      <c r="BQ751" s="616"/>
      <c r="BR751" s="616"/>
      <c r="BS751" s="616"/>
      <c r="BT751" s="616"/>
      <c r="BU751" s="616"/>
      <c r="BV751" s="616"/>
      <c r="BW751" s="616"/>
      <c r="BX751" s="616"/>
      <c r="BY751" s="616"/>
      <c r="BZ751" s="616"/>
      <c r="CA751" s="616"/>
      <c r="CB751" s="616"/>
      <c r="CC751" s="616"/>
      <c r="CD751" s="616"/>
      <c r="CE751" s="616"/>
      <c r="CF751" s="616"/>
      <c r="CG751" s="616"/>
    </row>
    <row r="752" spans="1:85">
      <c r="A752" s="618"/>
      <c r="B752" s="618"/>
      <c r="C752" s="618"/>
      <c r="D752" s="618"/>
      <c r="E752" s="618"/>
      <c r="F752" s="618"/>
      <c r="G752" s="618"/>
      <c r="H752" s="618"/>
      <c r="I752" s="618"/>
      <c r="J752" s="618"/>
      <c r="K752" s="618"/>
      <c r="L752" s="618"/>
      <c r="M752" s="618"/>
      <c r="N752" s="618"/>
      <c r="O752" s="618"/>
      <c r="P752" s="618"/>
      <c r="Q752" s="618"/>
      <c r="R752" s="618"/>
      <c r="S752" s="618"/>
      <c r="T752" s="618"/>
      <c r="U752" s="618"/>
      <c r="V752" s="618"/>
      <c r="W752" s="618"/>
      <c r="Y752" s="618"/>
      <c r="Z752" s="618"/>
      <c r="AA752" s="618"/>
      <c r="AB752" s="618"/>
      <c r="AC752" s="618"/>
      <c r="AD752" s="618"/>
      <c r="AE752" s="618"/>
      <c r="AF752" s="618"/>
      <c r="AG752" s="618"/>
      <c r="AH752" s="618"/>
      <c r="AI752" s="618"/>
      <c r="AJ752" s="618"/>
      <c r="AK752" s="618"/>
      <c r="AL752" s="616"/>
      <c r="AM752" s="616"/>
      <c r="AN752" s="616"/>
      <c r="AO752" s="616"/>
      <c r="AP752" s="616"/>
      <c r="AQ752" s="616"/>
      <c r="AR752" s="616"/>
      <c r="AS752" s="616"/>
      <c r="AT752" s="616"/>
      <c r="AU752" s="616"/>
      <c r="AV752" s="616"/>
      <c r="AW752" s="616"/>
      <c r="AX752" s="616"/>
      <c r="AY752" s="616"/>
      <c r="AZ752" s="616"/>
      <c r="BA752" s="616"/>
      <c r="BB752" s="616"/>
      <c r="BC752" s="616"/>
      <c r="BD752" s="616"/>
      <c r="BE752" s="616"/>
      <c r="BF752" s="616"/>
      <c r="BG752" s="616"/>
      <c r="BH752" s="616"/>
      <c r="BI752" s="616"/>
      <c r="BJ752" s="616"/>
      <c r="BK752" s="616"/>
      <c r="BL752" s="616"/>
      <c r="BM752" s="616"/>
      <c r="BN752" s="616"/>
      <c r="BO752" s="616"/>
      <c r="BP752" s="616"/>
      <c r="BQ752" s="616"/>
      <c r="BR752" s="616"/>
      <c r="BS752" s="616"/>
      <c r="BT752" s="616"/>
      <c r="BU752" s="616"/>
      <c r="BV752" s="616"/>
      <c r="BW752" s="616"/>
      <c r="BX752" s="616"/>
      <c r="BY752" s="616"/>
      <c r="BZ752" s="616"/>
      <c r="CA752" s="616"/>
      <c r="CB752" s="616"/>
      <c r="CC752" s="616"/>
      <c r="CD752" s="616"/>
      <c r="CE752" s="616"/>
      <c r="CF752" s="616"/>
      <c r="CG752" s="616"/>
    </row>
    <row r="753" spans="1:85">
      <c r="A753" s="618"/>
      <c r="B753" s="618"/>
      <c r="C753" s="618"/>
      <c r="D753" s="618"/>
      <c r="E753" s="618"/>
      <c r="F753" s="618"/>
      <c r="G753" s="618"/>
      <c r="H753" s="618"/>
      <c r="I753" s="618"/>
      <c r="J753" s="618"/>
      <c r="K753" s="618"/>
      <c r="L753" s="618"/>
      <c r="M753" s="618"/>
      <c r="N753" s="618"/>
      <c r="O753" s="618"/>
      <c r="P753" s="618"/>
      <c r="Q753" s="618"/>
      <c r="R753" s="618"/>
      <c r="S753" s="618"/>
      <c r="T753" s="618"/>
      <c r="U753" s="618"/>
      <c r="V753" s="618"/>
      <c r="W753" s="618"/>
      <c r="Y753" s="618"/>
      <c r="Z753" s="618"/>
      <c r="AA753" s="618"/>
      <c r="AB753" s="618"/>
      <c r="AC753" s="618"/>
      <c r="AD753" s="618"/>
      <c r="AE753" s="618"/>
      <c r="AF753" s="618"/>
      <c r="AG753" s="618"/>
      <c r="AH753" s="618"/>
      <c r="AI753" s="618"/>
      <c r="AJ753" s="618"/>
      <c r="AK753" s="618"/>
      <c r="AL753" s="616"/>
      <c r="AM753" s="616"/>
      <c r="AN753" s="616"/>
      <c r="AO753" s="616"/>
      <c r="AP753" s="616"/>
      <c r="AQ753" s="616"/>
      <c r="AR753" s="616"/>
      <c r="AS753" s="616"/>
      <c r="AT753" s="616"/>
      <c r="AU753" s="616"/>
      <c r="AV753" s="616"/>
      <c r="AW753" s="616"/>
      <c r="AX753" s="616"/>
      <c r="AY753" s="616"/>
      <c r="AZ753" s="616"/>
      <c r="BA753" s="616"/>
      <c r="BB753" s="616"/>
      <c r="BC753" s="616"/>
      <c r="BD753" s="616"/>
      <c r="BE753" s="616"/>
      <c r="BF753" s="616"/>
      <c r="BG753" s="616"/>
      <c r="BH753" s="616"/>
      <c r="BI753" s="616"/>
      <c r="BJ753" s="616"/>
      <c r="BK753" s="616"/>
      <c r="BL753" s="616"/>
      <c r="BM753" s="616"/>
      <c r="BN753" s="616"/>
      <c r="BO753" s="616"/>
      <c r="BP753" s="616"/>
      <c r="BQ753" s="616"/>
      <c r="BR753" s="616"/>
      <c r="BS753" s="616"/>
      <c r="BT753" s="616"/>
      <c r="BU753" s="616"/>
      <c r="BV753" s="616"/>
      <c r="BW753" s="616"/>
      <c r="BX753" s="616"/>
      <c r="BY753" s="616"/>
      <c r="BZ753" s="616"/>
      <c r="CA753" s="616"/>
      <c r="CB753" s="616"/>
      <c r="CC753" s="616"/>
      <c r="CD753" s="616"/>
      <c r="CE753" s="616"/>
      <c r="CF753" s="616"/>
      <c r="CG753" s="616"/>
    </row>
    <row r="754" spans="1:85">
      <c r="A754" s="618"/>
      <c r="B754" s="618"/>
      <c r="C754" s="618"/>
      <c r="D754" s="618"/>
      <c r="E754" s="618"/>
      <c r="F754" s="618"/>
      <c r="G754" s="618"/>
      <c r="H754" s="618"/>
      <c r="I754" s="618"/>
      <c r="J754" s="618"/>
      <c r="K754" s="618"/>
      <c r="L754" s="618"/>
      <c r="M754" s="618"/>
      <c r="N754" s="618"/>
      <c r="O754" s="618"/>
      <c r="P754" s="618"/>
      <c r="Q754" s="618"/>
      <c r="R754" s="618"/>
      <c r="S754" s="618"/>
      <c r="T754" s="618"/>
      <c r="U754" s="618"/>
      <c r="V754" s="618"/>
      <c r="W754" s="618"/>
      <c r="Y754" s="618"/>
      <c r="Z754" s="618"/>
      <c r="AA754" s="618"/>
      <c r="AB754" s="618"/>
      <c r="AC754" s="618"/>
      <c r="AD754" s="618"/>
      <c r="AE754" s="618"/>
      <c r="AF754" s="618"/>
      <c r="AG754" s="618"/>
      <c r="AH754" s="618"/>
      <c r="AI754" s="618"/>
      <c r="AJ754" s="618"/>
      <c r="AK754" s="618"/>
      <c r="AL754" s="616"/>
      <c r="AM754" s="616"/>
      <c r="AN754" s="616"/>
      <c r="AO754" s="616"/>
      <c r="AP754" s="616"/>
      <c r="AQ754" s="616"/>
      <c r="AR754" s="616"/>
      <c r="AS754" s="616"/>
      <c r="AT754" s="616"/>
      <c r="AU754" s="616"/>
      <c r="AV754" s="616"/>
      <c r="AW754" s="616"/>
      <c r="AX754" s="616"/>
      <c r="AY754" s="616"/>
      <c r="AZ754" s="616"/>
      <c r="BA754" s="616"/>
      <c r="BB754" s="616"/>
      <c r="BC754" s="616"/>
      <c r="BD754" s="616"/>
      <c r="BE754" s="616"/>
      <c r="BF754" s="616"/>
      <c r="BG754" s="616"/>
      <c r="BH754" s="616"/>
      <c r="BI754" s="616"/>
      <c r="BJ754" s="616"/>
      <c r="BK754" s="616"/>
      <c r="BL754" s="616"/>
      <c r="BM754" s="616"/>
      <c r="BN754" s="616"/>
      <c r="BO754" s="616"/>
      <c r="BP754" s="616"/>
      <c r="BQ754" s="616"/>
      <c r="BR754" s="616"/>
      <c r="BS754" s="616"/>
      <c r="BT754" s="616"/>
      <c r="BU754" s="616"/>
      <c r="BV754" s="616"/>
      <c r="BW754" s="616"/>
      <c r="BX754" s="616"/>
      <c r="BY754" s="616"/>
      <c r="BZ754" s="616"/>
      <c r="CA754" s="616"/>
      <c r="CB754" s="616"/>
      <c r="CC754" s="616"/>
      <c r="CD754" s="616"/>
      <c r="CE754" s="616"/>
      <c r="CF754" s="616"/>
      <c r="CG754" s="616"/>
    </row>
    <row r="755" spans="1:85">
      <c r="A755" s="618"/>
      <c r="B755" s="618"/>
      <c r="C755" s="618"/>
      <c r="D755" s="618"/>
      <c r="E755" s="618"/>
      <c r="F755" s="618"/>
      <c r="G755" s="618"/>
      <c r="H755" s="618"/>
      <c r="I755" s="618"/>
      <c r="J755" s="618"/>
      <c r="K755" s="618"/>
      <c r="L755" s="618"/>
      <c r="M755" s="618"/>
      <c r="N755" s="618"/>
      <c r="O755" s="618"/>
      <c r="P755" s="618"/>
      <c r="Q755" s="618"/>
      <c r="R755" s="618"/>
      <c r="S755" s="618"/>
      <c r="T755" s="618"/>
      <c r="U755" s="618"/>
      <c r="V755" s="618"/>
      <c r="W755" s="618"/>
      <c r="Y755" s="618"/>
      <c r="Z755" s="618"/>
      <c r="AA755" s="618"/>
      <c r="AB755" s="618"/>
      <c r="AC755" s="618"/>
      <c r="AD755" s="618"/>
      <c r="AE755" s="618"/>
      <c r="AF755" s="618"/>
      <c r="AG755" s="618"/>
      <c r="AH755" s="618"/>
      <c r="AI755" s="618"/>
      <c r="AJ755" s="618"/>
      <c r="AK755" s="618"/>
      <c r="AL755" s="616"/>
      <c r="AM755" s="616"/>
      <c r="AN755" s="616"/>
      <c r="AO755" s="616"/>
      <c r="AP755" s="616"/>
      <c r="AQ755" s="616"/>
      <c r="AR755" s="616"/>
      <c r="AS755" s="616"/>
      <c r="AT755" s="616"/>
      <c r="AU755" s="616"/>
      <c r="AV755" s="616"/>
      <c r="AW755" s="616"/>
      <c r="AX755" s="616"/>
      <c r="AY755" s="616"/>
      <c r="AZ755" s="616"/>
      <c r="BA755" s="616"/>
      <c r="BB755" s="616"/>
      <c r="BC755" s="616"/>
      <c r="BD755" s="616"/>
      <c r="BE755" s="616"/>
      <c r="BF755" s="616"/>
      <c r="BG755" s="616"/>
      <c r="BH755" s="616"/>
      <c r="BI755" s="616"/>
      <c r="BJ755" s="616"/>
      <c r="BK755" s="616"/>
      <c r="BL755" s="616"/>
      <c r="BM755" s="616"/>
      <c r="BN755" s="616"/>
      <c r="BO755" s="616"/>
      <c r="BP755" s="616"/>
      <c r="BQ755" s="616"/>
      <c r="BR755" s="616"/>
      <c r="BS755" s="616"/>
      <c r="BT755" s="616"/>
      <c r="BU755" s="616"/>
      <c r="BV755" s="616"/>
      <c r="BW755" s="616"/>
      <c r="BX755" s="616"/>
      <c r="BY755" s="616"/>
      <c r="BZ755" s="616"/>
      <c r="CA755" s="616"/>
      <c r="CB755" s="616"/>
      <c r="CC755" s="616"/>
      <c r="CD755" s="616"/>
      <c r="CE755" s="616"/>
      <c r="CF755" s="616"/>
      <c r="CG755" s="616"/>
    </row>
    <row r="756" spans="1:85">
      <c r="A756" s="618"/>
      <c r="B756" s="618"/>
      <c r="C756" s="618"/>
      <c r="D756" s="618"/>
      <c r="E756" s="618"/>
      <c r="F756" s="618"/>
      <c r="G756" s="618"/>
      <c r="H756" s="618"/>
      <c r="I756" s="618"/>
      <c r="J756" s="618"/>
      <c r="K756" s="618"/>
      <c r="L756" s="618"/>
      <c r="M756" s="618"/>
      <c r="N756" s="618"/>
      <c r="O756" s="618"/>
      <c r="P756" s="618"/>
      <c r="Q756" s="618"/>
      <c r="R756" s="618"/>
      <c r="S756" s="618"/>
      <c r="T756" s="618"/>
      <c r="U756" s="618"/>
      <c r="V756" s="618"/>
      <c r="W756" s="618"/>
      <c r="Y756" s="618"/>
      <c r="Z756" s="618"/>
      <c r="AA756" s="618"/>
      <c r="AB756" s="618"/>
      <c r="AC756" s="618"/>
      <c r="AD756" s="618"/>
      <c r="AE756" s="618"/>
      <c r="AF756" s="618"/>
      <c r="AG756" s="618"/>
      <c r="AH756" s="618"/>
      <c r="AI756" s="618"/>
      <c r="AJ756" s="618"/>
      <c r="AK756" s="618"/>
      <c r="AL756" s="616"/>
      <c r="AM756" s="616"/>
      <c r="AN756" s="616"/>
      <c r="AO756" s="616"/>
      <c r="AP756" s="616"/>
      <c r="AQ756" s="616"/>
      <c r="AR756" s="616"/>
      <c r="AS756" s="616"/>
      <c r="AT756" s="616"/>
      <c r="AU756" s="616"/>
      <c r="AV756" s="616"/>
      <c r="AW756" s="616"/>
      <c r="AX756" s="616"/>
      <c r="AY756" s="616"/>
      <c r="AZ756" s="616"/>
      <c r="BA756" s="616"/>
      <c r="BB756" s="616"/>
      <c r="BC756" s="616"/>
      <c r="BD756" s="616"/>
      <c r="BE756" s="616"/>
      <c r="BF756" s="616"/>
      <c r="BG756" s="616"/>
      <c r="BH756" s="616"/>
      <c r="BI756" s="616"/>
      <c r="BJ756" s="616"/>
      <c r="BK756" s="616"/>
      <c r="BL756" s="616"/>
      <c r="BM756" s="616"/>
      <c r="BN756" s="616"/>
      <c r="BO756" s="616"/>
      <c r="BP756" s="616"/>
      <c r="BQ756" s="616"/>
      <c r="BR756" s="616"/>
      <c r="BS756" s="616"/>
      <c r="BT756" s="616"/>
      <c r="BU756" s="616"/>
      <c r="BV756" s="616"/>
      <c r="BW756" s="616"/>
      <c r="BX756" s="616"/>
      <c r="BY756" s="616"/>
      <c r="BZ756" s="616"/>
      <c r="CA756" s="616"/>
      <c r="CB756" s="616"/>
      <c r="CC756" s="616"/>
      <c r="CD756" s="616"/>
      <c r="CE756" s="616"/>
      <c r="CF756" s="616"/>
      <c r="CG756" s="616"/>
    </row>
    <row r="757" spans="1:85">
      <c r="A757" s="618"/>
      <c r="B757" s="618"/>
      <c r="C757" s="618"/>
      <c r="D757" s="618"/>
      <c r="E757" s="618"/>
      <c r="F757" s="618"/>
      <c r="G757" s="618"/>
      <c r="H757" s="618"/>
      <c r="I757" s="618"/>
      <c r="J757" s="618"/>
      <c r="K757" s="618"/>
      <c r="L757" s="618"/>
      <c r="M757" s="618"/>
      <c r="N757" s="618"/>
      <c r="O757" s="618"/>
      <c r="P757" s="618"/>
      <c r="Q757" s="618"/>
      <c r="R757" s="618"/>
      <c r="S757" s="618"/>
      <c r="T757" s="618"/>
      <c r="U757" s="618"/>
      <c r="V757" s="618"/>
      <c r="W757" s="618"/>
      <c r="Y757" s="618"/>
      <c r="Z757" s="618"/>
      <c r="AA757" s="618"/>
      <c r="AB757" s="618"/>
      <c r="AC757" s="618"/>
      <c r="AD757" s="618"/>
      <c r="AE757" s="618"/>
      <c r="AF757" s="618"/>
      <c r="AG757" s="618"/>
      <c r="AH757" s="618"/>
      <c r="AI757" s="618"/>
      <c r="AJ757" s="618"/>
      <c r="AK757" s="618"/>
      <c r="AL757" s="616"/>
      <c r="AM757" s="616"/>
      <c r="AN757" s="616"/>
      <c r="AO757" s="616"/>
      <c r="AP757" s="616"/>
      <c r="AQ757" s="616"/>
      <c r="AR757" s="616"/>
      <c r="AS757" s="616"/>
      <c r="AT757" s="616"/>
      <c r="AU757" s="616"/>
      <c r="AV757" s="616"/>
      <c r="AW757" s="616"/>
      <c r="AX757" s="616"/>
      <c r="AY757" s="616"/>
      <c r="AZ757" s="616"/>
      <c r="BA757" s="616"/>
      <c r="BB757" s="616"/>
      <c r="BC757" s="616"/>
      <c r="BD757" s="616"/>
      <c r="BE757" s="616"/>
      <c r="BF757" s="616"/>
      <c r="BG757" s="616"/>
      <c r="BH757" s="616"/>
      <c r="BI757" s="616"/>
      <c r="BJ757" s="616"/>
      <c r="BK757" s="616"/>
      <c r="BL757" s="616"/>
      <c r="BM757" s="616"/>
      <c r="BN757" s="616"/>
      <c r="BO757" s="616"/>
      <c r="BP757" s="616"/>
      <c r="BQ757" s="616"/>
      <c r="BR757" s="616"/>
      <c r="BS757" s="616"/>
      <c r="BT757" s="616"/>
      <c r="BU757" s="616"/>
      <c r="BV757" s="616"/>
      <c r="BW757" s="616"/>
      <c r="BX757" s="616"/>
      <c r="BY757" s="616"/>
      <c r="BZ757" s="616"/>
      <c r="CA757" s="616"/>
      <c r="CB757" s="616"/>
      <c r="CC757" s="616"/>
      <c r="CD757" s="616"/>
      <c r="CE757" s="616"/>
      <c r="CF757" s="616"/>
      <c r="CG757" s="616"/>
    </row>
    <row r="758" spans="1:85">
      <c r="A758" s="618"/>
      <c r="B758" s="618"/>
      <c r="C758" s="618"/>
      <c r="D758" s="618"/>
      <c r="E758" s="618"/>
      <c r="F758" s="618"/>
      <c r="G758" s="618"/>
      <c r="H758" s="618"/>
      <c r="I758" s="618"/>
      <c r="J758" s="618"/>
      <c r="K758" s="618"/>
      <c r="L758" s="618"/>
      <c r="M758" s="618"/>
      <c r="N758" s="618"/>
      <c r="O758" s="618"/>
      <c r="P758" s="618"/>
      <c r="Q758" s="618"/>
      <c r="R758" s="618"/>
      <c r="S758" s="618"/>
      <c r="T758" s="618"/>
      <c r="U758" s="618"/>
      <c r="V758" s="618"/>
      <c r="W758" s="618"/>
      <c r="Y758" s="618"/>
      <c r="Z758" s="618"/>
      <c r="AA758" s="618"/>
      <c r="AB758" s="618"/>
      <c r="AC758" s="618"/>
      <c r="AD758" s="618"/>
      <c r="AE758" s="618"/>
      <c r="AF758" s="618"/>
      <c r="AG758" s="618"/>
      <c r="AH758" s="618"/>
      <c r="AI758" s="618"/>
      <c r="AJ758" s="618"/>
      <c r="AK758" s="618"/>
      <c r="AL758" s="616"/>
      <c r="AM758" s="616"/>
      <c r="AN758" s="616"/>
      <c r="AO758" s="616"/>
      <c r="AP758" s="616"/>
      <c r="AQ758" s="616"/>
      <c r="AR758" s="616"/>
      <c r="AS758" s="616"/>
      <c r="AT758" s="616"/>
      <c r="AU758" s="616"/>
      <c r="AV758" s="616"/>
      <c r="AW758" s="616"/>
      <c r="AX758" s="616"/>
      <c r="AY758" s="616"/>
      <c r="AZ758" s="616"/>
      <c r="BA758" s="616"/>
      <c r="BB758" s="616"/>
      <c r="BC758" s="616"/>
      <c r="BD758" s="616"/>
      <c r="BE758" s="616"/>
      <c r="BF758" s="616"/>
      <c r="BG758" s="616"/>
      <c r="BH758" s="616"/>
      <c r="BI758" s="616"/>
      <c r="BJ758" s="616"/>
      <c r="BK758" s="616"/>
      <c r="BL758" s="616"/>
      <c r="BM758" s="616"/>
      <c r="BN758" s="616"/>
      <c r="BO758" s="616"/>
      <c r="BP758" s="616"/>
      <c r="BQ758" s="616"/>
      <c r="BR758" s="616"/>
      <c r="BS758" s="616"/>
      <c r="BT758" s="616"/>
      <c r="BU758" s="616"/>
      <c r="BV758" s="616"/>
      <c r="BW758" s="616"/>
      <c r="BX758" s="616"/>
      <c r="BY758" s="616"/>
      <c r="BZ758" s="616"/>
      <c r="CA758" s="616"/>
      <c r="CB758" s="616"/>
      <c r="CC758" s="616"/>
      <c r="CD758" s="616"/>
      <c r="CE758" s="616"/>
      <c r="CF758" s="616"/>
      <c r="CG758" s="616"/>
    </row>
    <row r="759" spans="1:85">
      <c r="A759" s="618"/>
      <c r="B759" s="618"/>
      <c r="C759" s="618"/>
      <c r="D759" s="618"/>
      <c r="E759" s="618"/>
      <c r="F759" s="618"/>
      <c r="G759" s="618"/>
      <c r="H759" s="618"/>
      <c r="I759" s="618"/>
      <c r="J759" s="618"/>
      <c r="K759" s="618"/>
      <c r="L759" s="618"/>
      <c r="M759" s="618"/>
      <c r="N759" s="618"/>
      <c r="O759" s="618"/>
      <c r="P759" s="618"/>
      <c r="Q759" s="618"/>
      <c r="R759" s="618"/>
      <c r="S759" s="618"/>
      <c r="T759" s="618"/>
      <c r="U759" s="618"/>
      <c r="V759" s="618"/>
      <c r="W759" s="618"/>
      <c r="Y759" s="618"/>
      <c r="Z759" s="618"/>
      <c r="AA759" s="618"/>
      <c r="AB759" s="618"/>
      <c r="AC759" s="618"/>
      <c r="AD759" s="618"/>
      <c r="AE759" s="618"/>
      <c r="AF759" s="618"/>
      <c r="AG759" s="618"/>
      <c r="AH759" s="618"/>
      <c r="AI759" s="618"/>
      <c r="AJ759" s="618"/>
      <c r="AK759" s="618"/>
      <c r="AL759" s="616"/>
      <c r="AM759" s="616"/>
      <c r="AN759" s="616"/>
      <c r="AO759" s="616"/>
      <c r="AP759" s="616"/>
      <c r="AQ759" s="616"/>
      <c r="AR759" s="616"/>
      <c r="AS759" s="616"/>
      <c r="AT759" s="616"/>
      <c r="AU759" s="616"/>
      <c r="AV759" s="616"/>
      <c r="AW759" s="616"/>
      <c r="AX759" s="616"/>
      <c r="AY759" s="616"/>
      <c r="AZ759" s="616"/>
      <c r="BA759" s="616"/>
      <c r="BB759" s="616"/>
      <c r="BC759" s="616"/>
      <c r="BD759" s="616"/>
      <c r="BE759" s="616"/>
      <c r="BF759" s="616"/>
      <c r="BG759" s="616"/>
      <c r="BH759" s="616"/>
      <c r="BI759" s="616"/>
      <c r="BJ759" s="616"/>
      <c r="BK759" s="616"/>
      <c r="BL759" s="616"/>
      <c r="BM759" s="616"/>
      <c r="BN759" s="616"/>
      <c r="BO759" s="616"/>
      <c r="BP759" s="616"/>
      <c r="BQ759" s="616"/>
      <c r="BR759" s="616"/>
      <c r="BS759" s="616"/>
      <c r="BT759" s="616"/>
      <c r="BU759" s="616"/>
      <c r="BV759" s="616"/>
      <c r="BW759" s="616"/>
      <c r="BX759" s="616"/>
      <c r="BY759" s="616"/>
      <c r="BZ759" s="616"/>
      <c r="CA759" s="616"/>
      <c r="CB759" s="616"/>
      <c r="CC759" s="616"/>
      <c r="CD759" s="616"/>
      <c r="CE759" s="616"/>
      <c r="CF759" s="616"/>
      <c r="CG759" s="616"/>
    </row>
    <row r="760" spans="1:85">
      <c r="A760" s="618"/>
      <c r="B760" s="618"/>
      <c r="C760" s="618"/>
      <c r="D760" s="618"/>
      <c r="E760" s="618"/>
      <c r="F760" s="618"/>
      <c r="G760" s="618"/>
      <c r="H760" s="618"/>
      <c r="I760" s="618"/>
      <c r="J760" s="618"/>
      <c r="K760" s="618"/>
      <c r="L760" s="618"/>
      <c r="M760" s="618"/>
      <c r="N760" s="618"/>
      <c r="O760" s="618"/>
      <c r="P760" s="618"/>
      <c r="Q760" s="618"/>
      <c r="R760" s="618"/>
      <c r="S760" s="618"/>
      <c r="T760" s="618"/>
      <c r="U760" s="618"/>
      <c r="V760" s="618"/>
      <c r="W760" s="618"/>
      <c r="Y760" s="618"/>
      <c r="Z760" s="618"/>
      <c r="AA760" s="618"/>
      <c r="AB760" s="618"/>
      <c r="AC760" s="618"/>
      <c r="AD760" s="618"/>
      <c r="AE760" s="618"/>
      <c r="AF760" s="618"/>
      <c r="AG760" s="618"/>
      <c r="AH760" s="618"/>
      <c r="AI760" s="618"/>
      <c r="AJ760" s="618"/>
      <c r="AK760" s="618"/>
      <c r="AL760" s="616"/>
      <c r="AM760" s="616"/>
      <c r="AN760" s="616"/>
      <c r="AO760" s="616"/>
      <c r="AP760" s="616"/>
      <c r="AQ760" s="616"/>
      <c r="AR760" s="616"/>
      <c r="AS760" s="616"/>
      <c r="AT760" s="616"/>
      <c r="AU760" s="616"/>
      <c r="AV760" s="616"/>
      <c r="AW760" s="616"/>
      <c r="AX760" s="616"/>
      <c r="AY760" s="616"/>
      <c r="AZ760" s="616"/>
      <c r="BA760" s="616"/>
      <c r="BB760" s="616"/>
      <c r="BC760" s="616"/>
      <c r="BD760" s="616"/>
      <c r="BE760" s="616"/>
      <c r="BF760" s="616"/>
      <c r="BG760" s="616"/>
      <c r="BH760" s="616"/>
      <c r="BI760" s="616"/>
      <c r="BJ760" s="616"/>
      <c r="BK760" s="616"/>
      <c r="BL760" s="616"/>
      <c r="BM760" s="616"/>
      <c r="BN760" s="616"/>
      <c r="BO760" s="616"/>
      <c r="BP760" s="616"/>
      <c r="BQ760" s="616"/>
      <c r="BR760" s="616"/>
      <c r="BS760" s="616"/>
      <c r="BT760" s="616"/>
      <c r="BU760" s="616"/>
      <c r="BV760" s="616"/>
      <c r="BW760" s="616"/>
      <c r="BX760" s="616"/>
      <c r="BY760" s="616"/>
      <c r="BZ760" s="616"/>
      <c r="CA760" s="616"/>
      <c r="CB760" s="616"/>
      <c r="CC760" s="616"/>
      <c r="CD760" s="616"/>
      <c r="CE760" s="616"/>
      <c r="CF760" s="616"/>
      <c r="CG760" s="616"/>
    </row>
    <row r="761" spans="1:85">
      <c r="A761" s="618"/>
      <c r="B761" s="618"/>
      <c r="C761" s="618"/>
      <c r="D761" s="618"/>
      <c r="E761" s="618"/>
      <c r="F761" s="618"/>
      <c r="G761" s="618"/>
      <c r="H761" s="618"/>
      <c r="I761" s="618"/>
      <c r="J761" s="618"/>
      <c r="K761" s="618"/>
      <c r="L761" s="618"/>
      <c r="M761" s="618"/>
      <c r="N761" s="618"/>
      <c r="O761" s="618"/>
      <c r="P761" s="618"/>
      <c r="Q761" s="618"/>
      <c r="R761" s="618"/>
      <c r="S761" s="618"/>
      <c r="T761" s="618"/>
      <c r="U761" s="618"/>
      <c r="V761" s="618"/>
      <c r="W761" s="618"/>
      <c r="Y761" s="618"/>
      <c r="Z761" s="618"/>
      <c r="AA761" s="618"/>
      <c r="AB761" s="618"/>
      <c r="AC761" s="618"/>
      <c r="AD761" s="618"/>
      <c r="AE761" s="618"/>
      <c r="AF761" s="618"/>
      <c r="AG761" s="618"/>
      <c r="AH761" s="618"/>
      <c r="AI761" s="618"/>
      <c r="AJ761" s="618"/>
      <c r="AK761" s="618"/>
      <c r="AL761" s="616"/>
      <c r="AM761" s="616"/>
      <c r="AN761" s="616"/>
      <c r="AO761" s="616"/>
      <c r="AP761" s="616"/>
      <c r="AQ761" s="616"/>
      <c r="AR761" s="616"/>
      <c r="AS761" s="616"/>
      <c r="AT761" s="616"/>
      <c r="AU761" s="616"/>
      <c r="AV761" s="616"/>
      <c r="AW761" s="616"/>
      <c r="AX761" s="616"/>
      <c r="AY761" s="616"/>
      <c r="AZ761" s="616"/>
      <c r="BA761" s="616"/>
      <c r="BB761" s="616"/>
      <c r="BC761" s="616"/>
      <c r="BD761" s="616"/>
      <c r="BE761" s="616"/>
      <c r="BF761" s="616"/>
      <c r="BG761" s="616"/>
      <c r="BH761" s="616"/>
      <c r="BI761" s="616"/>
      <c r="BJ761" s="616"/>
      <c r="BK761" s="616"/>
      <c r="BL761" s="616"/>
      <c r="BM761" s="616"/>
      <c r="BN761" s="616"/>
      <c r="BO761" s="616"/>
      <c r="BP761" s="616"/>
      <c r="BQ761" s="616"/>
      <c r="BR761" s="616"/>
      <c r="BS761" s="616"/>
      <c r="BT761" s="616"/>
      <c r="BU761" s="616"/>
      <c r="BV761" s="616"/>
      <c r="BW761" s="616"/>
      <c r="BX761" s="616"/>
      <c r="BY761" s="616"/>
      <c r="BZ761" s="616"/>
      <c r="CA761" s="616"/>
      <c r="CB761" s="616"/>
      <c r="CC761" s="616"/>
      <c r="CD761" s="616"/>
      <c r="CE761" s="616"/>
      <c r="CF761" s="616"/>
      <c r="CG761" s="616"/>
    </row>
    <row r="762" spans="1:85">
      <c r="A762" s="618"/>
      <c r="B762" s="618"/>
      <c r="C762" s="618"/>
      <c r="D762" s="618"/>
      <c r="E762" s="618"/>
      <c r="F762" s="618"/>
      <c r="G762" s="618"/>
      <c r="H762" s="618"/>
      <c r="I762" s="618"/>
      <c r="J762" s="618"/>
      <c r="K762" s="618"/>
      <c r="L762" s="618"/>
      <c r="M762" s="618"/>
      <c r="N762" s="618"/>
      <c r="O762" s="618"/>
      <c r="P762" s="618"/>
      <c r="Q762" s="618"/>
      <c r="R762" s="618"/>
      <c r="S762" s="618"/>
      <c r="T762" s="618"/>
      <c r="U762" s="618"/>
      <c r="V762" s="618"/>
      <c r="W762" s="618"/>
      <c r="Y762" s="618"/>
      <c r="Z762" s="618"/>
      <c r="AA762" s="618"/>
      <c r="AB762" s="618"/>
      <c r="AC762" s="618"/>
      <c r="AD762" s="618"/>
      <c r="AE762" s="618"/>
      <c r="AF762" s="618"/>
      <c r="AG762" s="618"/>
      <c r="AH762" s="618"/>
      <c r="AI762" s="618"/>
      <c r="AJ762" s="618"/>
      <c r="AK762" s="618"/>
      <c r="AL762" s="616"/>
      <c r="AM762" s="616"/>
      <c r="AN762" s="616"/>
      <c r="AO762" s="616"/>
      <c r="AP762" s="616"/>
      <c r="AQ762" s="616"/>
      <c r="AR762" s="616"/>
      <c r="AS762" s="616"/>
      <c r="AT762" s="616"/>
      <c r="AU762" s="616"/>
      <c r="AV762" s="616"/>
      <c r="AW762" s="616"/>
      <c r="AX762" s="616"/>
      <c r="AY762" s="616"/>
      <c r="AZ762" s="616"/>
      <c r="BA762" s="616"/>
      <c r="BB762" s="616"/>
      <c r="BC762" s="616"/>
      <c r="BD762" s="616"/>
      <c r="BE762" s="616"/>
      <c r="BF762" s="616"/>
      <c r="BG762" s="616"/>
      <c r="BH762" s="616"/>
      <c r="BI762" s="616"/>
      <c r="BJ762" s="616"/>
      <c r="BK762" s="616"/>
      <c r="BL762" s="616"/>
      <c r="BM762" s="616"/>
      <c r="BN762" s="616"/>
      <c r="BO762" s="616"/>
      <c r="BP762" s="616"/>
      <c r="BQ762" s="616"/>
      <c r="BR762" s="616"/>
      <c r="BS762" s="616"/>
      <c r="BT762" s="616"/>
      <c r="BU762" s="616"/>
      <c r="BV762" s="616"/>
      <c r="BW762" s="616"/>
      <c r="BX762" s="616"/>
      <c r="BY762" s="616"/>
      <c r="BZ762" s="616"/>
      <c r="CA762" s="616"/>
      <c r="CB762" s="616"/>
      <c r="CC762" s="616"/>
      <c r="CD762" s="616"/>
      <c r="CE762" s="616"/>
      <c r="CF762" s="616"/>
      <c r="CG762" s="616"/>
    </row>
    <row r="763" spans="1:85">
      <c r="A763" s="618"/>
      <c r="B763" s="618"/>
      <c r="C763" s="618"/>
      <c r="D763" s="618"/>
      <c r="E763" s="618"/>
      <c r="F763" s="618"/>
      <c r="G763" s="618"/>
      <c r="H763" s="618"/>
      <c r="I763" s="618"/>
      <c r="J763" s="618"/>
      <c r="K763" s="618"/>
      <c r="L763" s="618"/>
      <c r="M763" s="618"/>
      <c r="N763" s="618"/>
      <c r="O763" s="618"/>
      <c r="P763" s="618"/>
      <c r="Q763" s="618"/>
      <c r="R763" s="618"/>
      <c r="S763" s="618"/>
      <c r="T763" s="618"/>
      <c r="U763" s="618"/>
      <c r="V763" s="618"/>
      <c r="W763" s="618"/>
      <c r="Y763" s="618"/>
      <c r="Z763" s="618"/>
      <c r="AA763" s="618"/>
      <c r="AB763" s="618"/>
      <c r="AC763" s="618"/>
      <c r="AD763" s="618"/>
      <c r="AE763" s="618"/>
      <c r="AF763" s="618"/>
      <c r="AG763" s="618"/>
      <c r="AH763" s="618"/>
      <c r="AI763" s="618"/>
      <c r="AJ763" s="618"/>
      <c r="AK763" s="618"/>
      <c r="AL763" s="616"/>
      <c r="AM763" s="616"/>
      <c r="AN763" s="616"/>
      <c r="AO763" s="616"/>
      <c r="AP763" s="616"/>
      <c r="AQ763" s="616"/>
      <c r="AR763" s="616"/>
      <c r="AS763" s="616"/>
      <c r="AT763" s="616"/>
      <c r="AU763" s="616"/>
      <c r="AV763" s="616"/>
      <c r="AW763" s="616"/>
      <c r="AX763" s="616"/>
      <c r="AY763" s="616"/>
      <c r="AZ763" s="616"/>
      <c r="BA763" s="616"/>
      <c r="BB763" s="616"/>
      <c r="BC763" s="616"/>
      <c r="BD763" s="616"/>
      <c r="BE763" s="616"/>
      <c r="BF763" s="616"/>
      <c r="BG763" s="616"/>
      <c r="BH763" s="616"/>
      <c r="BI763" s="616"/>
      <c r="BJ763" s="616"/>
      <c r="BK763" s="616"/>
      <c r="BL763" s="616"/>
      <c r="BM763" s="616"/>
      <c r="BN763" s="616"/>
      <c r="BO763" s="616"/>
      <c r="BP763" s="616"/>
      <c r="BQ763" s="616"/>
      <c r="BR763" s="616"/>
      <c r="BS763" s="616"/>
      <c r="BT763" s="616"/>
      <c r="BU763" s="616"/>
      <c r="BV763" s="616"/>
      <c r="BW763" s="616"/>
      <c r="BX763" s="616"/>
      <c r="BY763" s="616"/>
      <c r="BZ763" s="616"/>
      <c r="CA763" s="616"/>
      <c r="CB763" s="616"/>
      <c r="CC763" s="616"/>
      <c r="CD763" s="616"/>
      <c r="CE763" s="616"/>
      <c r="CF763" s="616"/>
      <c r="CG763" s="616"/>
    </row>
    <row r="764" spans="1:85">
      <c r="A764" s="618"/>
      <c r="B764" s="618"/>
      <c r="C764" s="618"/>
      <c r="D764" s="618"/>
      <c r="E764" s="618"/>
      <c r="F764" s="618"/>
      <c r="G764" s="618"/>
      <c r="H764" s="618"/>
      <c r="I764" s="618"/>
      <c r="J764" s="618"/>
      <c r="K764" s="618"/>
      <c r="L764" s="618"/>
      <c r="M764" s="618"/>
      <c r="N764" s="618"/>
      <c r="O764" s="618"/>
      <c r="P764" s="618"/>
      <c r="Q764" s="618"/>
      <c r="R764" s="618"/>
      <c r="S764" s="618"/>
      <c r="T764" s="618"/>
      <c r="U764" s="618"/>
      <c r="V764" s="618"/>
      <c r="W764" s="618"/>
      <c r="Y764" s="618"/>
      <c r="Z764" s="618"/>
      <c r="AA764" s="618"/>
      <c r="AB764" s="618"/>
      <c r="AC764" s="618"/>
      <c r="AD764" s="618"/>
      <c r="AE764" s="618"/>
      <c r="AF764" s="618"/>
      <c r="AG764" s="618"/>
      <c r="AH764" s="618"/>
      <c r="AI764" s="618"/>
      <c r="AJ764" s="618"/>
      <c r="AK764" s="618"/>
      <c r="AL764" s="616"/>
      <c r="AM764" s="616"/>
      <c r="AN764" s="616"/>
      <c r="AO764" s="616"/>
      <c r="AP764" s="616"/>
      <c r="AQ764" s="616"/>
      <c r="AR764" s="616"/>
      <c r="AS764" s="616"/>
      <c r="AT764" s="616"/>
      <c r="AU764" s="616"/>
      <c r="AV764" s="616"/>
      <c r="AW764" s="616"/>
      <c r="AX764" s="616"/>
      <c r="AY764" s="616"/>
      <c r="AZ764" s="616"/>
      <c r="BA764" s="616"/>
      <c r="BB764" s="616"/>
      <c r="BC764" s="616"/>
      <c r="BD764" s="616"/>
      <c r="BE764" s="616"/>
      <c r="BF764" s="616"/>
      <c r="BG764" s="616"/>
      <c r="BH764" s="616"/>
      <c r="BI764" s="616"/>
      <c r="BJ764" s="616"/>
      <c r="BK764" s="616"/>
      <c r="BL764" s="616"/>
      <c r="BM764" s="616"/>
      <c r="BN764" s="616"/>
      <c r="BO764" s="616"/>
      <c r="BP764" s="616"/>
      <c r="BQ764" s="616"/>
      <c r="BR764" s="616"/>
      <c r="BS764" s="616"/>
      <c r="BT764" s="616"/>
      <c r="BU764" s="616"/>
      <c r="BV764" s="616"/>
      <c r="BW764" s="616"/>
      <c r="BX764" s="616"/>
      <c r="BY764" s="616"/>
      <c r="BZ764" s="616"/>
      <c r="CA764" s="616"/>
      <c r="CB764" s="616"/>
      <c r="CC764" s="616"/>
      <c r="CD764" s="616"/>
      <c r="CE764" s="616"/>
      <c r="CF764" s="616"/>
      <c r="CG764" s="616"/>
    </row>
    <row r="765" spans="1:85">
      <c r="A765" s="618"/>
      <c r="B765" s="618"/>
      <c r="C765" s="618"/>
      <c r="D765" s="618"/>
      <c r="E765" s="618"/>
      <c r="F765" s="618"/>
      <c r="G765" s="618"/>
      <c r="H765" s="618"/>
      <c r="I765" s="618"/>
      <c r="J765" s="618"/>
      <c r="K765" s="618"/>
      <c r="L765" s="618"/>
      <c r="M765" s="618"/>
      <c r="N765" s="618"/>
      <c r="O765" s="618"/>
      <c r="P765" s="618"/>
      <c r="Q765" s="618"/>
      <c r="R765" s="618"/>
      <c r="S765" s="618"/>
      <c r="T765" s="618"/>
      <c r="U765" s="618"/>
      <c r="V765" s="618"/>
      <c r="W765" s="618"/>
      <c r="Y765" s="618"/>
      <c r="Z765" s="618"/>
      <c r="AA765" s="618"/>
      <c r="AB765" s="618"/>
      <c r="AC765" s="618"/>
      <c r="AD765" s="618"/>
      <c r="AE765" s="618"/>
      <c r="AF765" s="618"/>
      <c r="AG765" s="618"/>
      <c r="AH765" s="618"/>
      <c r="AI765" s="618"/>
      <c r="AJ765" s="618"/>
      <c r="AK765" s="618"/>
      <c r="AL765" s="616"/>
      <c r="AM765" s="616"/>
      <c r="AN765" s="616"/>
      <c r="AO765" s="616"/>
      <c r="AP765" s="616"/>
      <c r="AQ765" s="616"/>
      <c r="AR765" s="616"/>
      <c r="AS765" s="616"/>
      <c r="AT765" s="616"/>
      <c r="AU765" s="616"/>
      <c r="AV765" s="616"/>
      <c r="AW765" s="616"/>
      <c r="AX765" s="616"/>
      <c r="AY765" s="616"/>
      <c r="AZ765" s="616"/>
      <c r="BA765" s="616"/>
      <c r="BB765" s="616"/>
      <c r="BC765" s="616"/>
      <c r="BD765" s="616"/>
      <c r="BE765" s="616"/>
      <c r="BF765" s="616"/>
      <c r="BG765" s="616"/>
      <c r="BH765" s="616"/>
      <c r="BI765" s="616"/>
      <c r="BJ765" s="616"/>
      <c r="BK765" s="616"/>
      <c r="BL765" s="616"/>
      <c r="BM765" s="616"/>
      <c r="BN765" s="616"/>
      <c r="BO765" s="616"/>
      <c r="BP765" s="616"/>
      <c r="BQ765" s="616"/>
      <c r="BR765" s="616"/>
      <c r="BS765" s="616"/>
      <c r="BT765" s="616"/>
      <c r="BU765" s="616"/>
      <c r="BV765" s="616"/>
      <c r="BW765" s="616"/>
      <c r="BX765" s="616"/>
      <c r="BY765" s="616"/>
      <c r="BZ765" s="616"/>
      <c r="CA765" s="616"/>
      <c r="CB765" s="616"/>
      <c r="CC765" s="616"/>
      <c r="CD765" s="616"/>
      <c r="CE765" s="616"/>
      <c r="CF765" s="616"/>
      <c r="CG765" s="616"/>
    </row>
    <row r="766" spans="1:85">
      <c r="A766" s="618"/>
      <c r="B766" s="618"/>
      <c r="C766" s="618"/>
      <c r="D766" s="618"/>
      <c r="E766" s="618"/>
      <c r="F766" s="618"/>
      <c r="G766" s="618"/>
      <c r="H766" s="618"/>
      <c r="I766" s="618"/>
      <c r="J766" s="618"/>
      <c r="K766" s="618"/>
      <c r="L766" s="618"/>
      <c r="M766" s="618"/>
      <c r="N766" s="618"/>
      <c r="O766" s="618"/>
      <c r="P766" s="618"/>
      <c r="Q766" s="618"/>
      <c r="R766" s="618"/>
      <c r="S766" s="618"/>
      <c r="T766" s="618"/>
      <c r="U766" s="618"/>
      <c r="V766" s="618"/>
      <c r="W766" s="618"/>
      <c r="Y766" s="618"/>
      <c r="Z766" s="618"/>
      <c r="AA766" s="618"/>
      <c r="AB766" s="618"/>
      <c r="AC766" s="618"/>
      <c r="AD766" s="618"/>
      <c r="AE766" s="618"/>
      <c r="AF766" s="618"/>
      <c r="AG766" s="618"/>
      <c r="AH766" s="618"/>
      <c r="AI766" s="618"/>
      <c r="AJ766" s="618"/>
      <c r="AK766" s="618"/>
      <c r="AL766" s="616"/>
      <c r="AM766" s="616"/>
      <c r="AN766" s="616"/>
      <c r="AO766" s="616"/>
      <c r="AP766" s="616"/>
      <c r="AQ766" s="616"/>
      <c r="AR766" s="616"/>
      <c r="AS766" s="616"/>
      <c r="AT766" s="616"/>
      <c r="AU766" s="616"/>
      <c r="AV766" s="616"/>
      <c r="AW766" s="616"/>
      <c r="AX766" s="616"/>
      <c r="AY766" s="616"/>
      <c r="AZ766" s="616"/>
      <c r="BA766" s="616"/>
      <c r="BB766" s="616"/>
      <c r="BC766" s="616"/>
      <c r="BD766" s="616"/>
      <c r="BE766" s="616"/>
      <c r="BF766" s="616"/>
      <c r="BG766" s="616"/>
      <c r="BH766" s="616"/>
      <c r="BI766" s="616"/>
      <c r="BJ766" s="616"/>
      <c r="BK766" s="616"/>
      <c r="BL766" s="616"/>
      <c r="BM766" s="616"/>
      <c r="BN766" s="616"/>
      <c r="BO766" s="616"/>
      <c r="BP766" s="616"/>
      <c r="BQ766" s="616"/>
      <c r="BR766" s="616"/>
      <c r="BS766" s="616"/>
      <c r="BT766" s="616"/>
      <c r="BU766" s="616"/>
      <c r="BV766" s="616"/>
      <c r="BW766" s="616"/>
      <c r="BX766" s="616"/>
      <c r="BY766" s="616"/>
      <c r="BZ766" s="616"/>
      <c r="CA766" s="616"/>
      <c r="CB766" s="616"/>
      <c r="CC766" s="616"/>
      <c r="CD766" s="616"/>
      <c r="CE766" s="616"/>
      <c r="CF766" s="616"/>
      <c r="CG766" s="616"/>
    </row>
    <row r="767" spans="1:85">
      <c r="A767" s="618"/>
      <c r="B767" s="618"/>
      <c r="C767" s="618"/>
      <c r="D767" s="618"/>
      <c r="E767" s="618"/>
      <c r="F767" s="618"/>
      <c r="G767" s="618"/>
      <c r="H767" s="618"/>
      <c r="I767" s="618"/>
      <c r="J767" s="618"/>
      <c r="K767" s="618"/>
      <c r="L767" s="618"/>
      <c r="M767" s="618"/>
      <c r="N767" s="618"/>
      <c r="O767" s="618"/>
      <c r="P767" s="618"/>
      <c r="Q767" s="618"/>
      <c r="R767" s="618"/>
      <c r="S767" s="618"/>
      <c r="T767" s="618"/>
      <c r="U767" s="618"/>
      <c r="V767" s="618"/>
      <c r="W767" s="618"/>
      <c r="Y767" s="618"/>
      <c r="Z767" s="618"/>
      <c r="AA767" s="618"/>
      <c r="AB767" s="618"/>
      <c r="AC767" s="618"/>
      <c r="AD767" s="618"/>
      <c r="AE767" s="618"/>
      <c r="AF767" s="618"/>
      <c r="AG767" s="618"/>
      <c r="AH767" s="618"/>
      <c r="AI767" s="618"/>
      <c r="AJ767" s="618"/>
      <c r="AK767" s="618"/>
      <c r="AL767" s="616"/>
      <c r="AM767" s="616"/>
      <c r="AN767" s="616"/>
      <c r="AO767" s="616"/>
      <c r="AP767" s="616"/>
      <c r="AQ767" s="616"/>
      <c r="AR767" s="616"/>
      <c r="AS767" s="616"/>
      <c r="AT767" s="616"/>
      <c r="AU767" s="616"/>
      <c r="AV767" s="616"/>
      <c r="AW767" s="616"/>
      <c r="AX767" s="616"/>
      <c r="AY767" s="616"/>
      <c r="AZ767" s="616"/>
      <c r="BA767" s="616"/>
      <c r="BB767" s="616"/>
      <c r="BC767" s="616"/>
      <c r="BD767" s="616"/>
      <c r="BE767" s="616"/>
      <c r="BF767" s="616"/>
      <c r="BG767" s="616"/>
      <c r="BH767" s="616"/>
      <c r="BI767" s="616"/>
      <c r="BJ767" s="616"/>
      <c r="BK767" s="616"/>
      <c r="BL767" s="616"/>
      <c r="BM767" s="616"/>
      <c r="BN767" s="616"/>
      <c r="BO767" s="616"/>
      <c r="BP767" s="616"/>
      <c r="BQ767" s="616"/>
      <c r="BR767" s="616"/>
      <c r="BS767" s="616"/>
      <c r="BT767" s="616"/>
      <c r="BU767" s="616"/>
      <c r="BV767" s="616"/>
      <c r="BW767" s="616"/>
      <c r="BX767" s="616"/>
      <c r="BY767" s="616"/>
      <c r="BZ767" s="616"/>
      <c r="CA767" s="616"/>
      <c r="CB767" s="616"/>
      <c r="CC767" s="616"/>
      <c r="CD767" s="616"/>
      <c r="CE767" s="616"/>
      <c r="CF767" s="616"/>
      <c r="CG767" s="616"/>
    </row>
    <row r="768" spans="1:85">
      <c r="A768" s="618"/>
      <c r="B768" s="618"/>
      <c r="C768" s="618"/>
      <c r="D768" s="618"/>
      <c r="E768" s="618"/>
      <c r="F768" s="618"/>
      <c r="G768" s="618"/>
      <c r="H768" s="618"/>
      <c r="I768" s="618"/>
      <c r="J768" s="618"/>
      <c r="K768" s="618"/>
      <c r="L768" s="618"/>
      <c r="M768" s="618"/>
      <c r="N768" s="618"/>
      <c r="O768" s="618"/>
      <c r="P768" s="618"/>
      <c r="Q768" s="618"/>
      <c r="R768" s="618"/>
      <c r="S768" s="618"/>
      <c r="T768" s="618"/>
      <c r="U768" s="618"/>
      <c r="V768" s="618"/>
      <c r="W768" s="618"/>
      <c r="Y768" s="618"/>
      <c r="Z768" s="618"/>
      <c r="AA768" s="618"/>
      <c r="AB768" s="618"/>
      <c r="AC768" s="618"/>
      <c r="AD768" s="618"/>
      <c r="AE768" s="618"/>
      <c r="AF768" s="618"/>
      <c r="AG768" s="618"/>
      <c r="AH768" s="618"/>
      <c r="AI768" s="618"/>
      <c r="AJ768" s="618"/>
      <c r="AK768" s="618"/>
      <c r="AL768" s="616"/>
      <c r="AM768" s="616"/>
      <c r="AN768" s="616"/>
      <c r="AO768" s="616"/>
      <c r="AP768" s="616"/>
      <c r="AQ768" s="616"/>
      <c r="AR768" s="616"/>
      <c r="AS768" s="616"/>
      <c r="AT768" s="616"/>
      <c r="AU768" s="616"/>
      <c r="AV768" s="616"/>
      <c r="AW768" s="616"/>
      <c r="AX768" s="616"/>
      <c r="AY768" s="616"/>
      <c r="AZ768" s="616"/>
      <c r="BA768" s="616"/>
      <c r="BB768" s="616"/>
      <c r="BC768" s="616"/>
      <c r="BD768" s="616"/>
      <c r="BE768" s="616"/>
      <c r="BF768" s="616"/>
      <c r="BG768" s="616"/>
      <c r="BH768" s="616"/>
      <c r="BI768" s="616"/>
      <c r="BJ768" s="616"/>
      <c r="BK768" s="616"/>
      <c r="BL768" s="616"/>
      <c r="BM768" s="616"/>
      <c r="BN768" s="616"/>
      <c r="BO768" s="616"/>
      <c r="BP768" s="616"/>
      <c r="BQ768" s="616"/>
      <c r="BR768" s="616"/>
      <c r="BS768" s="616"/>
      <c r="BT768" s="616"/>
      <c r="BU768" s="616"/>
      <c r="BV768" s="616"/>
      <c r="BW768" s="616"/>
      <c r="BX768" s="616"/>
      <c r="BY768" s="616"/>
      <c r="BZ768" s="616"/>
      <c r="CA768" s="616"/>
      <c r="CB768" s="616"/>
      <c r="CC768" s="616"/>
      <c r="CD768" s="616"/>
      <c r="CE768" s="616"/>
      <c r="CF768" s="616"/>
      <c r="CG768" s="616"/>
    </row>
    <row r="769" spans="1:85">
      <c r="A769" s="618"/>
      <c r="B769" s="618"/>
      <c r="C769" s="618"/>
      <c r="D769" s="618"/>
      <c r="E769" s="618"/>
      <c r="F769" s="618"/>
      <c r="G769" s="618"/>
      <c r="H769" s="618"/>
      <c r="I769" s="618"/>
      <c r="J769" s="618"/>
      <c r="K769" s="618"/>
      <c r="L769" s="618"/>
      <c r="M769" s="618"/>
      <c r="N769" s="618"/>
      <c r="O769" s="618"/>
      <c r="P769" s="618"/>
      <c r="Q769" s="618"/>
      <c r="R769" s="618"/>
      <c r="S769" s="618"/>
      <c r="T769" s="618"/>
      <c r="U769" s="618"/>
      <c r="V769" s="618"/>
      <c r="W769" s="618"/>
      <c r="Y769" s="618"/>
      <c r="Z769" s="618"/>
      <c r="AA769" s="618"/>
      <c r="AB769" s="618"/>
      <c r="AC769" s="618"/>
      <c r="AD769" s="618"/>
      <c r="AE769" s="618"/>
      <c r="AF769" s="618"/>
      <c r="AG769" s="618"/>
      <c r="AH769" s="618"/>
      <c r="AI769" s="618"/>
      <c r="AJ769" s="618"/>
      <c r="AK769" s="618"/>
      <c r="AL769" s="616"/>
      <c r="AM769" s="616"/>
      <c r="AN769" s="616"/>
      <c r="AO769" s="616"/>
      <c r="AP769" s="616"/>
      <c r="AQ769" s="616"/>
      <c r="AR769" s="616"/>
      <c r="AS769" s="616"/>
      <c r="AT769" s="616"/>
      <c r="AU769" s="616"/>
      <c r="AV769" s="616"/>
      <c r="AW769" s="616"/>
      <c r="AX769" s="616"/>
      <c r="AY769" s="616"/>
      <c r="AZ769" s="616"/>
      <c r="BA769" s="616"/>
      <c r="BB769" s="616"/>
      <c r="BC769" s="616"/>
      <c r="BD769" s="616"/>
      <c r="BE769" s="616"/>
      <c r="BF769" s="616"/>
      <c r="BG769" s="616"/>
      <c r="BH769" s="616"/>
      <c r="BI769" s="616"/>
      <c r="BJ769" s="616"/>
      <c r="BK769" s="616"/>
      <c r="BL769" s="616"/>
      <c r="BM769" s="616"/>
      <c r="BN769" s="616"/>
      <c r="BO769" s="616"/>
      <c r="BP769" s="616"/>
      <c r="BQ769" s="616"/>
      <c r="BR769" s="616"/>
      <c r="BS769" s="616"/>
      <c r="BT769" s="616"/>
      <c r="BU769" s="616"/>
      <c r="BV769" s="616"/>
      <c r="BW769" s="616"/>
      <c r="BX769" s="616"/>
      <c r="BY769" s="616"/>
      <c r="BZ769" s="616"/>
      <c r="CA769" s="616"/>
      <c r="CB769" s="616"/>
      <c r="CC769" s="616"/>
      <c r="CD769" s="616"/>
      <c r="CE769" s="616"/>
      <c r="CF769" s="616"/>
      <c r="CG769" s="616"/>
    </row>
    <row r="770" spans="1:85">
      <c r="A770" s="618"/>
      <c r="B770" s="618"/>
      <c r="C770" s="618"/>
      <c r="D770" s="618"/>
      <c r="E770" s="618"/>
      <c r="F770" s="618"/>
      <c r="G770" s="618"/>
      <c r="H770" s="618"/>
      <c r="I770" s="618"/>
      <c r="J770" s="618"/>
      <c r="K770" s="618"/>
      <c r="L770" s="618"/>
      <c r="M770" s="618"/>
      <c r="N770" s="618"/>
      <c r="O770" s="618"/>
      <c r="P770" s="618"/>
      <c r="Q770" s="618"/>
      <c r="R770" s="618"/>
      <c r="S770" s="618"/>
      <c r="T770" s="618"/>
      <c r="U770" s="618"/>
      <c r="V770" s="618"/>
      <c r="W770" s="618"/>
      <c r="Y770" s="618"/>
      <c r="Z770" s="618"/>
      <c r="AA770" s="618"/>
      <c r="AB770" s="618"/>
      <c r="AC770" s="618"/>
      <c r="AD770" s="618"/>
      <c r="AE770" s="618"/>
      <c r="AF770" s="618"/>
      <c r="AG770" s="618"/>
      <c r="AH770" s="618"/>
      <c r="AI770" s="618"/>
      <c r="AJ770" s="618"/>
      <c r="AK770" s="618"/>
      <c r="AL770" s="616"/>
      <c r="AM770" s="616"/>
      <c r="AN770" s="616"/>
      <c r="AO770" s="616"/>
      <c r="AP770" s="616"/>
      <c r="AQ770" s="616"/>
      <c r="AR770" s="616"/>
      <c r="AS770" s="616"/>
      <c r="AT770" s="616"/>
      <c r="AU770" s="616"/>
      <c r="AV770" s="616"/>
      <c r="AW770" s="616"/>
      <c r="AX770" s="616"/>
      <c r="AY770" s="616"/>
      <c r="AZ770" s="616"/>
      <c r="BA770" s="616"/>
      <c r="BB770" s="616"/>
      <c r="BC770" s="616"/>
      <c r="BD770" s="616"/>
      <c r="BE770" s="616"/>
      <c r="BF770" s="616"/>
      <c r="BG770" s="616"/>
      <c r="BH770" s="616"/>
      <c r="BI770" s="616"/>
      <c r="BJ770" s="616"/>
      <c r="BK770" s="616"/>
      <c r="BL770" s="616"/>
      <c r="BM770" s="616"/>
      <c r="BN770" s="616"/>
      <c r="BO770" s="616"/>
      <c r="BP770" s="616"/>
      <c r="BQ770" s="616"/>
      <c r="BR770" s="616"/>
      <c r="BS770" s="616"/>
      <c r="BT770" s="616"/>
      <c r="BU770" s="616"/>
      <c r="BV770" s="616"/>
      <c r="BW770" s="616"/>
      <c r="BX770" s="616"/>
      <c r="BY770" s="616"/>
      <c r="BZ770" s="616"/>
      <c r="CA770" s="616"/>
      <c r="CB770" s="616"/>
      <c r="CC770" s="616"/>
      <c r="CD770" s="616"/>
      <c r="CE770" s="616"/>
      <c r="CF770" s="616"/>
      <c r="CG770" s="616"/>
    </row>
    <row r="771" spans="1:85">
      <c r="A771" s="618"/>
      <c r="B771" s="618"/>
      <c r="C771" s="618"/>
      <c r="D771" s="618"/>
      <c r="E771" s="618"/>
      <c r="F771" s="618"/>
      <c r="G771" s="618"/>
      <c r="H771" s="618"/>
      <c r="I771" s="618"/>
      <c r="J771" s="618"/>
      <c r="K771" s="618"/>
      <c r="L771" s="618"/>
      <c r="M771" s="618"/>
      <c r="N771" s="618"/>
      <c r="O771" s="618"/>
      <c r="P771" s="618"/>
      <c r="Q771" s="618"/>
      <c r="R771" s="618"/>
      <c r="S771" s="618"/>
      <c r="T771" s="618"/>
      <c r="U771" s="618"/>
      <c r="V771" s="618"/>
      <c r="W771" s="618"/>
      <c r="Y771" s="618"/>
      <c r="Z771" s="618"/>
      <c r="AA771" s="618"/>
      <c r="AB771" s="618"/>
      <c r="AC771" s="618"/>
      <c r="AD771" s="618"/>
      <c r="AE771" s="618"/>
      <c r="AF771" s="618"/>
      <c r="AG771" s="618"/>
      <c r="AH771" s="618"/>
      <c r="AI771" s="618"/>
      <c r="AJ771" s="618"/>
      <c r="AK771" s="618"/>
      <c r="AL771" s="616"/>
      <c r="AM771" s="616"/>
      <c r="AN771" s="616"/>
      <c r="AO771" s="616"/>
      <c r="AP771" s="616"/>
      <c r="AQ771" s="616"/>
      <c r="AR771" s="616"/>
      <c r="AS771" s="616"/>
      <c r="AT771" s="616"/>
      <c r="AU771" s="616"/>
      <c r="AV771" s="616"/>
      <c r="AW771" s="616"/>
      <c r="AX771" s="616"/>
      <c r="AY771" s="616"/>
      <c r="AZ771" s="616"/>
      <c r="BA771" s="616"/>
      <c r="BB771" s="616"/>
      <c r="BC771" s="616"/>
      <c r="BD771" s="616"/>
      <c r="BE771" s="616"/>
      <c r="BF771" s="616"/>
      <c r="BG771" s="616"/>
      <c r="BH771" s="616"/>
      <c r="BI771" s="616"/>
      <c r="BJ771" s="616"/>
      <c r="BK771" s="616"/>
      <c r="BL771" s="616"/>
      <c r="BM771" s="616"/>
      <c r="BN771" s="616"/>
      <c r="BO771" s="616"/>
      <c r="BP771" s="616"/>
      <c r="BQ771" s="616"/>
      <c r="BR771" s="616"/>
      <c r="BS771" s="616"/>
      <c r="BT771" s="616"/>
      <c r="BU771" s="616"/>
      <c r="BV771" s="616"/>
      <c r="BW771" s="616"/>
      <c r="BX771" s="616"/>
      <c r="BY771" s="616"/>
      <c r="BZ771" s="616"/>
      <c r="CA771" s="616"/>
      <c r="CB771" s="616"/>
      <c r="CC771" s="616"/>
      <c r="CD771" s="616"/>
      <c r="CE771" s="616"/>
      <c r="CF771" s="616"/>
      <c r="CG771" s="616"/>
    </row>
    <row r="772" spans="1:85">
      <c r="A772" s="618"/>
      <c r="B772" s="618"/>
      <c r="C772" s="618"/>
      <c r="D772" s="618"/>
      <c r="E772" s="618"/>
      <c r="F772" s="618"/>
      <c r="G772" s="618"/>
      <c r="H772" s="618"/>
      <c r="I772" s="618"/>
      <c r="J772" s="618"/>
      <c r="K772" s="618"/>
      <c r="L772" s="618"/>
      <c r="M772" s="618"/>
      <c r="N772" s="618"/>
      <c r="O772" s="618"/>
      <c r="P772" s="618"/>
      <c r="Q772" s="618"/>
      <c r="R772" s="618"/>
      <c r="S772" s="618"/>
      <c r="T772" s="618"/>
      <c r="U772" s="618"/>
      <c r="V772" s="618"/>
      <c r="W772" s="618"/>
      <c r="Y772" s="618"/>
      <c r="Z772" s="618"/>
      <c r="AA772" s="618"/>
      <c r="AB772" s="618"/>
      <c r="AC772" s="618"/>
      <c r="AD772" s="618"/>
      <c r="AE772" s="618"/>
      <c r="AF772" s="618"/>
      <c r="AG772" s="618"/>
      <c r="AH772" s="618"/>
      <c r="AI772" s="618"/>
      <c r="AJ772" s="618"/>
      <c r="AK772" s="618"/>
      <c r="AL772" s="616"/>
      <c r="AM772" s="616"/>
      <c r="AN772" s="616"/>
      <c r="AO772" s="616"/>
      <c r="AP772" s="616"/>
      <c r="AQ772" s="616"/>
      <c r="AR772" s="616"/>
      <c r="AS772" s="616"/>
      <c r="AT772" s="616"/>
      <c r="AU772" s="616"/>
      <c r="AV772" s="616"/>
      <c r="AW772" s="616"/>
      <c r="AX772" s="616"/>
      <c r="AY772" s="616"/>
      <c r="AZ772" s="616"/>
      <c r="BA772" s="616"/>
      <c r="BB772" s="616"/>
      <c r="BC772" s="616"/>
      <c r="BD772" s="616"/>
      <c r="BE772" s="616"/>
      <c r="BF772" s="616"/>
      <c r="BG772" s="616"/>
      <c r="BH772" s="616"/>
      <c r="BI772" s="616"/>
      <c r="BJ772" s="616"/>
      <c r="BK772" s="616"/>
      <c r="BL772" s="616"/>
      <c r="BM772" s="616"/>
      <c r="BN772" s="616"/>
      <c r="BO772" s="616"/>
      <c r="BP772" s="616"/>
      <c r="BQ772" s="616"/>
      <c r="BR772" s="616"/>
      <c r="BS772" s="616"/>
      <c r="BT772" s="616"/>
      <c r="BU772" s="616"/>
      <c r="BV772" s="616"/>
      <c r="BW772" s="616"/>
      <c r="BX772" s="616"/>
      <c r="BY772" s="616"/>
      <c r="BZ772" s="616"/>
      <c r="CA772" s="616"/>
      <c r="CB772" s="616"/>
      <c r="CC772" s="616"/>
      <c r="CD772" s="616"/>
      <c r="CE772" s="616"/>
      <c r="CF772" s="616"/>
      <c r="CG772" s="616"/>
    </row>
    <row r="773" spans="1:85">
      <c r="A773" s="618"/>
      <c r="B773" s="618"/>
      <c r="C773" s="618"/>
      <c r="D773" s="618"/>
      <c r="E773" s="618"/>
      <c r="F773" s="618"/>
      <c r="G773" s="618"/>
      <c r="H773" s="618"/>
      <c r="I773" s="618"/>
      <c r="J773" s="618"/>
      <c r="K773" s="618"/>
      <c r="L773" s="618"/>
      <c r="M773" s="618"/>
      <c r="N773" s="618"/>
      <c r="O773" s="618"/>
      <c r="P773" s="618"/>
      <c r="Q773" s="618"/>
      <c r="R773" s="618"/>
      <c r="S773" s="618"/>
      <c r="T773" s="618"/>
      <c r="U773" s="618"/>
      <c r="V773" s="618"/>
      <c r="W773" s="618"/>
      <c r="Y773" s="618"/>
      <c r="Z773" s="618"/>
      <c r="AA773" s="618"/>
      <c r="AB773" s="618"/>
      <c r="AC773" s="618"/>
      <c r="AD773" s="618"/>
      <c r="AE773" s="618"/>
      <c r="AF773" s="618"/>
      <c r="AG773" s="618"/>
      <c r="AH773" s="618"/>
      <c r="AI773" s="618"/>
      <c r="AJ773" s="618"/>
      <c r="AK773" s="618"/>
      <c r="AL773" s="616"/>
      <c r="AM773" s="616"/>
      <c r="AN773" s="616"/>
      <c r="AO773" s="616"/>
      <c r="AP773" s="616"/>
      <c r="AQ773" s="616"/>
      <c r="AR773" s="616"/>
      <c r="AS773" s="616"/>
      <c r="AT773" s="616"/>
      <c r="AU773" s="616"/>
      <c r="AV773" s="616"/>
      <c r="AW773" s="616"/>
      <c r="AX773" s="616"/>
      <c r="AY773" s="616"/>
      <c r="AZ773" s="616"/>
      <c r="BA773" s="616"/>
      <c r="BB773" s="616"/>
      <c r="BC773" s="616"/>
      <c r="BD773" s="616"/>
      <c r="BE773" s="616"/>
      <c r="BF773" s="616"/>
      <c r="BG773" s="616"/>
      <c r="BH773" s="616"/>
      <c r="BI773" s="616"/>
      <c r="BJ773" s="616"/>
      <c r="BK773" s="616"/>
      <c r="BL773" s="616"/>
      <c r="BM773" s="616"/>
      <c r="BN773" s="616"/>
      <c r="BO773" s="616"/>
      <c r="BP773" s="616"/>
      <c r="BQ773" s="616"/>
      <c r="BR773" s="616"/>
      <c r="BS773" s="616"/>
      <c r="BT773" s="616"/>
      <c r="BU773" s="616"/>
      <c r="BV773" s="616"/>
      <c r="BW773" s="616"/>
      <c r="BX773" s="616"/>
      <c r="BY773" s="616"/>
      <c r="BZ773" s="616"/>
      <c r="CA773" s="616"/>
      <c r="CB773" s="616"/>
      <c r="CC773" s="616"/>
      <c r="CD773" s="616"/>
      <c r="CE773" s="616"/>
      <c r="CF773" s="616"/>
      <c r="CG773" s="616"/>
    </row>
    <row r="774" spans="1:85">
      <c r="A774" s="618"/>
      <c r="B774" s="618"/>
      <c r="C774" s="618"/>
      <c r="D774" s="618"/>
      <c r="E774" s="618"/>
      <c r="F774" s="618"/>
      <c r="G774" s="618"/>
      <c r="H774" s="618"/>
      <c r="I774" s="618"/>
      <c r="J774" s="618"/>
      <c r="K774" s="618"/>
      <c r="L774" s="618"/>
      <c r="M774" s="618"/>
      <c r="N774" s="618"/>
      <c r="O774" s="618"/>
      <c r="P774" s="618"/>
      <c r="Q774" s="618"/>
      <c r="R774" s="618"/>
      <c r="S774" s="618"/>
      <c r="T774" s="618"/>
      <c r="U774" s="618"/>
      <c r="V774" s="618"/>
      <c r="W774" s="618"/>
      <c r="Y774" s="618"/>
      <c r="Z774" s="618"/>
      <c r="AA774" s="618"/>
      <c r="AB774" s="618"/>
      <c r="AC774" s="618"/>
      <c r="AD774" s="618"/>
      <c r="AE774" s="618"/>
      <c r="AF774" s="618"/>
      <c r="AG774" s="618"/>
      <c r="AH774" s="618"/>
      <c r="AI774" s="618"/>
      <c r="AJ774" s="618"/>
      <c r="AK774" s="618"/>
      <c r="AL774" s="616"/>
      <c r="AM774" s="616"/>
      <c r="AN774" s="616"/>
      <c r="AO774" s="616"/>
      <c r="AP774" s="616"/>
      <c r="AQ774" s="616"/>
      <c r="AR774" s="616"/>
      <c r="AS774" s="616"/>
      <c r="AT774" s="616"/>
      <c r="AU774" s="616"/>
      <c r="AV774" s="616"/>
      <c r="AW774" s="616"/>
      <c r="AX774" s="616"/>
      <c r="AY774" s="616"/>
      <c r="AZ774" s="616"/>
      <c r="BA774" s="616"/>
      <c r="BB774" s="616"/>
      <c r="BC774" s="616"/>
      <c r="BD774" s="616"/>
      <c r="BE774" s="616"/>
      <c r="BF774" s="616"/>
      <c r="BG774" s="616"/>
      <c r="BH774" s="616"/>
      <c r="BI774" s="616"/>
      <c r="BJ774" s="616"/>
      <c r="BK774" s="616"/>
      <c r="BL774" s="616"/>
      <c r="BM774" s="616"/>
      <c r="BN774" s="616"/>
      <c r="BO774" s="616"/>
      <c r="BP774" s="616"/>
      <c r="BQ774" s="616"/>
      <c r="BR774" s="616"/>
      <c r="BS774" s="616"/>
      <c r="BT774" s="616"/>
      <c r="BU774" s="616"/>
      <c r="BV774" s="616"/>
      <c r="BW774" s="616"/>
      <c r="BX774" s="616"/>
      <c r="BY774" s="616"/>
      <c r="BZ774" s="616"/>
      <c r="CA774" s="616"/>
      <c r="CB774" s="616"/>
      <c r="CC774" s="616"/>
      <c r="CD774" s="616"/>
      <c r="CE774" s="616"/>
      <c r="CF774" s="616"/>
      <c r="CG774" s="616"/>
    </row>
    <row r="775" spans="1:85">
      <c r="A775" s="618"/>
      <c r="B775" s="618"/>
      <c r="C775" s="618"/>
      <c r="D775" s="618"/>
      <c r="E775" s="618"/>
      <c r="F775" s="618"/>
      <c r="G775" s="618"/>
      <c r="H775" s="618"/>
      <c r="I775" s="618"/>
      <c r="J775" s="618"/>
      <c r="K775" s="618"/>
      <c r="L775" s="618"/>
      <c r="M775" s="618"/>
      <c r="N775" s="618"/>
      <c r="O775" s="618"/>
      <c r="P775" s="618"/>
      <c r="Q775" s="618"/>
      <c r="R775" s="618"/>
      <c r="S775" s="618"/>
      <c r="T775" s="618"/>
      <c r="U775" s="618"/>
      <c r="V775" s="618"/>
      <c r="W775" s="618"/>
      <c r="Y775" s="618"/>
      <c r="Z775" s="618"/>
      <c r="AA775" s="618"/>
      <c r="AB775" s="618"/>
      <c r="AC775" s="618"/>
      <c r="AD775" s="618"/>
      <c r="AE775" s="618"/>
      <c r="AF775" s="618"/>
      <c r="AG775" s="618"/>
      <c r="AH775" s="618"/>
      <c r="AI775" s="618"/>
      <c r="AJ775" s="618"/>
      <c r="AK775" s="618"/>
      <c r="AL775" s="616"/>
      <c r="AM775" s="616"/>
      <c r="AN775" s="616"/>
      <c r="AO775" s="616"/>
      <c r="AP775" s="616"/>
      <c r="AQ775" s="616"/>
      <c r="AR775" s="616"/>
      <c r="AS775" s="616"/>
      <c r="AT775" s="616"/>
      <c r="AU775" s="616"/>
      <c r="AV775" s="616"/>
      <c r="AW775" s="616"/>
      <c r="AX775" s="616"/>
      <c r="AY775" s="616"/>
      <c r="AZ775" s="616"/>
      <c r="BA775" s="616"/>
      <c r="BB775" s="616"/>
      <c r="BC775" s="616"/>
      <c r="BD775" s="616"/>
      <c r="BE775" s="616"/>
      <c r="BF775" s="616"/>
      <c r="BG775" s="616"/>
      <c r="BH775" s="616"/>
      <c r="BI775" s="616"/>
      <c r="BJ775" s="616"/>
      <c r="BK775" s="616"/>
      <c r="BL775" s="616"/>
      <c r="BM775" s="616"/>
      <c r="BN775" s="616"/>
      <c r="BO775" s="616"/>
      <c r="BP775" s="616"/>
      <c r="BQ775" s="616"/>
      <c r="BR775" s="616"/>
      <c r="BS775" s="616"/>
      <c r="BT775" s="616"/>
      <c r="BU775" s="616"/>
      <c r="BV775" s="616"/>
      <c r="BW775" s="616"/>
      <c r="BX775" s="616"/>
      <c r="BY775" s="616"/>
      <c r="BZ775" s="616"/>
      <c r="CA775" s="616"/>
      <c r="CB775" s="616"/>
      <c r="CC775" s="616"/>
      <c r="CD775" s="616"/>
      <c r="CE775" s="616"/>
      <c r="CF775" s="616"/>
      <c r="CG775" s="616"/>
    </row>
    <row r="776" spans="1:85">
      <c r="A776" s="618"/>
      <c r="B776" s="618"/>
      <c r="C776" s="618"/>
      <c r="D776" s="618"/>
      <c r="E776" s="618"/>
      <c r="F776" s="618"/>
      <c r="G776" s="618"/>
      <c r="H776" s="618"/>
      <c r="I776" s="618"/>
      <c r="J776" s="618"/>
      <c r="K776" s="618"/>
      <c r="L776" s="618"/>
      <c r="M776" s="618"/>
      <c r="N776" s="618"/>
      <c r="O776" s="618"/>
      <c r="P776" s="618"/>
      <c r="Q776" s="618"/>
      <c r="R776" s="618"/>
      <c r="S776" s="618"/>
      <c r="T776" s="618"/>
      <c r="U776" s="618"/>
      <c r="V776" s="618"/>
      <c r="W776" s="618"/>
      <c r="Y776" s="618"/>
      <c r="Z776" s="618"/>
      <c r="AA776" s="618"/>
      <c r="AB776" s="618"/>
      <c r="AC776" s="618"/>
      <c r="AD776" s="618"/>
      <c r="AE776" s="618"/>
      <c r="AF776" s="618"/>
      <c r="AG776" s="618"/>
      <c r="AH776" s="618"/>
      <c r="AI776" s="618"/>
      <c r="AJ776" s="618"/>
      <c r="AK776" s="618"/>
      <c r="AL776" s="616"/>
      <c r="AM776" s="616"/>
      <c r="AN776" s="616"/>
      <c r="AO776" s="616"/>
      <c r="AP776" s="616"/>
      <c r="AQ776" s="616"/>
      <c r="AR776" s="616"/>
      <c r="AS776" s="616"/>
      <c r="AT776" s="616"/>
      <c r="AU776" s="616"/>
      <c r="AV776" s="616"/>
      <c r="AW776" s="616"/>
      <c r="AX776" s="616"/>
      <c r="AY776" s="616"/>
      <c r="AZ776" s="616"/>
      <c r="BA776" s="616"/>
      <c r="BB776" s="616"/>
      <c r="BC776" s="616"/>
      <c r="BD776" s="616"/>
      <c r="BE776" s="616"/>
      <c r="BF776" s="616"/>
      <c r="BG776" s="616"/>
      <c r="BH776" s="616"/>
      <c r="BI776" s="616"/>
      <c r="BJ776" s="616"/>
      <c r="BK776" s="616"/>
      <c r="BL776" s="616"/>
      <c r="BM776" s="616"/>
      <c r="BN776" s="616"/>
      <c r="BO776" s="616"/>
      <c r="BP776" s="616"/>
      <c r="BQ776" s="616"/>
      <c r="BR776" s="616"/>
      <c r="BS776" s="616"/>
      <c r="BT776" s="616"/>
      <c r="BU776" s="616"/>
      <c r="BV776" s="616"/>
      <c r="BW776" s="616"/>
      <c r="BX776" s="616"/>
      <c r="BY776" s="616"/>
      <c r="BZ776" s="616"/>
      <c r="CA776" s="616"/>
      <c r="CB776" s="616"/>
      <c r="CC776" s="616"/>
      <c r="CD776" s="616"/>
      <c r="CE776" s="616"/>
      <c r="CF776" s="616"/>
      <c r="CG776" s="616"/>
    </row>
    <row r="777" spans="1:85">
      <c r="A777" s="618"/>
      <c r="B777" s="618"/>
      <c r="C777" s="618"/>
      <c r="D777" s="618"/>
      <c r="E777" s="618"/>
      <c r="F777" s="618"/>
      <c r="G777" s="618"/>
      <c r="H777" s="618"/>
      <c r="I777" s="618"/>
      <c r="J777" s="618"/>
      <c r="K777" s="618"/>
      <c r="L777" s="618"/>
      <c r="M777" s="618"/>
      <c r="N777" s="618"/>
      <c r="O777" s="618"/>
      <c r="P777" s="618"/>
      <c r="Q777" s="618"/>
      <c r="R777" s="618"/>
      <c r="S777" s="618"/>
      <c r="T777" s="618"/>
      <c r="U777" s="618"/>
      <c r="V777" s="618"/>
      <c r="W777" s="618"/>
      <c r="Y777" s="618"/>
      <c r="Z777" s="618"/>
      <c r="AA777" s="618"/>
      <c r="AB777" s="618"/>
      <c r="AC777" s="618"/>
      <c r="AD777" s="618"/>
      <c r="AE777" s="618"/>
      <c r="AF777" s="618"/>
      <c r="AG777" s="618"/>
      <c r="AH777" s="618"/>
      <c r="AI777" s="618"/>
      <c r="AJ777" s="618"/>
      <c r="AK777" s="618"/>
      <c r="AL777" s="616"/>
      <c r="AM777" s="616"/>
      <c r="AN777" s="616"/>
      <c r="AO777" s="616"/>
      <c r="AP777" s="616"/>
      <c r="AQ777" s="616"/>
      <c r="AR777" s="616"/>
      <c r="AS777" s="616"/>
      <c r="AT777" s="616"/>
      <c r="AU777" s="616"/>
      <c r="AV777" s="616"/>
      <c r="AW777" s="616"/>
      <c r="AX777" s="616"/>
      <c r="AY777" s="616"/>
      <c r="AZ777" s="616"/>
      <c r="BA777" s="616"/>
      <c r="BB777" s="616"/>
      <c r="BC777" s="616"/>
      <c r="BD777" s="616"/>
      <c r="BE777" s="616"/>
      <c r="BF777" s="616"/>
      <c r="BG777" s="616"/>
      <c r="BH777" s="616"/>
      <c r="BI777" s="616"/>
      <c r="BJ777" s="616"/>
      <c r="BK777" s="616"/>
      <c r="BL777" s="616"/>
      <c r="BM777" s="616"/>
      <c r="BN777" s="616"/>
      <c r="BO777" s="616"/>
      <c r="BP777" s="616"/>
      <c r="BQ777" s="616"/>
      <c r="BR777" s="616"/>
      <c r="BS777" s="616"/>
      <c r="BT777" s="616"/>
      <c r="BU777" s="616"/>
      <c r="BV777" s="616"/>
      <c r="BW777" s="616"/>
      <c r="BX777" s="616"/>
      <c r="BY777" s="616"/>
      <c r="BZ777" s="616"/>
      <c r="CA777" s="616"/>
      <c r="CB777" s="616"/>
      <c r="CC777" s="616"/>
      <c r="CD777" s="616"/>
      <c r="CE777" s="616"/>
      <c r="CF777" s="616"/>
      <c r="CG777" s="616"/>
    </row>
    <row r="778" spans="1:85">
      <c r="A778" s="618"/>
      <c r="B778" s="618"/>
      <c r="C778" s="618"/>
      <c r="D778" s="618"/>
      <c r="E778" s="618"/>
      <c r="F778" s="618"/>
      <c r="G778" s="618"/>
      <c r="H778" s="618"/>
      <c r="I778" s="618"/>
      <c r="J778" s="618"/>
      <c r="K778" s="618"/>
      <c r="L778" s="618"/>
      <c r="M778" s="618"/>
      <c r="N778" s="618"/>
      <c r="O778" s="618"/>
      <c r="P778" s="618"/>
      <c r="Q778" s="618"/>
      <c r="R778" s="618"/>
      <c r="S778" s="618"/>
      <c r="T778" s="618"/>
      <c r="U778" s="618"/>
      <c r="V778" s="618"/>
      <c r="W778" s="618"/>
      <c r="Y778" s="618"/>
      <c r="Z778" s="618"/>
      <c r="AA778" s="618"/>
      <c r="AB778" s="618"/>
      <c r="AC778" s="618"/>
      <c r="AD778" s="618"/>
      <c r="AE778" s="618"/>
      <c r="AF778" s="618"/>
      <c r="AG778" s="618"/>
      <c r="AH778" s="618"/>
      <c r="AI778" s="618"/>
      <c r="AJ778" s="618"/>
      <c r="AK778" s="618"/>
      <c r="AL778" s="616"/>
      <c r="AM778" s="616"/>
      <c r="AN778" s="616"/>
      <c r="AO778" s="616"/>
      <c r="AP778" s="616"/>
      <c r="AQ778" s="616"/>
      <c r="AR778" s="616"/>
      <c r="AS778" s="616"/>
      <c r="AT778" s="616"/>
      <c r="AU778" s="616"/>
      <c r="AV778" s="616"/>
      <c r="AW778" s="616"/>
      <c r="AX778" s="616"/>
      <c r="AY778" s="616"/>
      <c r="AZ778" s="616"/>
      <c r="BA778" s="616"/>
      <c r="BB778" s="616"/>
      <c r="BC778" s="616"/>
      <c r="BD778" s="616"/>
      <c r="BE778" s="616"/>
      <c r="BF778" s="616"/>
      <c r="BG778" s="616"/>
      <c r="BH778" s="616"/>
      <c r="BI778" s="616"/>
      <c r="BJ778" s="616"/>
      <c r="BK778" s="616"/>
      <c r="BL778" s="616"/>
      <c r="BM778" s="616"/>
      <c r="BN778" s="616"/>
      <c r="BO778" s="616"/>
      <c r="BP778" s="616"/>
      <c r="BQ778" s="616"/>
      <c r="BR778" s="616"/>
      <c r="BS778" s="616"/>
      <c r="BT778" s="616"/>
      <c r="BU778" s="616"/>
      <c r="BV778" s="616"/>
      <c r="BW778" s="616"/>
      <c r="BX778" s="616"/>
      <c r="BY778" s="616"/>
      <c r="BZ778" s="616"/>
      <c r="CA778" s="616"/>
      <c r="CB778" s="616"/>
      <c r="CC778" s="616"/>
      <c r="CD778" s="616"/>
      <c r="CE778" s="616"/>
      <c r="CF778" s="616"/>
      <c r="CG778" s="616"/>
    </row>
    <row r="779" spans="1:85">
      <c r="A779" s="618"/>
      <c r="B779" s="618"/>
      <c r="C779" s="618"/>
      <c r="D779" s="618"/>
      <c r="E779" s="618"/>
      <c r="F779" s="618"/>
      <c r="G779" s="618"/>
      <c r="H779" s="618"/>
      <c r="I779" s="618"/>
      <c r="J779" s="618"/>
      <c r="K779" s="618"/>
      <c r="L779" s="618"/>
      <c r="M779" s="618"/>
      <c r="N779" s="618"/>
      <c r="O779" s="618"/>
      <c r="P779" s="618"/>
      <c r="Q779" s="618"/>
      <c r="R779" s="618"/>
      <c r="S779" s="618"/>
      <c r="T779" s="618"/>
      <c r="U779" s="618"/>
      <c r="V779" s="618"/>
      <c r="W779" s="618"/>
      <c r="Y779" s="618"/>
      <c r="Z779" s="618"/>
      <c r="AA779" s="618"/>
      <c r="AB779" s="618"/>
      <c r="AC779" s="618"/>
      <c r="AD779" s="618"/>
      <c r="AE779" s="618"/>
      <c r="AF779" s="618"/>
      <c r="AG779" s="618"/>
      <c r="AH779" s="618"/>
      <c r="AI779" s="618"/>
      <c r="AJ779" s="618"/>
      <c r="AK779" s="618"/>
      <c r="AL779" s="616"/>
      <c r="AM779" s="616"/>
      <c r="AN779" s="616"/>
      <c r="AO779" s="616"/>
      <c r="AP779" s="616"/>
      <c r="AQ779" s="616"/>
      <c r="AR779" s="616"/>
      <c r="AS779" s="616"/>
      <c r="AT779" s="616"/>
      <c r="AU779" s="616"/>
      <c r="AV779" s="616"/>
      <c r="AW779" s="616"/>
      <c r="AX779" s="616"/>
      <c r="AY779" s="616"/>
      <c r="AZ779" s="616"/>
      <c r="BA779" s="616"/>
      <c r="BB779" s="616"/>
      <c r="BC779" s="616"/>
      <c r="BD779" s="616"/>
      <c r="BE779" s="616"/>
      <c r="BF779" s="616"/>
      <c r="BG779" s="616"/>
      <c r="BH779" s="616"/>
      <c r="BI779" s="616"/>
      <c r="BJ779" s="616"/>
      <c r="BK779" s="616"/>
      <c r="BL779" s="616"/>
      <c r="BM779" s="616"/>
      <c r="BN779" s="616"/>
      <c r="BO779" s="616"/>
      <c r="BP779" s="616"/>
      <c r="BQ779" s="616"/>
      <c r="BR779" s="616"/>
      <c r="BS779" s="616"/>
      <c r="BT779" s="616"/>
      <c r="BU779" s="616"/>
      <c r="BV779" s="616"/>
      <c r="BW779" s="616"/>
      <c r="BX779" s="616"/>
      <c r="BY779" s="616"/>
      <c r="BZ779" s="616"/>
      <c r="CA779" s="616"/>
      <c r="CB779" s="616"/>
      <c r="CC779" s="616"/>
      <c r="CD779" s="616"/>
      <c r="CE779" s="616"/>
      <c r="CF779" s="616"/>
      <c r="CG779" s="616"/>
    </row>
    <row r="780" spans="1:85">
      <c r="A780" s="618"/>
      <c r="B780" s="618"/>
      <c r="C780" s="618"/>
      <c r="D780" s="618"/>
      <c r="E780" s="618"/>
      <c r="F780" s="618"/>
      <c r="G780" s="618"/>
      <c r="H780" s="618"/>
      <c r="I780" s="618"/>
      <c r="J780" s="618"/>
      <c r="K780" s="618"/>
      <c r="L780" s="618"/>
      <c r="M780" s="618"/>
      <c r="N780" s="618"/>
      <c r="O780" s="618"/>
      <c r="P780" s="618"/>
      <c r="Q780" s="618"/>
      <c r="R780" s="618"/>
      <c r="S780" s="618"/>
      <c r="T780" s="618"/>
      <c r="U780" s="618"/>
      <c r="V780" s="618"/>
      <c r="W780" s="618"/>
      <c r="Y780" s="618"/>
      <c r="Z780" s="618"/>
      <c r="AA780" s="618"/>
      <c r="AB780" s="618"/>
      <c r="AC780" s="618"/>
      <c r="AD780" s="618"/>
      <c r="AE780" s="618"/>
      <c r="AF780" s="618"/>
      <c r="AG780" s="618"/>
      <c r="AH780" s="618"/>
      <c r="AI780" s="618"/>
      <c r="AJ780" s="618"/>
      <c r="AK780" s="618"/>
      <c r="AL780" s="616"/>
      <c r="AM780" s="616"/>
      <c r="AN780" s="616"/>
      <c r="AO780" s="616"/>
      <c r="AP780" s="616"/>
      <c r="AQ780" s="616"/>
      <c r="AR780" s="616"/>
      <c r="AS780" s="616"/>
      <c r="AT780" s="616"/>
      <c r="AU780" s="616"/>
      <c r="AV780" s="616"/>
      <c r="AW780" s="616"/>
      <c r="AX780" s="616"/>
      <c r="AY780" s="616"/>
      <c r="AZ780" s="616"/>
      <c r="BA780" s="616"/>
      <c r="BB780" s="616"/>
      <c r="BC780" s="616"/>
      <c r="BD780" s="616"/>
      <c r="BE780" s="616"/>
      <c r="BF780" s="616"/>
      <c r="BG780" s="616"/>
      <c r="BH780" s="616"/>
      <c r="BI780" s="616"/>
      <c r="BJ780" s="616"/>
      <c r="BK780" s="616"/>
      <c r="BL780" s="616"/>
      <c r="BM780" s="616"/>
      <c r="BN780" s="616"/>
      <c r="BO780" s="616"/>
      <c r="BP780" s="616"/>
      <c r="BQ780" s="616"/>
      <c r="BR780" s="616"/>
      <c r="BS780" s="616"/>
      <c r="BT780" s="616"/>
      <c r="BU780" s="616"/>
      <c r="BV780" s="616"/>
      <c r="BW780" s="616"/>
      <c r="BX780" s="616"/>
      <c r="BY780" s="616"/>
      <c r="BZ780" s="616"/>
      <c r="CA780" s="616"/>
      <c r="CB780" s="616"/>
      <c r="CC780" s="616"/>
      <c r="CD780" s="616"/>
      <c r="CE780" s="616"/>
      <c r="CF780" s="616"/>
      <c r="CG780" s="616"/>
    </row>
    <row r="781" spans="1:85">
      <c r="A781" s="618"/>
      <c r="B781" s="618"/>
      <c r="C781" s="618"/>
      <c r="D781" s="618"/>
      <c r="E781" s="618"/>
      <c r="F781" s="618"/>
      <c r="G781" s="618"/>
      <c r="H781" s="618"/>
      <c r="I781" s="618"/>
      <c r="J781" s="618"/>
      <c r="K781" s="618"/>
      <c r="L781" s="618"/>
      <c r="M781" s="618"/>
      <c r="N781" s="618"/>
      <c r="O781" s="618"/>
      <c r="P781" s="618"/>
      <c r="Q781" s="618"/>
      <c r="R781" s="618"/>
      <c r="S781" s="618"/>
      <c r="T781" s="618"/>
      <c r="U781" s="618"/>
      <c r="V781" s="618"/>
      <c r="W781" s="618"/>
      <c r="Y781" s="618"/>
      <c r="Z781" s="618"/>
      <c r="AA781" s="618"/>
      <c r="AB781" s="618"/>
      <c r="AC781" s="618"/>
      <c r="AD781" s="618"/>
      <c r="AE781" s="618"/>
      <c r="AF781" s="618"/>
      <c r="AG781" s="618"/>
      <c r="AH781" s="618"/>
      <c r="AI781" s="618"/>
      <c r="AJ781" s="618"/>
      <c r="AK781" s="618"/>
      <c r="AL781" s="616"/>
      <c r="AM781" s="616"/>
      <c r="AN781" s="616"/>
      <c r="AO781" s="616"/>
      <c r="AP781" s="616"/>
      <c r="AQ781" s="616"/>
      <c r="AR781" s="616"/>
      <c r="AS781" s="616"/>
      <c r="AT781" s="616"/>
      <c r="AU781" s="616"/>
      <c r="AV781" s="616"/>
      <c r="AW781" s="616"/>
      <c r="AX781" s="616"/>
      <c r="AY781" s="616"/>
      <c r="AZ781" s="616"/>
      <c r="BA781" s="616"/>
      <c r="BB781" s="616"/>
      <c r="BC781" s="616"/>
      <c r="BD781" s="616"/>
      <c r="BE781" s="616"/>
      <c r="BF781" s="616"/>
      <c r="BG781" s="616"/>
      <c r="BH781" s="616"/>
      <c r="BI781" s="616"/>
      <c r="BJ781" s="616"/>
      <c r="BK781" s="616"/>
      <c r="BL781" s="616"/>
      <c r="BM781" s="616"/>
      <c r="BN781" s="616"/>
      <c r="BO781" s="616"/>
      <c r="BP781" s="616"/>
      <c r="BQ781" s="616"/>
      <c r="BR781" s="616"/>
      <c r="BS781" s="616"/>
      <c r="BT781" s="616"/>
      <c r="BU781" s="616"/>
      <c r="BV781" s="616"/>
      <c r="BW781" s="616"/>
      <c r="BX781" s="616"/>
      <c r="BY781" s="616"/>
      <c r="BZ781" s="616"/>
      <c r="CA781" s="616"/>
      <c r="CB781" s="616"/>
      <c r="CC781" s="616"/>
      <c r="CD781" s="616"/>
      <c r="CE781" s="616"/>
      <c r="CF781" s="616"/>
      <c r="CG781" s="616"/>
    </row>
    <row r="782" spans="1:85">
      <c r="A782" s="618"/>
      <c r="B782" s="618"/>
      <c r="C782" s="618"/>
      <c r="D782" s="618"/>
      <c r="E782" s="618"/>
      <c r="F782" s="618"/>
      <c r="G782" s="618"/>
      <c r="H782" s="618"/>
      <c r="I782" s="618"/>
      <c r="J782" s="618"/>
      <c r="K782" s="618"/>
      <c r="L782" s="618"/>
      <c r="M782" s="618"/>
      <c r="N782" s="618"/>
      <c r="O782" s="618"/>
      <c r="P782" s="618"/>
      <c r="Q782" s="618"/>
      <c r="R782" s="618"/>
      <c r="S782" s="618"/>
      <c r="T782" s="618"/>
      <c r="U782" s="618"/>
      <c r="V782" s="618"/>
      <c r="W782" s="618"/>
      <c r="Y782" s="618"/>
      <c r="Z782" s="618"/>
      <c r="AA782" s="618"/>
      <c r="AB782" s="618"/>
      <c r="AC782" s="618"/>
      <c r="AD782" s="618"/>
      <c r="AE782" s="618"/>
      <c r="AF782" s="618"/>
      <c r="AG782" s="618"/>
      <c r="AH782" s="618"/>
      <c r="AI782" s="618"/>
      <c r="AJ782" s="618"/>
      <c r="AK782" s="618"/>
      <c r="AL782" s="616"/>
      <c r="AM782" s="616"/>
      <c r="AN782" s="616"/>
      <c r="AO782" s="616"/>
      <c r="AP782" s="616"/>
      <c r="AQ782" s="616"/>
      <c r="AR782" s="616"/>
      <c r="AS782" s="616"/>
      <c r="AT782" s="616"/>
      <c r="AU782" s="616"/>
      <c r="AV782" s="616"/>
      <c r="AW782" s="616"/>
      <c r="AX782" s="616"/>
      <c r="AY782" s="616"/>
      <c r="AZ782" s="616"/>
      <c r="BA782" s="616"/>
      <c r="BB782" s="616"/>
      <c r="BC782" s="616"/>
      <c r="BD782" s="616"/>
      <c r="BE782" s="616"/>
      <c r="BF782" s="616"/>
      <c r="BG782" s="616"/>
      <c r="BH782" s="616"/>
      <c r="BI782" s="616"/>
      <c r="BJ782" s="616"/>
      <c r="BK782" s="616"/>
      <c r="BL782" s="616"/>
      <c r="BM782" s="616"/>
      <c r="BN782" s="616"/>
      <c r="BO782" s="616"/>
      <c r="BP782" s="616"/>
      <c r="BQ782" s="616"/>
      <c r="BR782" s="616"/>
      <c r="BS782" s="616"/>
      <c r="BT782" s="616"/>
      <c r="BU782" s="616"/>
      <c r="BV782" s="616"/>
      <c r="BW782" s="616"/>
      <c r="BX782" s="616"/>
      <c r="BY782" s="616"/>
      <c r="BZ782" s="616"/>
      <c r="CA782" s="616"/>
      <c r="CB782" s="616"/>
      <c r="CC782" s="616"/>
      <c r="CD782" s="616"/>
      <c r="CE782" s="616"/>
      <c r="CF782" s="616"/>
      <c r="CG782" s="616"/>
    </row>
    <row r="783" spans="1:85">
      <c r="A783" s="618"/>
      <c r="B783" s="618"/>
      <c r="C783" s="618"/>
      <c r="D783" s="618"/>
      <c r="E783" s="618"/>
      <c r="F783" s="618"/>
      <c r="G783" s="618"/>
      <c r="H783" s="618"/>
      <c r="I783" s="618"/>
      <c r="J783" s="618"/>
      <c r="K783" s="618"/>
      <c r="L783" s="618"/>
      <c r="M783" s="618"/>
      <c r="N783" s="618"/>
      <c r="O783" s="618"/>
      <c r="P783" s="618"/>
      <c r="Q783" s="618"/>
      <c r="R783" s="618"/>
      <c r="S783" s="618"/>
      <c r="T783" s="618"/>
      <c r="U783" s="618"/>
      <c r="V783" s="618"/>
      <c r="W783" s="618"/>
      <c r="Y783" s="618"/>
      <c r="Z783" s="618"/>
      <c r="AA783" s="618"/>
      <c r="AB783" s="618"/>
      <c r="AC783" s="618"/>
      <c r="AD783" s="618"/>
      <c r="AE783" s="618"/>
      <c r="AF783" s="618"/>
      <c r="AG783" s="618"/>
      <c r="AH783" s="618"/>
      <c r="AI783" s="618"/>
      <c r="AJ783" s="618"/>
      <c r="AK783" s="618"/>
      <c r="AL783" s="616"/>
      <c r="AM783" s="616"/>
      <c r="AN783" s="616"/>
      <c r="AO783" s="616"/>
      <c r="AP783" s="616"/>
      <c r="AQ783" s="616"/>
      <c r="AR783" s="616"/>
      <c r="AS783" s="616"/>
      <c r="AT783" s="616"/>
      <c r="AU783" s="616"/>
      <c r="AV783" s="616"/>
      <c r="AW783" s="616"/>
      <c r="AX783" s="616"/>
      <c r="AY783" s="616"/>
      <c r="AZ783" s="616"/>
      <c r="BA783" s="616"/>
      <c r="BB783" s="616"/>
      <c r="BC783" s="616"/>
      <c r="BD783" s="616"/>
      <c r="BE783" s="616"/>
      <c r="BF783" s="616"/>
      <c r="BG783" s="616"/>
      <c r="BH783" s="616"/>
      <c r="BI783" s="616"/>
      <c r="BJ783" s="616"/>
      <c r="BK783" s="616"/>
      <c r="BL783" s="616"/>
      <c r="BM783" s="616"/>
      <c r="BN783" s="616"/>
      <c r="BO783" s="616"/>
      <c r="BP783" s="616"/>
      <c r="BQ783" s="616"/>
      <c r="BR783" s="616"/>
      <c r="BS783" s="616"/>
      <c r="BT783" s="616"/>
      <c r="BU783" s="616"/>
      <c r="BV783" s="616"/>
      <c r="BW783" s="616"/>
      <c r="BX783" s="616"/>
      <c r="BY783" s="616"/>
      <c r="BZ783" s="616"/>
      <c r="CA783" s="616"/>
      <c r="CB783" s="616"/>
      <c r="CC783" s="616"/>
      <c r="CD783" s="616"/>
      <c r="CE783" s="616"/>
      <c r="CF783" s="616"/>
      <c r="CG783" s="616"/>
    </row>
    <row r="784" spans="1:85">
      <c r="A784" s="618"/>
      <c r="B784" s="618"/>
      <c r="C784" s="618"/>
      <c r="D784" s="618"/>
      <c r="E784" s="618"/>
      <c r="F784" s="618"/>
      <c r="G784" s="618"/>
      <c r="H784" s="618"/>
      <c r="I784" s="618"/>
      <c r="J784" s="618"/>
      <c r="K784" s="618"/>
      <c r="L784" s="618"/>
      <c r="M784" s="618"/>
      <c r="N784" s="618"/>
      <c r="O784" s="618"/>
      <c r="P784" s="618"/>
      <c r="Q784" s="618"/>
      <c r="R784" s="618"/>
      <c r="S784" s="618"/>
      <c r="T784" s="618"/>
      <c r="U784" s="618"/>
      <c r="V784" s="618"/>
      <c r="W784" s="618"/>
      <c r="Y784" s="618"/>
      <c r="Z784" s="618"/>
      <c r="AA784" s="618"/>
      <c r="AB784" s="618"/>
      <c r="AC784" s="618"/>
      <c r="AD784" s="618"/>
      <c r="AE784" s="618"/>
      <c r="AF784" s="618"/>
      <c r="AG784" s="618"/>
      <c r="AH784" s="618"/>
      <c r="AI784" s="618"/>
      <c r="AJ784" s="618"/>
      <c r="AK784" s="618"/>
      <c r="AL784" s="616"/>
      <c r="AM784" s="616"/>
      <c r="AN784" s="616"/>
      <c r="AO784" s="616"/>
      <c r="AP784" s="616"/>
      <c r="AQ784" s="616"/>
      <c r="AR784" s="616"/>
      <c r="AS784" s="616"/>
      <c r="AT784" s="616"/>
      <c r="AU784" s="616"/>
      <c r="AV784" s="616"/>
      <c r="AW784" s="616"/>
      <c r="AX784" s="616"/>
      <c r="AY784" s="616"/>
      <c r="AZ784" s="616"/>
      <c r="BA784" s="616"/>
      <c r="BB784" s="616"/>
      <c r="BC784" s="616"/>
      <c r="BD784" s="616"/>
      <c r="BE784" s="616"/>
      <c r="BF784" s="616"/>
      <c r="BG784" s="616"/>
      <c r="BH784" s="616"/>
      <c r="BI784" s="616"/>
      <c r="BJ784" s="616"/>
      <c r="BK784" s="616"/>
      <c r="BL784" s="616"/>
      <c r="BM784" s="616"/>
      <c r="BN784" s="616"/>
      <c r="BO784" s="616"/>
      <c r="BP784" s="616"/>
      <c r="BQ784" s="616"/>
      <c r="BR784" s="616"/>
      <c r="BS784" s="616"/>
      <c r="BT784" s="616"/>
      <c r="BU784" s="616"/>
      <c r="BV784" s="616"/>
      <c r="BW784" s="616"/>
      <c r="BX784" s="616"/>
      <c r="BY784" s="616"/>
      <c r="BZ784" s="616"/>
      <c r="CA784" s="616"/>
      <c r="CB784" s="616"/>
      <c r="CC784" s="616"/>
      <c r="CD784" s="616"/>
      <c r="CE784" s="616"/>
      <c r="CF784" s="616"/>
      <c r="CG784" s="616"/>
    </row>
    <row r="785" spans="1:85">
      <c r="A785" s="618"/>
      <c r="B785" s="618"/>
      <c r="C785" s="618"/>
      <c r="D785" s="618"/>
      <c r="E785" s="618"/>
      <c r="F785" s="618"/>
      <c r="G785" s="618"/>
      <c r="H785" s="618"/>
      <c r="I785" s="618"/>
      <c r="J785" s="618"/>
      <c r="K785" s="618"/>
      <c r="L785" s="618"/>
      <c r="M785" s="618"/>
      <c r="N785" s="618"/>
      <c r="O785" s="618"/>
      <c r="P785" s="618"/>
      <c r="Q785" s="618"/>
      <c r="R785" s="618"/>
      <c r="S785" s="618"/>
      <c r="T785" s="618"/>
      <c r="U785" s="618"/>
      <c r="V785" s="618"/>
      <c r="W785" s="618"/>
      <c r="Y785" s="618"/>
      <c r="Z785" s="618"/>
      <c r="AA785" s="618"/>
      <c r="AB785" s="618"/>
      <c r="AC785" s="618"/>
      <c r="AD785" s="618"/>
      <c r="AE785" s="618"/>
      <c r="AF785" s="618"/>
      <c r="AG785" s="618"/>
      <c r="AH785" s="618"/>
      <c r="AI785" s="618"/>
      <c r="AJ785" s="618"/>
      <c r="AK785" s="618"/>
      <c r="AL785" s="616"/>
      <c r="AM785" s="616"/>
      <c r="AN785" s="616"/>
      <c r="AO785" s="616"/>
      <c r="AP785" s="616"/>
      <c r="AQ785" s="616"/>
      <c r="AR785" s="616"/>
      <c r="AS785" s="616"/>
      <c r="AT785" s="616"/>
      <c r="AU785" s="616"/>
      <c r="AV785" s="616"/>
      <c r="AW785" s="616"/>
      <c r="AX785" s="616"/>
      <c r="AY785" s="616"/>
      <c r="AZ785" s="616"/>
      <c r="BA785" s="616"/>
      <c r="BB785" s="616"/>
      <c r="BC785" s="616"/>
      <c r="BD785" s="616"/>
      <c r="BE785" s="616"/>
      <c r="BF785" s="616"/>
      <c r="BG785" s="616"/>
      <c r="BH785" s="616"/>
      <c r="BI785" s="616"/>
      <c r="BJ785" s="616"/>
      <c r="BK785" s="616"/>
      <c r="BL785" s="616"/>
      <c r="BM785" s="616"/>
      <c r="BN785" s="616"/>
      <c r="BO785" s="616"/>
      <c r="BP785" s="616"/>
      <c r="BQ785" s="616"/>
      <c r="BR785" s="616"/>
      <c r="BS785" s="616"/>
      <c r="BT785" s="616"/>
      <c r="BU785" s="616"/>
      <c r="BV785" s="616"/>
      <c r="BW785" s="616"/>
      <c r="BX785" s="616"/>
      <c r="BY785" s="616"/>
      <c r="BZ785" s="616"/>
      <c r="CA785" s="616"/>
      <c r="CB785" s="616"/>
      <c r="CC785" s="616"/>
      <c r="CD785" s="616"/>
      <c r="CE785" s="616"/>
      <c r="CF785" s="616"/>
      <c r="CG785" s="616"/>
    </row>
    <row r="786" spans="1:85">
      <c r="A786" s="618"/>
      <c r="B786" s="618"/>
      <c r="C786" s="618"/>
      <c r="D786" s="618"/>
      <c r="E786" s="618"/>
      <c r="F786" s="618"/>
      <c r="G786" s="618"/>
      <c r="H786" s="618"/>
      <c r="I786" s="618"/>
      <c r="J786" s="618"/>
      <c r="K786" s="618"/>
      <c r="L786" s="618"/>
      <c r="M786" s="618"/>
      <c r="N786" s="618"/>
      <c r="O786" s="618"/>
      <c r="P786" s="618"/>
      <c r="Q786" s="618"/>
      <c r="R786" s="618"/>
      <c r="S786" s="618"/>
      <c r="T786" s="618"/>
      <c r="U786" s="618"/>
      <c r="V786" s="618"/>
      <c r="W786" s="618"/>
      <c r="Y786" s="618"/>
      <c r="Z786" s="618"/>
      <c r="AA786" s="618"/>
      <c r="AB786" s="618"/>
      <c r="AC786" s="618"/>
      <c r="AD786" s="618"/>
      <c r="AE786" s="618"/>
      <c r="AF786" s="618"/>
      <c r="AG786" s="618"/>
      <c r="AH786" s="618"/>
      <c r="AI786" s="618"/>
      <c r="AJ786" s="618"/>
      <c r="AK786" s="618"/>
      <c r="AL786" s="616"/>
      <c r="AM786" s="616"/>
      <c r="AN786" s="616"/>
      <c r="AO786" s="616"/>
      <c r="AP786" s="616"/>
      <c r="AQ786" s="616"/>
      <c r="AR786" s="616"/>
      <c r="AS786" s="616"/>
      <c r="AT786" s="616"/>
      <c r="AU786" s="616"/>
      <c r="AV786" s="616"/>
      <c r="AW786" s="616"/>
      <c r="AX786" s="616"/>
      <c r="AY786" s="616"/>
      <c r="AZ786" s="616"/>
      <c r="BA786" s="616"/>
      <c r="BB786" s="616"/>
      <c r="BC786" s="616"/>
      <c r="BD786" s="616"/>
      <c r="BE786" s="616"/>
      <c r="BF786" s="616"/>
      <c r="BG786" s="616"/>
      <c r="BH786" s="616"/>
      <c r="BI786" s="616"/>
      <c r="BJ786" s="616"/>
      <c r="BK786" s="616"/>
      <c r="BL786" s="616"/>
      <c r="BM786" s="616"/>
      <c r="BN786" s="616"/>
      <c r="BO786" s="616"/>
      <c r="BP786" s="616"/>
      <c r="BQ786" s="616"/>
      <c r="BR786" s="616"/>
      <c r="BS786" s="616"/>
      <c r="BT786" s="616"/>
      <c r="BU786" s="616"/>
      <c r="BV786" s="616"/>
      <c r="BW786" s="616"/>
      <c r="BX786" s="616"/>
      <c r="BY786" s="616"/>
      <c r="BZ786" s="616"/>
      <c r="CA786" s="616"/>
      <c r="CB786" s="616"/>
      <c r="CC786" s="616"/>
      <c r="CD786" s="616"/>
      <c r="CE786" s="616"/>
      <c r="CF786" s="616"/>
      <c r="CG786" s="616"/>
    </row>
    <row r="787" spans="1:85">
      <c r="A787" s="618"/>
      <c r="B787" s="618"/>
      <c r="C787" s="618"/>
      <c r="D787" s="618"/>
      <c r="E787" s="618"/>
      <c r="F787" s="618"/>
      <c r="G787" s="618"/>
      <c r="H787" s="618"/>
      <c r="I787" s="618"/>
      <c r="J787" s="618"/>
      <c r="K787" s="618"/>
      <c r="L787" s="618"/>
      <c r="M787" s="618"/>
      <c r="N787" s="618"/>
      <c r="O787" s="618"/>
      <c r="P787" s="618"/>
      <c r="Q787" s="618"/>
      <c r="R787" s="618"/>
      <c r="S787" s="618"/>
      <c r="T787" s="618"/>
      <c r="U787" s="618"/>
      <c r="V787" s="618"/>
      <c r="W787" s="618"/>
      <c r="Y787" s="618"/>
      <c r="Z787" s="618"/>
      <c r="AA787" s="618"/>
      <c r="AB787" s="618"/>
      <c r="AC787" s="618"/>
      <c r="AD787" s="618"/>
      <c r="AE787" s="618"/>
      <c r="AF787" s="618"/>
      <c r="AG787" s="618"/>
      <c r="AH787" s="618"/>
      <c r="AI787" s="618"/>
      <c r="AJ787" s="618"/>
      <c r="AK787" s="618"/>
      <c r="AL787" s="616"/>
      <c r="AM787" s="616"/>
      <c r="AN787" s="616"/>
      <c r="AO787" s="616"/>
      <c r="AP787" s="616"/>
      <c r="AQ787" s="616"/>
      <c r="AR787" s="616"/>
      <c r="AS787" s="616"/>
      <c r="AT787" s="616"/>
      <c r="AU787" s="616"/>
      <c r="AV787" s="616"/>
      <c r="AW787" s="616"/>
      <c r="AX787" s="616"/>
      <c r="AY787" s="616"/>
      <c r="AZ787" s="616"/>
      <c r="BA787" s="616"/>
      <c r="BB787" s="616"/>
      <c r="BC787" s="616"/>
      <c r="BD787" s="616"/>
      <c r="BE787" s="616"/>
      <c r="BF787" s="616"/>
      <c r="BG787" s="616"/>
      <c r="BH787" s="616"/>
      <c r="BI787" s="616"/>
      <c r="BJ787" s="616"/>
      <c r="BK787" s="616"/>
      <c r="BL787" s="616"/>
      <c r="BM787" s="616"/>
      <c r="BN787" s="616"/>
      <c r="BO787" s="616"/>
      <c r="BP787" s="616"/>
      <c r="BQ787" s="616"/>
      <c r="BR787" s="616"/>
      <c r="BS787" s="616"/>
      <c r="BT787" s="616"/>
      <c r="BU787" s="616"/>
      <c r="BV787" s="616"/>
      <c r="BW787" s="616"/>
      <c r="BX787" s="616"/>
      <c r="BY787" s="616"/>
      <c r="BZ787" s="616"/>
      <c r="CA787" s="616"/>
      <c r="CB787" s="616"/>
      <c r="CC787" s="616"/>
      <c r="CD787" s="616"/>
      <c r="CE787" s="616"/>
      <c r="CF787" s="616"/>
      <c r="CG787" s="616"/>
    </row>
    <row r="788" spans="1:85">
      <c r="A788" s="618"/>
      <c r="B788" s="618"/>
      <c r="C788" s="618"/>
      <c r="D788" s="618"/>
      <c r="E788" s="618"/>
      <c r="F788" s="618"/>
      <c r="G788" s="618"/>
      <c r="H788" s="618"/>
      <c r="I788" s="618"/>
      <c r="J788" s="618"/>
      <c r="K788" s="618"/>
      <c r="L788" s="618"/>
      <c r="M788" s="618"/>
      <c r="N788" s="618"/>
      <c r="O788" s="618"/>
      <c r="P788" s="618"/>
      <c r="Q788" s="618"/>
      <c r="R788" s="618"/>
      <c r="S788" s="618"/>
      <c r="T788" s="618"/>
      <c r="U788" s="618"/>
      <c r="V788" s="618"/>
      <c r="W788" s="618"/>
      <c r="Y788" s="618"/>
      <c r="Z788" s="618"/>
      <c r="AA788" s="618"/>
      <c r="AB788" s="618"/>
      <c r="AC788" s="618"/>
      <c r="AD788" s="618"/>
      <c r="AE788" s="618"/>
      <c r="AF788" s="618"/>
      <c r="AG788" s="618"/>
      <c r="AH788" s="618"/>
      <c r="AI788" s="618"/>
      <c r="AJ788" s="618"/>
      <c r="AK788" s="618"/>
      <c r="AL788" s="616"/>
      <c r="AM788" s="616"/>
      <c r="AN788" s="616"/>
      <c r="AO788" s="616"/>
      <c r="AP788" s="616"/>
      <c r="AQ788" s="616"/>
      <c r="AR788" s="616"/>
      <c r="AS788" s="616"/>
      <c r="AT788" s="616"/>
      <c r="AU788" s="616"/>
      <c r="AV788" s="616"/>
      <c r="AW788" s="616"/>
      <c r="AX788" s="616"/>
      <c r="AY788" s="616"/>
      <c r="AZ788" s="616"/>
      <c r="BA788" s="616"/>
      <c r="BB788" s="616"/>
      <c r="BC788" s="616"/>
      <c r="BD788" s="616"/>
      <c r="BE788" s="616"/>
      <c r="BF788" s="616"/>
      <c r="BG788" s="616"/>
      <c r="BH788" s="616"/>
      <c r="BI788" s="616"/>
      <c r="BJ788" s="616"/>
      <c r="BK788" s="616"/>
      <c r="BL788" s="616"/>
      <c r="BM788" s="616"/>
      <c r="BN788" s="616"/>
      <c r="BO788" s="616"/>
      <c r="BP788" s="616"/>
      <c r="BQ788" s="616"/>
      <c r="BR788" s="616"/>
      <c r="BS788" s="616"/>
      <c r="BT788" s="616"/>
      <c r="BU788" s="616"/>
      <c r="BV788" s="616"/>
      <c r="BW788" s="616"/>
      <c r="BX788" s="616"/>
      <c r="BY788" s="616"/>
      <c r="BZ788" s="616"/>
      <c r="CA788" s="616"/>
      <c r="CB788" s="616"/>
      <c r="CC788" s="616"/>
      <c r="CD788" s="616"/>
      <c r="CE788" s="616"/>
      <c r="CF788" s="616"/>
      <c r="CG788" s="616"/>
    </row>
    <row r="789" spans="1:85">
      <c r="A789" s="618"/>
      <c r="B789" s="618"/>
      <c r="C789" s="618"/>
      <c r="D789" s="618"/>
      <c r="E789" s="618"/>
      <c r="F789" s="618"/>
      <c r="G789" s="618"/>
      <c r="H789" s="618"/>
      <c r="I789" s="618"/>
      <c r="J789" s="618"/>
      <c r="K789" s="618"/>
      <c r="L789" s="618"/>
      <c r="M789" s="618"/>
      <c r="N789" s="618"/>
      <c r="O789" s="618"/>
      <c r="P789" s="618"/>
      <c r="Q789" s="618"/>
      <c r="R789" s="618"/>
      <c r="S789" s="618"/>
      <c r="T789" s="618"/>
      <c r="U789" s="618"/>
      <c r="V789" s="618"/>
      <c r="W789" s="618"/>
      <c r="Y789" s="618"/>
      <c r="Z789" s="618"/>
      <c r="AA789" s="618"/>
      <c r="AB789" s="618"/>
      <c r="AC789" s="618"/>
      <c r="AD789" s="618"/>
      <c r="AE789" s="618"/>
      <c r="AF789" s="618"/>
      <c r="AG789" s="618"/>
      <c r="AH789" s="618"/>
      <c r="AI789" s="618"/>
      <c r="AJ789" s="618"/>
      <c r="AK789" s="618"/>
      <c r="AL789" s="616"/>
      <c r="AM789" s="616"/>
      <c r="AN789" s="616"/>
      <c r="AO789" s="616"/>
      <c r="AP789" s="616"/>
      <c r="AQ789" s="616"/>
      <c r="AR789" s="616"/>
      <c r="AS789" s="616"/>
      <c r="AT789" s="616"/>
      <c r="AU789" s="616"/>
      <c r="AV789" s="616"/>
      <c r="AW789" s="616"/>
      <c r="AX789" s="616"/>
      <c r="AY789" s="616"/>
      <c r="AZ789" s="616"/>
      <c r="BA789" s="616"/>
      <c r="BB789" s="616"/>
      <c r="BC789" s="616"/>
      <c r="BD789" s="616"/>
      <c r="BE789" s="616"/>
      <c r="BF789" s="616"/>
      <c r="BG789" s="616"/>
      <c r="BH789" s="616"/>
      <c r="BI789" s="616"/>
      <c r="BJ789" s="616"/>
      <c r="BK789" s="616"/>
      <c r="BL789" s="616"/>
      <c r="BM789" s="616"/>
      <c r="BN789" s="616"/>
      <c r="BO789" s="616"/>
      <c r="BP789" s="616"/>
      <c r="BQ789" s="616"/>
      <c r="BR789" s="616"/>
      <c r="BS789" s="616"/>
      <c r="BT789" s="616"/>
      <c r="BU789" s="616"/>
      <c r="BV789" s="616"/>
      <c r="BW789" s="616"/>
      <c r="BX789" s="616"/>
      <c r="BY789" s="616"/>
      <c r="BZ789" s="616"/>
      <c r="CA789" s="616"/>
      <c r="CB789" s="616"/>
      <c r="CC789" s="616"/>
      <c r="CD789" s="616"/>
      <c r="CE789" s="616"/>
      <c r="CF789" s="616"/>
      <c r="CG789" s="616"/>
    </row>
    <row r="790" spans="1:85">
      <c r="A790" s="618"/>
      <c r="B790" s="618"/>
      <c r="C790" s="618"/>
      <c r="D790" s="618"/>
      <c r="E790" s="618"/>
      <c r="F790" s="618"/>
      <c r="G790" s="618"/>
      <c r="H790" s="618"/>
      <c r="I790" s="618"/>
      <c r="J790" s="618"/>
      <c r="K790" s="618"/>
      <c r="L790" s="618"/>
      <c r="M790" s="618"/>
      <c r="N790" s="618"/>
      <c r="O790" s="618"/>
      <c r="P790" s="618"/>
      <c r="Q790" s="618"/>
      <c r="R790" s="618"/>
      <c r="S790" s="618"/>
      <c r="T790" s="618"/>
      <c r="U790" s="618"/>
      <c r="V790" s="618"/>
      <c r="W790" s="618"/>
      <c r="Y790" s="618"/>
      <c r="Z790" s="618"/>
      <c r="AA790" s="618"/>
      <c r="AB790" s="618"/>
      <c r="AC790" s="618"/>
      <c r="AD790" s="618"/>
      <c r="AE790" s="618"/>
      <c r="AF790" s="618"/>
      <c r="AG790" s="618"/>
      <c r="AH790" s="618"/>
      <c r="AI790" s="618"/>
      <c r="AJ790" s="618"/>
      <c r="AK790" s="618"/>
      <c r="AL790" s="616"/>
      <c r="AM790" s="616"/>
      <c r="AN790" s="616"/>
      <c r="AO790" s="616"/>
      <c r="AP790" s="616"/>
      <c r="AQ790" s="616"/>
      <c r="AR790" s="616"/>
      <c r="AS790" s="616"/>
      <c r="AT790" s="616"/>
      <c r="AU790" s="616"/>
      <c r="AV790" s="616"/>
      <c r="AW790" s="616"/>
      <c r="AX790" s="616"/>
      <c r="AY790" s="616"/>
      <c r="AZ790" s="616"/>
      <c r="BA790" s="616"/>
      <c r="BB790" s="616"/>
      <c r="BC790" s="616"/>
      <c r="BD790" s="616"/>
      <c r="BE790" s="616"/>
      <c r="BF790" s="616"/>
      <c r="BG790" s="616"/>
      <c r="BH790" s="616"/>
      <c r="BI790" s="616"/>
      <c r="BJ790" s="616"/>
      <c r="BK790" s="616"/>
      <c r="BL790" s="616"/>
      <c r="BM790" s="616"/>
      <c r="BN790" s="616"/>
      <c r="BO790" s="616"/>
      <c r="BP790" s="616"/>
      <c r="BQ790" s="616"/>
      <c r="BR790" s="616"/>
      <c r="BS790" s="616"/>
      <c r="BT790" s="616"/>
      <c r="BU790" s="616"/>
      <c r="BV790" s="616"/>
      <c r="BW790" s="616"/>
      <c r="BX790" s="616"/>
      <c r="BY790" s="616"/>
      <c r="BZ790" s="616"/>
      <c r="CA790" s="616"/>
      <c r="CB790" s="616"/>
      <c r="CC790" s="616"/>
      <c r="CD790" s="616"/>
      <c r="CE790" s="616"/>
      <c r="CF790" s="616"/>
      <c r="CG790" s="616"/>
    </row>
    <row r="791" spans="1:85">
      <c r="A791" s="618"/>
      <c r="B791" s="618"/>
      <c r="C791" s="618"/>
      <c r="D791" s="618"/>
      <c r="E791" s="618"/>
      <c r="F791" s="618"/>
      <c r="G791" s="618"/>
      <c r="H791" s="618"/>
      <c r="I791" s="618"/>
      <c r="J791" s="618"/>
      <c r="K791" s="618"/>
      <c r="L791" s="618"/>
      <c r="M791" s="618"/>
      <c r="N791" s="618"/>
      <c r="O791" s="618"/>
      <c r="P791" s="618"/>
      <c r="Q791" s="618"/>
      <c r="R791" s="618"/>
      <c r="S791" s="618"/>
      <c r="T791" s="618"/>
      <c r="U791" s="618"/>
      <c r="V791" s="618"/>
      <c r="W791" s="618"/>
      <c r="Y791" s="618"/>
      <c r="Z791" s="618"/>
      <c r="AA791" s="618"/>
      <c r="AB791" s="618"/>
      <c r="AC791" s="618"/>
      <c r="AD791" s="618"/>
      <c r="AE791" s="618"/>
      <c r="AF791" s="618"/>
      <c r="AG791" s="618"/>
      <c r="AH791" s="618"/>
      <c r="AI791" s="618"/>
      <c r="AJ791" s="618"/>
      <c r="AK791" s="618"/>
      <c r="AL791" s="616"/>
      <c r="AM791" s="616"/>
      <c r="AN791" s="616"/>
      <c r="AO791" s="616"/>
      <c r="AP791" s="616"/>
      <c r="AQ791" s="616"/>
      <c r="AR791" s="616"/>
      <c r="AS791" s="616"/>
      <c r="AT791" s="616"/>
      <c r="AU791" s="616"/>
      <c r="AV791" s="616"/>
      <c r="AW791" s="616"/>
      <c r="AX791" s="616"/>
      <c r="AY791" s="616"/>
      <c r="AZ791" s="616"/>
      <c r="BA791" s="616"/>
      <c r="BB791" s="616"/>
      <c r="BC791" s="616"/>
      <c r="BD791" s="616"/>
      <c r="BE791" s="616"/>
      <c r="BF791" s="616"/>
      <c r="BG791" s="616"/>
      <c r="BH791" s="616"/>
      <c r="BI791" s="616"/>
      <c r="BJ791" s="616"/>
      <c r="BK791" s="616"/>
      <c r="BL791" s="616"/>
      <c r="BM791" s="616"/>
      <c r="BN791" s="616"/>
      <c r="BO791" s="616"/>
      <c r="BP791" s="616"/>
      <c r="BQ791" s="616"/>
      <c r="BR791" s="616"/>
      <c r="BS791" s="616"/>
      <c r="BT791" s="616"/>
      <c r="BU791" s="616"/>
      <c r="BV791" s="616"/>
      <c r="BW791" s="616"/>
      <c r="BX791" s="616"/>
      <c r="BY791" s="616"/>
      <c r="BZ791" s="616"/>
      <c r="CA791" s="616"/>
      <c r="CB791" s="616"/>
      <c r="CC791" s="616"/>
      <c r="CD791" s="616"/>
      <c r="CE791" s="616"/>
      <c r="CF791" s="616"/>
      <c r="CG791" s="616"/>
    </row>
    <row r="792" spans="1:85">
      <c r="A792" s="618"/>
      <c r="B792" s="618"/>
      <c r="C792" s="618"/>
      <c r="D792" s="618"/>
      <c r="E792" s="618"/>
      <c r="F792" s="618"/>
      <c r="G792" s="618"/>
      <c r="H792" s="618"/>
      <c r="I792" s="618"/>
      <c r="J792" s="618"/>
      <c r="K792" s="618"/>
      <c r="L792" s="618"/>
      <c r="M792" s="618"/>
      <c r="N792" s="618"/>
      <c r="O792" s="618"/>
      <c r="P792" s="618"/>
      <c r="Q792" s="618"/>
      <c r="R792" s="618"/>
      <c r="S792" s="618"/>
      <c r="T792" s="618"/>
      <c r="U792" s="618"/>
      <c r="V792" s="618"/>
      <c r="W792" s="618"/>
      <c r="Y792" s="618"/>
      <c r="Z792" s="618"/>
      <c r="AA792" s="618"/>
      <c r="AB792" s="618"/>
      <c r="AC792" s="618"/>
      <c r="AD792" s="618"/>
      <c r="AE792" s="618"/>
      <c r="AF792" s="618"/>
      <c r="AG792" s="618"/>
      <c r="AH792" s="618"/>
      <c r="AI792" s="618"/>
      <c r="AJ792" s="618"/>
      <c r="AK792" s="618"/>
      <c r="AL792" s="616"/>
      <c r="AM792" s="616"/>
      <c r="AN792" s="616"/>
      <c r="AO792" s="616"/>
      <c r="AP792" s="616"/>
      <c r="AQ792" s="616"/>
      <c r="AR792" s="616"/>
      <c r="AS792" s="616"/>
      <c r="AT792" s="616"/>
      <c r="AU792" s="616"/>
      <c r="AV792" s="616"/>
      <c r="AW792" s="616"/>
      <c r="AX792" s="616"/>
      <c r="AY792" s="616"/>
      <c r="AZ792" s="616"/>
      <c r="BA792" s="616"/>
      <c r="BB792" s="616"/>
      <c r="BC792" s="616"/>
      <c r="BD792" s="616"/>
      <c r="BE792" s="616"/>
      <c r="BF792" s="616"/>
      <c r="BG792" s="616"/>
      <c r="BH792" s="616"/>
      <c r="BI792" s="616"/>
      <c r="BJ792" s="616"/>
      <c r="BK792" s="616"/>
      <c r="BL792" s="616"/>
      <c r="BM792" s="616"/>
      <c r="BN792" s="616"/>
      <c r="BO792" s="616"/>
      <c r="BP792" s="616"/>
      <c r="BQ792" s="616"/>
      <c r="BR792" s="616"/>
      <c r="BS792" s="616"/>
      <c r="BT792" s="616"/>
      <c r="BU792" s="616"/>
      <c r="BV792" s="616"/>
      <c r="BW792" s="616"/>
      <c r="BX792" s="616"/>
      <c r="BY792" s="616"/>
      <c r="BZ792" s="616"/>
      <c r="CA792" s="616"/>
      <c r="CB792" s="616"/>
      <c r="CC792" s="616"/>
      <c r="CD792" s="616"/>
      <c r="CE792" s="616"/>
      <c r="CF792" s="616"/>
      <c r="CG792" s="616"/>
    </row>
    <row r="793" spans="1:85">
      <c r="A793" s="618"/>
      <c r="B793" s="618"/>
      <c r="C793" s="618"/>
      <c r="D793" s="618"/>
      <c r="E793" s="618"/>
      <c r="F793" s="618"/>
      <c r="G793" s="618"/>
      <c r="H793" s="618"/>
      <c r="I793" s="618"/>
      <c r="J793" s="618"/>
      <c r="K793" s="618"/>
      <c r="L793" s="618"/>
      <c r="M793" s="618"/>
      <c r="N793" s="618"/>
      <c r="O793" s="618"/>
      <c r="P793" s="618"/>
      <c r="Q793" s="618"/>
      <c r="R793" s="618"/>
      <c r="S793" s="618"/>
      <c r="T793" s="618"/>
      <c r="U793" s="618"/>
      <c r="V793" s="618"/>
      <c r="W793" s="618"/>
      <c r="Y793" s="618"/>
      <c r="Z793" s="618"/>
      <c r="AA793" s="618"/>
      <c r="AB793" s="618"/>
      <c r="AC793" s="618"/>
      <c r="AD793" s="618"/>
      <c r="AE793" s="618"/>
      <c r="AF793" s="618"/>
      <c r="AG793" s="618"/>
      <c r="AH793" s="618"/>
      <c r="AI793" s="618"/>
      <c r="AJ793" s="618"/>
      <c r="AK793" s="618"/>
      <c r="AL793" s="616"/>
      <c r="AM793" s="616"/>
      <c r="AN793" s="616"/>
      <c r="AO793" s="616"/>
      <c r="AP793" s="616"/>
      <c r="AQ793" s="616"/>
      <c r="AR793" s="616"/>
      <c r="AS793" s="616"/>
      <c r="AT793" s="616"/>
      <c r="AU793" s="616"/>
      <c r="AV793" s="616"/>
      <c r="AW793" s="616"/>
      <c r="AX793" s="616"/>
      <c r="AY793" s="616"/>
      <c r="AZ793" s="616"/>
      <c r="BA793" s="616"/>
      <c r="BB793" s="616"/>
      <c r="BC793" s="616"/>
      <c r="BD793" s="616"/>
      <c r="BE793" s="616"/>
      <c r="BF793" s="616"/>
      <c r="BG793" s="616"/>
      <c r="BH793" s="616"/>
      <c r="BI793" s="616"/>
      <c r="BJ793" s="616"/>
      <c r="BK793" s="616"/>
      <c r="BL793" s="616"/>
      <c r="BM793" s="616"/>
      <c r="BN793" s="616"/>
      <c r="BO793" s="616"/>
      <c r="BP793" s="616"/>
      <c r="BQ793" s="616"/>
      <c r="BR793" s="616"/>
      <c r="BS793" s="616"/>
      <c r="BT793" s="616"/>
      <c r="BU793" s="616"/>
      <c r="BV793" s="616"/>
      <c r="BW793" s="616"/>
      <c r="BX793" s="616"/>
      <c r="BY793" s="616"/>
      <c r="BZ793" s="616"/>
      <c r="CA793" s="616"/>
      <c r="CB793" s="616"/>
      <c r="CC793" s="616"/>
      <c r="CD793" s="616"/>
      <c r="CE793" s="616"/>
      <c r="CF793" s="616"/>
      <c r="CG793" s="616"/>
    </row>
    <row r="794" spans="1:85">
      <c r="A794" s="618"/>
      <c r="B794" s="618"/>
      <c r="C794" s="618"/>
      <c r="D794" s="618"/>
      <c r="E794" s="618"/>
      <c r="F794" s="618"/>
      <c r="G794" s="618"/>
      <c r="H794" s="618"/>
      <c r="I794" s="618"/>
      <c r="J794" s="618"/>
      <c r="K794" s="618"/>
      <c r="L794" s="618"/>
      <c r="M794" s="618"/>
      <c r="N794" s="618"/>
      <c r="O794" s="618"/>
      <c r="P794" s="618"/>
      <c r="Q794" s="618"/>
      <c r="R794" s="618"/>
      <c r="S794" s="618"/>
      <c r="T794" s="618"/>
      <c r="U794" s="618"/>
      <c r="V794" s="618"/>
      <c r="W794" s="618"/>
      <c r="Y794" s="618"/>
      <c r="Z794" s="618"/>
      <c r="AA794" s="618"/>
      <c r="AB794" s="618"/>
      <c r="AC794" s="618"/>
      <c r="AD794" s="618"/>
      <c r="AE794" s="618"/>
      <c r="AF794" s="618"/>
      <c r="AG794" s="618"/>
      <c r="AH794" s="618"/>
      <c r="AI794" s="618"/>
      <c r="AJ794" s="618"/>
      <c r="AK794" s="618"/>
      <c r="AL794" s="616"/>
      <c r="AM794" s="616"/>
      <c r="AN794" s="616"/>
      <c r="AO794" s="616"/>
      <c r="AP794" s="616"/>
      <c r="AQ794" s="616"/>
      <c r="AR794" s="616"/>
      <c r="AS794" s="616"/>
      <c r="AT794" s="616"/>
      <c r="AU794" s="616"/>
      <c r="AV794" s="616"/>
      <c r="AW794" s="616"/>
      <c r="AX794" s="616"/>
      <c r="AY794" s="616"/>
      <c r="AZ794" s="616"/>
      <c r="BA794" s="616"/>
      <c r="BB794" s="616"/>
      <c r="BC794" s="616"/>
      <c r="BD794" s="616"/>
      <c r="BE794" s="616"/>
      <c r="BF794" s="616"/>
      <c r="BG794" s="616"/>
      <c r="BH794" s="616"/>
      <c r="BI794" s="616"/>
      <c r="BJ794" s="616"/>
      <c r="BK794" s="616"/>
      <c r="BL794" s="616"/>
      <c r="BM794" s="616"/>
      <c r="BN794" s="616"/>
      <c r="BO794" s="616"/>
      <c r="BP794" s="616"/>
      <c r="BQ794" s="616"/>
      <c r="BR794" s="616"/>
      <c r="BS794" s="616"/>
      <c r="BT794" s="616"/>
      <c r="BU794" s="616"/>
      <c r="BV794" s="616"/>
      <c r="BW794" s="616"/>
      <c r="BX794" s="616"/>
      <c r="BY794" s="616"/>
      <c r="BZ794" s="616"/>
      <c r="CA794" s="616"/>
      <c r="CB794" s="616"/>
      <c r="CC794" s="616"/>
      <c r="CD794" s="616"/>
      <c r="CE794" s="616"/>
      <c r="CF794" s="616"/>
      <c r="CG794" s="616"/>
    </row>
    <row r="795" spans="1:85">
      <c r="A795" s="618"/>
      <c r="B795" s="618"/>
      <c r="C795" s="618"/>
      <c r="D795" s="618"/>
      <c r="E795" s="618"/>
      <c r="F795" s="618"/>
      <c r="G795" s="618"/>
      <c r="H795" s="618"/>
      <c r="I795" s="618"/>
      <c r="J795" s="618"/>
      <c r="K795" s="618"/>
      <c r="L795" s="618"/>
      <c r="M795" s="618"/>
      <c r="N795" s="618"/>
      <c r="O795" s="618"/>
      <c r="P795" s="618"/>
      <c r="Q795" s="618"/>
      <c r="R795" s="618"/>
      <c r="S795" s="618"/>
      <c r="T795" s="618"/>
      <c r="U795" s="618"/>
      <c r="V795" s="618"/>
      <c r="W795" s="618"/>
      <c r="Y795" s="618"/>
      <c r="Z795" s="618"/>
      <c r="AA795" s="618"/>
      <c r="AB795" s="618"/>
      <c r="AC795" s="618"/>
      <c r="AD795" s="618"/>
      <c r="AE795" s="618"/>
      <c r="AF795" s="618"/>
      <c r="AG795" s="618"/>
      <c r="AH795" s="618"/>
      <c r="AI795" s="618"/>
      <c r="AJ795" s="618"/>
      <c r="AK795" s="618"/>
      <c r="AL795" s="616"/>
      <c r="AM795" s="616"/>
      <c r="AN795" s="616"/>
      <c r="AO795" s="616"/>
      <c r="AP795" s="616"/>
      <c r="AQ795" s="616"/>
      <c r="AR795" s="616"/>
      <c r="AS795" s="616"/>
      <c r="AT795" s="616"/>
      <c r="AU795" s="616"/>
      <c r="AV795" s="616"/>
      <c r="AW795" s="616"/>
      <c r="AX795" s="616"/>
      <c r="AY795" s="616"/>
      <c r="AZ795" s="616"/>
      <c r="BA795" s="616"/>
      <c r="BB795" s="616"/>
      <c r="BC795" s="616"/>
      <c r="BD795" s="616"/>
      <c r="BE795" s="616"/>
      <c r="BF795" s="616"/>
      <c r="BG795" s="616"/>
      <c r="BH795" s="616"/>
      <c r="BI795" s="616"/>
      <c r="BJ795" s="616"/>
      <c r="BK795" s="616"/>
      <c r="BL795" s="616"/>
      <c r="BM795" s="616"/>
      <c r="BN795" s="616"/>
      <c r="BO795" s="616"/>
      <c r="BP795" s="616"/>
      <c r="BQ795" s="616"/>
      <c r="BR795" s="616"/>
      <c r="BS795" s="616"/>
      <c r="BT795" s="616"/>
      <c r="BU795" s="616"/>
      <c r="BV795" s="616"/>
      <c r="BW795" s="616"/>
      <c r="BX795" s="616"/>
      <c r="BY795" s="616"/>
      <c r="BZ795" s="616"/>
      <c r="CA795" s="616"/>
      <c r="CB795" s="616"/>
      <c r="CC795" s="616"/>
      <c r="CD795" s="616"/>
      <c r="CE795" s="616"/>
      <c r="CF795" s="616"/>
      <c r="CG795" s="616"/>
    </row>
    <row r="796" spans="1:85">
      <c r="A796" s="618"/>
      <c r="B796" s="618"/>
      <c r="C796" s="618"/>
      <c r="D796" s="618"/>
      <c r="E796" s="618"/>
      <c r="F796" s="618"/>
      <c r="G796" s="618"/>
      <c r="H796" s="618"/>
      <c r="I796" s="618"/>
      <c r="J796" s="618"/>
      <c r="K796" s="618"/>
      <c r="L796" s="618"/>
      <c r="M796" s="618"/>
      <c r="N796" s="618"/>
      <c r="O796" s="618"/>
      <c r="P796" s="618"/>
      <c r="Q796" s="618"/>
      <c r="R796" s="618"/>
      <c r="S796" s="618"/>
      <c r="T796" s="618"/>
      <c r="U796" s="618"/>
      <c r="V796" s="618"/>
      <c r="W796" s="618"/>
      <c r="Y796" s="618"/>
      <c r="Z796" s="618"/>
      <c r="AA796" s="618"/>
      <c r="AB796" s="618"/>
      <c r="AC796" s="618"/>
      <c r="AD796" s="618"/>
      <c r="AE796" s="618"/>
      <c r="AF796" s="618"/>
      <c r="AG796" s="618"/>
      <c r="AH796" s="618"/>
      <c r="AI796" s="618"/>
      <c r="AJ796" s="618"/>
      <c r="AK796" s="618"/>
      <c r="AL796" s="616"/>
      <c r="AM796" s="616"/>
      <c r="AN796" s="616"/>
      <c r="AO796" s="616"/>
      <c r="AP796" s="616"/>
      <c r="AQ796" s="616"/>
      <c r="AR796" s="616"/>
      <c r="AS796" s="616"/>
      <c r="AT796" s="616"/>
      <c r="AU796" s="616"/>
      <c r="AV796" s="616"/>
      <c r="AW796" s="616"/>
      <c r="AX796" s="616"/>
      <c r="AY796" s="616"/>
      <c r="AZ796" s="616"/>
      <c r="BA796" s="616"/>
      <c r="BB796" s="616"/>
      <c r="BC796" s="616"/>
      <c r="BD796" s="616"/>
      <c r="BE796" s="616"/>
      <c r="BF796" s="616"/>
      <c r="BG796" s="616"/>
      <c r="BH796" s="616"/>
      <c r="BI796" s="616"/>
      <c r="BJ796" s="616"/>
      <c r="BK796" s="616"/>
      <c r="BL796" s="616"/>
      <c r="BM796" s="616"/>
      <c r="BN796" s="616"/>
      <c r="BO796" s="616"/>
      <c r="BP796" s="616"/>
      <c r="BQ796" s="616"/>
      <c r="BR796" s="616"/>
      <c r="BS796" s="616"/>
      <c r="BT796" s="616"/>
      <c r="BU796" s="616"/>
      <c r="BV796" s="616"/>
      <c r="BW796" s="616"/>
      <c r="BX796" s="616"/>
      <c r="BY796" s="616"/>
      <c r="BZ796" s="616"/>
      <c r="CA796" s="616"/>
      <c r="CB796" s="616"/>
      <c r="CC796" s="616"/>
      <c r="CD796" s="616"/>
      <c r="CE796" s="616"/>
      <c r="CF796" s="616"/>
      <c r="CG796" s="616"/>
    </row>
    <row r="797" spans="1:85">
      <c r="A797" s="618"/>
      <c r="B797" s="618"/>
      <c r="C797" s="618"/>
      <c r="D797" s="618"/>
      <c r="E797" s="618"/>
      <c r="F797" s="618"/>
      <c r="G797" s="618"/>
      <c r="H797" s="618"/>
      <c r="I797" s="618"/>
      <c r="J797" s="618"/>
      <c r="K797" s="618"/>
      <c r="L797" s="618"/>
      <c r="M797" s="618"/>
      <c r="N797" s="618"/>
      <c r="O797" s="618"/>
      <c r="P797" s="618"/>
      <c r="Q797" s="618"/>
      <c r="R797" s="618"/>
      <c r="S797" s="618"/>
      <c r="T797" s="618"/>
      <c r="U797" s="618"/>
      <c r="V797" s="618"/>
      <c r="W797" s="618"/>
      <c r="Y797" s="618"/>
      <c r="Z797" s="618"/>
      <c r="AA797" s="618"/>
      <c r="AB797" s="618"/>
      <c r="AC797" s="618"/>
      <c r="AD797" s="618"/>
      <c r="AE797" s="618"/>
      <c r="AF797" s="618"/>
      <c r="AG797" s="618"/>
      <c r="AH797" s="618"/>
      <c r="AI797" s="618"/>
      <c r="AJ797" s="618"/>
      <c r="AK797" s="618"/>
      <c r="AL797" s="616"/>
      <c r="AM797" s="616"/>
      <c r="AN797" s="616"/>
      <c r="AO797" s="616"/>
      <c r="AP797" s="616"/>
      <c r="AQ797" s="616"/>
      <c r="AR797" s="616"/>
      <c r="AS797" s="616"/>
      <c r="AT797" s="616"/>
      <c r="AU797" s="616"/>
      <c r="AV797" s="616"/>
      <c r="AW797" s="616"/>
      <c r="AX797" s="616"/>
      <c r="AY797" s="616"/>
      <c r="AZ797" s="616"/>
      <c r="BA797" s="616"/>
      <c r="BB797" s="616"/>
      <c r="BC797" s="616"/>
      <c r="BD797" s="616"/>
      <c r="BE797" s="616"/>
      <c r="BF797" s="616"/>
      <c r="BG797" s="616"/>
      <c r="BH797" s="616"/>
      <c r="BI797" s="616"/>
      <c r="BJ797" s="616"/>
      <c r="BK797" s="616"/>
      <c r="BL797" s="616"/>
      <c r="BM797" s="616"/>
      <c r="BN797" s="616"/>
      <c r="BO797" s="616"/>
      <c r="BP797" s="616"/>
      <c r="BQ797" s="616"/>
      <c r="BR797" s="616"/>
      <c r="BS797" s="616"/>
      <c r="BT797" s="616"/>
      <c r="BU797" s="616"/>
      <c r="BV797" s="616"/>
      <c r="BW797" s="616"/>
      <c r="BX797" s="616"/>
      <c r="BY797" s="616"/>
      <c r="BZ797" s="616"/>
      <c r="CA797" s="616"/>
      <c r="CB797" s="616"/>
      <c r="CC797" s="616"/>
      <c r="CD797" s="616"/>
      <c r="CE797" s="616"/>
      <c r="CF797" s="616"/>
      <c r="CG797" s="616"/>
    </row>
    <row r="798" spans="1:85">
      <c r="A798" s="618"/>
      <c r="B798" s="618"/>
      <c r="C798" s="618"/>
      <c r="D798" s="618"/>
      <c r="E798" s="618"/>
      <c r="F798" s="618"/>
      <c r="G798" s="618"/>
      <c r="H798" s="618"/>
      <c r="I798" s="618"/>
      <c r="J798" s="618"/>
      <c r="K798" s="618"/>
      <c r="L798" s="618"/>
      <c r="M798" s="618"/>
      <c r="N798" s="618"/>
      <c r="O798" s="618"/>
      <c r="P798" s="618"/>
      <c r="Q798" s="618"/>
      <c r="R798" s="618"/>
      <c r="S798" s="618"/>
      <c r="T798" s="618"/>
      <c r="U798" s="618"/>
      <c r="V798" s="618"/>
      <c r="W798" s="618"/>
      <c r="Y798" s="618"/>
      <c r="Z798" s="618"/>
      <c r="AA798" s="618"/>
      <c r="AB798" s="618"/>
      <c r="AC798" s="618"/>
      <c r="AD798" s="618"/>
      <c r="AE798" s="618"/>
      <c r="AF798" s="618"/>
      <c r="AG798" s="618"/>
      <c r="AH798" s="618"/>
      <c r="AI798" s="618"/>
      <c r="AJ798" s="618"/>
      <c r="AK798" s="618"/>
      <c r="AL798" s="616"/>
      <c r="AM798" s="616"/>
      <c r="AN798" s="616"/>
      <c r="AO798" s="616"/>
      <c r="AP798" s="616"/>
      <c r="AQ798" s="616"/>
      <c r="AR798" s="616"/>
      <c r="AS798" s="616"/>
      <c r="AT798" s="616"/>
      <c r="AU798" s="616"/>
      <c r="AV798" s="616"/>
      <c r="AW798" s="616"/>
      <c r="AX798" s="616"/>
      <c r="AY798" s="616"/>
      <c r="AZ798" s="616"/>
      <c r="BA798" s="616"/>
      <c r="BB798" s="616"/>
      <c r="BC798" s="616"/>
      <c r="BD798" s="616"/>
      <c r="BE798" s="616"/>
      <c r="BF798" s="616"/>
      <c r="BG798" s="616"/>
      <c r="BH798" s="616"/>
      <c r="BI798" s="616"/>
      <c r="BJ798" s="616"/>
      <c r="BK798" s="616"/>
      <c r="BL798" s="616"/>
      <c r="BM798" s="616"/>
      <c r="BN798" s="616"/>
      <c r="BO798" s="616"/>
      <c r="BP798" s="616"/>
      <c r="BQ798" s="616"/>
      <c r="BR798" s="616"/>
      <c r="BS798" s="616"/>
      <c r="BT798" s="616"/>
      <c r="BU798" s="616"/>
      <c r="BV798" s="616"/>
      <c r="BW798" s="616"/>
      <c r="BX798" s="616"/>
      <c r="BY798" s="616"/>
      <c r="BZ798" s="616"/>
      <c r="CA798" s="616"/>
      <c r="CB798" s="616"/>
      <c r="CC798" s="616"/>
      <c r="CD798" s="616"/>
      <c r="CE798" s="616"/>
      <c r="CF798" s="616"/>
      <c r="CG798" s="616"/>
    </row>
    <row r="799" spans="1:85">
      <c r="A799" s="618"/>
      <c r="B799" s="618"/>
      <c r="C799" s="618"/>
      <c r="D799" s="618"/>
      <c r="E799" s="618"/>
      <c r="F799" s="618"/>
      <c r="G799" s="618"/>
      <c r="H799" s="618"/>
      <c r="I799" s="618"/>
      <c r="J799" s="618"/>
      <c r="K799" s="618"/>
      <c r="L799" s="618"/>
      <c r="M799" s="618"/>
      <c r="N799" s="618"/>
      <c r="O799" s="618"/>
      <c r="P799" s="618"/>
      <c r="Q799" s="618"/>
      <c r="R799" s="618"/>
      <c r="S799" s="618"/>
      <c r="T799" s="618"/>
      <c r="U799" s="618"/>
      <c r="V799" s="618"/>
      <c r="W799" s="618"/>
      <c r="Y799" s="618"/>
      <c r="Z799" s="618"/>
      <c r="AA799" s="618"/>
      <c r="AB799" s="618"/>
      <c r="AC799" s="618"/>
      <c r="AD799" s="618"/>
      <c r="AE799" s="618"/>
      <c r="AF799" s="618"/>
      <c r="AG799" s="618"/>
      <c r="AH799" s="618"/>
      <c r="AI799" s="618"/>
      <c r="AJ799" s="618"/>
      <c r="AK799" s="618"/>
      <c r="AL799" s="616"/>
      <c r="AM799" s="616"/>
      <c r="AN799" s="616"/>
      <c r="AO799" s="616"/>
      <c r="AP799" s="616"/>
      <c r="AQ799" s="616"/>
      <c r="AR799" s="616"/>
      <c r="AS799" s="616"/>
      <c r="AT799" s="616"/>
      <c r="AU799" s="616"/>
      <c r="AV799" s="616"/>
      <c r="AW799" s="616"/>
      <c r="AX799" s="616"/>
      <c r="AY799" s="616"/>
      <c r="AZ799" s="616"/>
      <c r="BA799" s="616"/>
      <c r="BB799" s="616"/>
      <c r="BC799" s="616"/>
      <c r="BD799" s="616"/>
      <c r="BE799" s="616"/>
      <c r="BF799" s="616"/>
      <c r="BG799" s="616"/>
      <c r="BH799" s="616"/>
      <c r="BI799" s="616"/>
      <c r="BJ799" s="616"/>
      <c r="BK799" s="616"/>
      <c r="BL799" s="616"/>
      <c r="BM799" s="616"/>
      <c r="BN799" s="616"/>
      <c r="BO799" s="616"/>
      <c r="BP799" s="616"/>
      <c r="BQ799" s="616"/>
      <c r="BR799" s="616"/>
      <c r="BS799" s="616"/>
      <c r="BT799" s="616"/>
      <c r="BU799" s="616"/>
      <c r="BV799" s="616"/>
      <c r="BW799" s="616"/>
      <c r="BX799" s="616"/>
      <c r="BY799" s="616"/>
      <c r="BZ799" s="616"/>
      <c r="CA799" s="616"/>
      <c r="CB799" s="616"/>
      <c r="CC799" s="616"/>
      <c r="CD799" s="616"/>
      <c r="CE799" s="616"/>
      <c r="CF799" s="616"/>
      <c r="CG799" s="616"/>
    </row>
    <row r="800" spans="1:85">
      <c r="A800" s="618"/>
      <c r="B800" s="618"/>
      <c r="C800" s="618"/>
      <c r="D800" s="618"/>
      <c r="E800" s="618"/>
      <c r="F800" s="618"/>
      <c r="G800" s="618"/>
      <c r="H800" s="618"/>
      <c r="I800" s="618"/>
      <c r="J800" s="618"/>
      <c r="K800" s="618"/>
      <c r="L800" s="618"/>
      <c r="M800" s="618"/>
      <c r="N800" s="618"/>
      <c r="O800" s="618"/>
      <c r="P800" s="618"/>
      <c r="Q800" s="618"/>
      <c r="R800" s="618"/>
      <c r="S800" s="618"/>
      <c r="T800" s="618"/>
      <c r="U800" s="618"/>
      <c r="V800" s="618"/>
      <c r="W800" s="618"/>
      <c r="Y800" s="618"/>
      <c r="Z800" s="618"/>
      <c r="AA800" s="618"/>
      <c r="AB800" s="618"/>
      <c r="AC800" s="618"/>
      <c r="AD800" s="618"/>
      <c r="AE800" s="618"/>
      <c r="AF800" s="618"/>
      <c r="AG800" s="618"/>
      <c r="AH800" s="618"/>
      <c r="AI800" s="618"/>
      <c r="AJ800" s="618"/>
      <c r="AK800" s="618"/>
      <c r="AL800" s="616"/>
      <c r="AM800" s="616"/>
      <c r="AN800" s="616"/>
      <c r="AO800" s="616"/>
      <c r="AP800" s="616"/>
      <c r="AQ800" s="616"/>
      <c r="AR800" s="616"/>
      <c r="AS800" s="616"/>
      <c r="AT800" s="616"/>
      <c r="AU800" s="616"/>
      <c r="AV800" s="616"/>
      <c r="AW800" s="616"/>
      <c r="AX800" s="616"/>
      <c r="AY800" s="616"/>
      <c r="AZ800" s="616"/>
      <c r="BA800" s="616"/>
      <c r="BB800" s="616"/>
      <c r="BC800" s="616"/>
      <c r="BD800" s="616"/>
      <c r="BE800" s="616"/>
      <c r="BF800" s="616"/>
      <c r="BG800" s="616"/>
      <c r="BH800" s="616"/>
      <c r="BI800" s="616"/>
      <c r="BJ800" s="616"/>
      <c r="BK800" s="616"/>
      <c r="BL800" s="616"/>
      <c r="BM800" s="616"/>
      <c r="BN800" s="616"/>
      <c r="BO800" s="616"/>
      <c r="BP800" s="616"/>
      <c r="BQ800" s="616"/>
      <c r="BR800" s="616"/>
      <c r="BS800" s="616"/>
      <c r="BT800" s="616"/>
      <c r="BU800" s="616"/>
      <c r="BV800" s="616"/>
      <c r="BW800" s="616"/>
      <c r="BX800" s="616"/>
      <c r="BY800" s="616"/>
      <c r="BZ800" s="616"/>
      <c r="CA800" s="616"/>
      <c r="CB800" s="616"/>
      <c r="CC800" s="616"/>
      <c r="CD800" s="616"/>
      <c r="CE800" s="616"/>
      <c r="CF800" s="616"/>
      <c r="CG800" s="616"/>
    </row>
    <row r="801" spans="1:85">
      <c r="A801" s="618"/>
      <c r="B801" s="618"/>
      <c r="C801" s="618"/>
      <c r="D801" s="618"/>
      <c r="E801" s="618"/>
      <c r="F801" s="618"/>
      <c r="G801" s="618"/>
      <c r="H801" s="618"/>
      <c r="I801" s="618"/>
      <c r="J801" s="618"/>
      <c r="K801" s="618"/>
      <c r="L801" s="618"/>
      <c r="M801" s="618"/>
      <c r="N801" s="618"/>
      <c r="O801" s="618"/>
      <c r="P801" s="618"/>
      <c r="Q801" s="618"/>
      <c r="R801" s="618"/>
      <c r="S801" s="618"/>
      <c r="T801" s="618"/>
      <c r="U801" s="618"/>
      <c r="V801" s="618"/>
      <c r="W801" s="618"/>
      <c r="Y801" s="618"/>
      <c r="Z801" s="618"/>
      <c r="AA801" s="618"/>
      <c r="AB801" s="618"/>
      <c r="AC801" s="618"/>
      <c r="AD801" s="618"/>
      <c r="AE801" s="618"/>
      <c r="AF801" s="618"/>
      <c r="AG801" s="618"/>
      <c r="AH801" s="618"/>
      <c r="AI801" s="618"/>
      <c r="AJ801" s="618"/>
      <c r="AK801" s="618"/>
      <c r="AL801" s="616"/>
      <c r="AM801" s="616"/>
      <c r="AN801" s="616"/>
      <c r="AO801" s="616"/>
      <c r="AP801" s="616"/>
      <c r="AQ801" s="616"/>
      <c r="AR801" s="616"/>
      <c r="AS801" s="616"/>
      <c r="AT801" s="616"/>
      <c r="AU801" s="616"/>
      <c r="AV801" s="616"/>
      <c r="AW801" s="616"/>
      <c r="AX801" s="616"/>
      <c r="AY801" s="616"/>
      <c r="AZ801" s="616"/>
      <c r="BA801" s="616"/>
      <c r="BB801" s="616"/>
      <c r="BC801" s="616"/>
      <c r="BD801" s="616"/>
      <c r="BE801" s="616"/>
      <c r="BF801" s="616"/>
      <c r="BG801" s="616"/>
      <c r="BH801" s="616"/>
      <c r="BI801" s="616"/>
      <c r="BJ801" s="616"/>
      <c r="BK801" s="616"/>
      <c r="BL801" s="616"/>
      <c r="BM801" s="616"/>
      <c r="BN801" s="616"/>
      <c r="BO801" s="616"/>
      <c r="BP801" s="616"/>
      <c r="BQ801" s="616"/>
      <c r="BR801" s="616"/>
      <c r="BS801" s="616"/>
      <c r="BT801" s="616"/>
      <c r="BU801" s="616"/>
      <c r="BV801" s="616"/>
      <c r="BW801" s="616"/>
      <c r="BX801" s="616"/>
      <c r="BY801" s="616"/>
      <c r="BZ801" s="616"/>
      <c r="CA801" s="616"/>
      <c r="CB801" s="616"/>
      <c r="CC801" s="616"/>
      <c r="CD801" s="616"/>
      <c r="CE801" s="616"/>
      <c r="CF801" s="616"/>
      <c r="CG801" s="616"/>
    </row>
    <row r="802" spans="1:85">
      <c r="A802" s="618"/>
      <c r="B802" s="618"/>
      <c r="C802" s="618"/>
      <c r="D802" s="618"/>
      <c r="E802" s="618"/>
      <c r="F802" s="618"/>
      <c r="G802" s="618"/>
      <c r="H802" s="618"/>
      <c r="I802" s="618"/>
      <c r="J802" s="618"/>
      <c r="K802" s="618"/>
      <c r="L802" s="618"/>
      <c r="M802" s="618"/>
      <c r="N802" s="618"/>
      <c r="O802" s="618"/>
      <c r="P802" s="618"/>
      <c r="Q802" s="618"/>
      <c r="R802" s="618"/>
      <c r="S802" s="618"/>
      <c r="T802" s="618"/>
      <c r="U802" s="618"/>
      <c r="V802" s="618"/>
      <c r="W802" s="618"/>
      <c r="Y802" s="618"/>
      <c r="Z802" s="618"/>
      <c r="AA802" s="618"/>
      <c r="AB802" s="618"/>
      <c r="AC802" s="618"/>
      <c r="AD802" s="618"/>
      <c r="AE802" s="618"/>
      <c r="AF802" s="618"/>
      <c r="AG802" s="618"/>
      <c r="AH802" s="618"/>
      <c r="AI802" s="618"/>
      <c r="AJ802" s="618"/>
      <c r="AK802" s="618"/>
      <c r="AL802" s="616"/>
      <c r="AM802" s="616"/>
      <c r="AN802" s="616"/>
      <c r="AO802" s="616"/>
      <c r="AP802" s="616"/>
      <c r="AQ802" s="616"/>
      <c r="AR802" s="616"/>
      <c r="AS802" s="616"/>
      <c r="AT802" s="616"/>
      <c r="AU802" s="616"/>
      <c r="AV802" s="616"/>
      <c r="AW802" s="616"/>
      <c r="AX802" s="616"/>
      <c r="AY802" s="616"/>
      <c r="AZ802" s="616"/>
      <c r="BA802" s="616"/>
      <c r="BB802" s="616"/>
      <c r="BC802" s="616"/>
      <c r="BD802" s="616"/>
      <c r="BE802" s="616"/>
      <c r="BF802" s="616"/>
      <c r="BG802" s="616"/>
      <c r="BH802" s="616"/>
      <c r="BI802" s="616"/>
      <c r="BJ802" s="616"/>
      <c r="BK802" s="616"/>
      <c r="BL802" s="616"/>
      <c r="BM802" s="616"/>
      <c r="BN802" s="616"/>
      <c r="BO802" s="616"/>
      <c r="BP802" s="616"/>
      <c r="BQ802" s="616"/>
      <c r="BR802" s="616"/>
      <c r="BS802" s="616"/>
      <c r="BT802" s="616"/>
      <c r="BU802" s="616"/>
      <c r="BV802" s="616"/>
      <c r="BW802" s="616"/>
      <c r="BX802" s="616"/>
      <c r="BY802" s="616"/>
      <c r="BZ802" s="616"/>
      <c r="CA802" s="616"/>
      <c r="CB802" s="616"/>
      <c r="CC802" s="616"/>
      <c r="CD802" s="616"/>
      <c r="CE802" s="616"/>
      <c r="CF802" s="616"/>
      <c r="CG802" s="616"/>
    </row>
    <row r="803" spans="1:85">
      <c r="A803" s="618"/>
      <c r="B803" s="618"/>
      <c r="C803" s="618"/>
      <c r="D803" s="618"/>
      <c r="E803" s="618"/>
      <c r="F803" s="618"/>
      <c r="G803" s="618"/>
      <c r="H803" s="618"/>
      <c r="I803" s="618"/>
      <c r="J803" s="618"/>
      <c r="K803" s="618"/>
      <c r="L803" s="618"/>
      <c r="M803" s="618"/>
      <c r="N803" s="618"/>
      <c r="O803" s="618"/>
      <c r="P803" s="618"/>
      <c r="Q803" s="618"/>
      <c r="R803" s="618"/>
      <c r="S803" s="618"/>
      <c r="T803" s="618"/>
      <c r="U803" s="618"/>
      <c r="V803" s="618"/>
      <c r="W803" s="618"/>
      <c r="Y803" s="618"/>
      <c r="Z803" s="618"/>
      <c r="AA803" s="618"/>
      <c r="AB803" s="618"/>
      <c r="AC803" s="618"/>
      <c r="AD803" s="618"/>
      <c r="AE803" s="618"/>
      <c r="AF803" s="618"/>
      <c r="AG803" s="618"/>
      <c r="AH803" s="618"/>
      <c r="AI803" s="618"/>
      <c r="AJ803" s="618"/>
      <c r="AK803" s="618"/>
      <c r="AL803" s="616"/>
      <c r="AM803" s="616"/>
      <c r="AN803" s="616"/>
      <c r="AO803" s="616"/>
      <c r="AP803" s="616"/>
      <c r="AQ803" s="616"/>
      <c r="AR803" s="616"/>
      <c r="AS803" s="616"/>
      <c r="AT803" s="616"/>
      <c r="AU803" s="616"/>
      <c r="AV803" s="616"/>
      <c r="AW803" s="616"/>
      <c r="AX803" s="616"/>
      <c r="AY803" s="616"/>
      <c r="AZ803" s="616"/>
      <c r="BA803" s="616"/>
      <c r="BB803" s="616"/>
      <c r="BC803" s="616"/>
      <c r="BD803" s="616"/>
      <c r="BE803" s="616"/>
      <c r="BF803" s="616"/>
      <c r="BG803" s="616"/>
      <c r="BH803" s="616"/>
      <c r="BI803" s="616"/>
      <c r="BJ803" s="616"/>
      <c r="BK803" s="616"/>
      <c r="BL803" s="616"/>
      <c r="BM803" s="616"/>
      <c r="BN803" s="616"/>
      <c r="BO803" s="616"/>
      <c r="BP803" s="616"/>
      <c r="BQ803" s="616"/>
      <c r="BR803" s="616"/>
      <c r="BS803" s="616"/>
      <c r="BT803" s="616"/>
      <c r="BU803" s="616"/>
      <c r="BV803" s="616"/>
      <c r="BW803" s="616"/>
      <c r="BX803" s="616"/>
      <c r="BY803" s="616"/>
      <c r="BZ803" s="616"/>
      <c r="CA803" s="616"/>
      <c r="CB803" s="616"/>
      <c r="CC803" s="616"/>
      <c r="CD803" s="616"/>
      <c r="CE803" s="616"/>
      <c r="CF803" s="616"/>
      <c r="CG803" s="616"/>
    </row>
    <row r="804" spans="1:85">
      <c r="A804" s="618"/>
      <c r="B804" s="618"/>
      <c r="C804" s="618"/>
      <c r="D804" s="618"/>
      <c r="E804" s="618"/>
      <c r="F804" s="618"/>
      <c r="G804" s="618"/>
      <c r="H804" s="618"/>
      <c r="I804" s="618"/>
      <c r="J804" s="618"/>
      <c r="K804" s="618"/>
      <c r="L804" s="618"/>
      <c r="M804" s="618"/>
      <c r="N804" s="618"/>
      <c r="O804" s="618"/>
      <c r="P804" s="618"/>
      <c r="Q804" s="618"/>
      <c r="R804" s="618"/>
      <c r="S804" s="618"/>
      <c r="T804" s="618"/>
      <c r="U804" s="618"/>
      <c r="V804" s="618"/>
      <c r="W804" s="618"/>
      <c r="Y804" s="618"/>
      <c r="Z804" s="618"/>
      <c r="AA804" s="618"/>
      <c r="AB804" s="618"/>
      <c r="AC804" s="618"/>
      <c r="AD804" s="618"/>
      <c r="AE804" s="618"/>
      <c r="AF804" s="618"/>
      <c r="AG804" s="618"/>
      <c r="AH804" s="618"/>
      <c r="AI804" s="618"/>
      <c r="AJ804" s="618"/>
      <c r="AK804" s="618"/>
      <c r="AL804" s="616"/>
      <c r="AM804" s="616"/>
      <c r="AN804" s="616"/>
      <c r="AO804" s="616"/>
      <c r="AP804" s="616"/>
      <c r="AQ804" s="616"/>
      <c r="AR804" s="616"/>
      <c r="AS804" s="616"/>
      <c r="AT804" s="616"/>
      <c r="AU804" s="616"/>
      <c r="AV804" s="616"/>
      <c r="AW804" s="616"/>
      <c r="AX804" s="616"/>
      <c r="AY804" s="616"/>
      <c r="AZ804" s="616"/>
      <c r="BA804" s="616"/>
      <c r="BB804" s="616"/>
      <c r="BC804" s="616"/>
      <c r="BD804" s="616"/>
      <c r="BE804" s="616"/>
      <c r="BF804" s="616"/>
      <c r="BG804" s="616"/>
      <c r="BH804" s="616"/>
      <c r="BI804" s="616"/>
      <c r="BJ804" s="616"/>
      <c r="BK804" s="616"/>
      <c r="BL804" s="616"/>
      <c r="BM804" s="616"/>
      <c r="BN804" s="616"/>
      <c r="BO804" s="616"/>
      <c r="BP804" s="616"/>
      <c r="BQ804" s="616"/>
      <c r="BR804" s="616"/>
      <c r="BS804" s="616"/>
      <c r="BT804" s="616"/>
      <c r="BU804" s="616"/>
      <c r="BV804" s="616"/>
      <c r="BW804" s="616"/>
      <c r="BX804" s="616"/>
      <c r="BY804" s="616"/>
      <c r="BZ804" s="616"/>
      <c r="CA804" s="616"/>
      <c r="CB804" s="616"/>
      <c r="CC804" s="616"/>
      <c r="CD804" s="616"/>
      <c r="CE804" s="616"/>
      <c r="CF804" s="616"/>
      <c r="CG804" s="616"/>
    </row>
    <row r="805" spans="1:85">
      <c r="A805" s="618"/>
      <c r="B805" s="618"/>
      <c r="C805" s="618"/>
      <c r="D805" s="618"/>
      <c r="E805" s="618"/>
      <c r="F805" s="618"/>
      <c r="G805" s="618"/>
      <c r="H805" s="618"/>
      <c r="I805" s="618"/>
      <c r="J805" s="618"/>
      <c r="K805" s="618"/>
      <c r="L805" s="618"/>
      <c r="M805" s="618"/>
      <c r="N805" s="618"/>
      <c r="O805" s="618"/>
      <c r="P805" s="618"/>
      <c r="Q805" s="618"/>
      <c r="R805" s="618"/>
      <c r="S805" s="618"/>
      <c r="T805" s="618"/>
      <c r="U805" s="618"/>
      <c r="V805" s="618"/>
      <c r="W805" s="618"/>
      <c r="Y805" s="618"/>
      <c r="Z805" s="618"/>
      <c r="AA805" s="618"/>
      <c r="AB805" s="618"/>
      <c r="AC805" s="618"/>
      <c r="AD805" s="618"/>
      <c r="AE805" s="618"/>
      <c r="AF805" s="618"/>
      <c r="AG805" s="618"/>
      <c r="AH805" s="618"/>
      <c r="AI805" s="618"/>
      <c r="AJ805" s="618"/>
      <c r="AK805" s="618"/>
      <c r="AL805" s="616"/>
      <c r="AM805" s="616"/>
      <c r="AN805" s="616"/>
      <c r="AO805" s="616"/>
      <c r="AP805" s="616"/>
      <c r="AQ805" s="616"/>
      <c r="AR805" s="616"/>
      <c r="AS805" s="616"/>
      <c r="AT805" s="616"/>
      <c r="AU805" s="616"/>
      <c r="AV805" s="616"/>
      <c r="AW805" s="616"/>
      <c r="AX805" s="616"/>
      <c r="AY805" s="616"/>
      <c r="AZ805" s="616"/>
      <c r="BA805" s="616"/>
      <c r="BB805" s="616"/>
      <c r="BC805" s="616"/>
      <c r="BD805" s="616"/>
      <c r="BE805" s="616"/>
      <c r="BF805" s="616"/>
      <c r="BG805" s="616"/>
      <c r="BH805" s="616"/>
      <c r="BI805" s="616"/>
      <c r="BJ805" s="616"/>
      <c r="BK805" s="616"/>
      <c r="BL805" s="616"/>
      <c r="BM805" s="616"/>
      <c r="BN805" s="616"/>
      <c r="BO805" s="616"/>
      <c r="BP805" s="616"/>
      <c r="BQ805" s="616"/>
      <c r="BR805" s="616"/>
      <c r="BS805" s="616"/>
      <c r="BT805" s="616"/>
      <c r="BU805" s="616"/>
      <c r="BV805" s="616"/>
      <c r="BW805" s="616"/>
      <c r="BX805" s="616"/>
      <c r="BY805" s="616"/>
      <c r="BZ805" s="616"/>
      <c r="CA805" s="616"/>
      <c r="CB805" s="616"/>
      <c r="CC805" s="616"/>
      <c r="CD805" s="616"/>
      <c r="CE805" s="616"/>
      <c r="CF805" s="616"/>
      <c r="CG805" s="616"/>
    </row>
    <row r="806" spans="1:85">
      <c r="A806" s="618"/>
      <c r="B806" s="618"/>
      <c r="C806" s="618"/>
      <c r="D806" s="618"/>
      <c r="E806" s="618"/>
      <c r="F806" s="618"/>
      <c r="G806" s="618"/>
      <c r="H806" s="618"/>
      <c r="I806" s="618"/>
      <c r="J806" s="618"/>
      <c r="K806" s="618"/>
      <c r="L806" s="618"/>
      <c r="M806" s="618"/>
      <c r="N806" s="618"/>
      <c r="O806" s="618"/>
      <c r="P806" s="618"/>
      <c r="Q806" s="618"/>
      <c r="R806" s="618"/>
      <c r="S806" s="618"/>
      <c r="T806" s="618"/>
      <c r="U806" s="618"/>
      <c r="V806" s="618"/>
      <c r="W806" s="618"/>
      <c r="Y806" s="618"/>
      <c r="Z806" s="618"/>
      <c r="AA806" s="618"/>
      <c r="AB806" s="618"/>
      <c r="AC806" s="618"/>
      <c r="AD806" s="618"/>
      <c r="AE806" s="618"/>
      <c r="AF806" s="618"/>
      <c r="AG806" s="618"/>
      <c r="AH806" s="618"/>
      <c r="AI806" s="618"/>
      <c r="AJ806" s="618"/>
      <c r="AK806" s="618"/>
      <c r="AL806" s="616"/>
      <c r="AM806" s="616"/>
      <c r="AN806" s="616"/>
      <c r="AO806" s="616"/>
      <c r="AP806" s="616"/>
      <c r="AQ806" s="616"/>
      <c r="AR806" s="616"/>
      <c r="AS806" s="616"/>
      <c r="AT806" s="616"/>
      <c r="AU806" s="616"/>
      <c r="AV806" s="616"/>
      <c r="AW806" s="616"/>
      <c r="AX806" s="616"/>
      <c r="AY806" s="616"/>
      <c r="AZ806" s="616"/>
      <c r="BA806" s="616"/>
      <c r="BB806" s="616"/>
      <c r="BC806" s="616"/>
      <c r="BD806" s="616"/>
      <c r="BE806" s="616"/>
      <c r="BF806" s="616"/>
      <c r="BG806" s="616"/>
      <c r="BH806" s="616"/>
      <c r="BI806" s="616"/>
      <c r="BJ806" s="616"/>
      <c r="BK806" s="616"/>
      <c r="BL806" s="616"/>
      <c r="BM806" s="616"/>
      <c r="BN806" s="616"/>
      <c r="BO806" s="616"/>
      <c r="BP806" s="616"/>
      <c r="BQ806" s="616"/>
      <c r="BR806" s="616"/>
      <c r="BS806" s="616"/>
      <c r="BT806" s="616"/>
      <c r="BU806" s="616"/>
      <c r="BV806" s="616"/>
      <c r="BW806" s="616"/>
      <c r="BX806" s="616"/>
      <c r="BY806" s="616"/>
      <c r="BZ806" s="616"/>
      <c r="CA806" s="616"/>
      <c r="CB806" s="616"/>
      <c r="CC806" s="616"/>
      <c r="CD806" s="616"/>
      <c r="CE806" s="616"/>
      <c r="CF806" s="616"/>
      <c r="CG806" s="616"/>
    </row>
    <row r="807" spans="1:85">
      <c r="A807" s="618"/>
      <c r="B807" s="618"/>
      <c r="C807" s="618"/>
      <c r="D807" s="618"/>
      <c r="E807" s="618"/>
      <c r="F807" s="618"/>
      <c r="G807" s="618"/>
      <c r="H807" s="618"/>
      <c r="I807" s="618"/>
      <c r="J807" s="618"/>
      <c r="K807" s="618"/>
      <c r="L807" s="618"/>
      <c r="M807" s="618"/>
      <c r="N807" s="618"/>
      <c r="O807" s="618"/>
      <c r="P807" s="618"/>
      <c r="Q807" s="618"/>
      <c r="R807" s="618"/>
      <c r="S807" s="618"/>
      <c r="T807" s="618"/>
      <c r="U807" s="618"/>
      <c r="V807" s="618"/>
      <c r="W807" s="618"/>
      <c r="Y807" s="618"/>
      <c r="Z807" s="618"/>
      <c r="AA807" s="618"/>
      <c r="AB807" s="618"/>
      <c r="AC807" s="618"/>
      <c r="AD807" s="618"/>
      <c r="AE807" s="618"/>
      <c r="AF807" s="618"/>
      <c r="AG807" s="618"/>
      <c r="AH807" s="618"/>
      <c r="AI807" s="618"/>
      <c r="AJ807" s="618"/>
      <c r="AK807" s="618"/>
      <c r="AL807" s="616"/>
      <c r="AM807" s="616"/>
      <c r="AN807" s="616"/>
      <c r="AO807" s="616"/>
      <c r="AP807" s="616"/>
      <c r="AQ807" s="616"/>
      <c r="AR807" s="616"/>
      <c r="AS807" s="616"/>
      <c r="AT807" s="616"/>
      <c r="AU807" s="616"/>
      <c r="AV807" s="616"/>
      <c r="AW807" s="616"/>
      <c r="AX807" s="616"/>
      <c r="AY807" s="616"/>
      <c r="AZ807" s="616"/>
      <c r="BA807" s="616"/>
      <c r="BB807" s="616"/>
      <c r="BC807" s="616"/>
      <c r="BD807" s="616"/>
      <c r="BE807" s="616"/>
      <c r="BF807" s="616"/>
      <c r="BG807" s="616"/>
      <c r="BH807" s="616"/>
      <c r="BI807" s="616"/>
      <c r="BJ807" s="616"/>
      <c r="BK807" s="616"/>
      <c r="BL807" s="616"/>
      <c r="BM807" s="616"/>
      <c r="BN807" s="616"/>
      <c r="BO807" s="616"/>
      <c r="BP807" s="616"/>
      <c r="BQ807" s="616"/>
      <c r="BR807" s="616"/>
      <c r="BS807" s="616"/>
      <c r="BT807" s="616"/>
      <c r="BU807" s="616"/>
      <c r="BV807" s="616"/>
      <c r="BW807" s="616"/>
      <c r="BX807" s="616"/>
      <c r="BY807" s="616"/>
      <c r="BZ807" s="616"/>
      <c r="CA807" s="616"/>
      <c r="CB807" s="616"/>
      <c r="CC807" s="616"/>
      <c r="CD807" s="616"/>
      <c r="CE807" s="616"/>
      <c r="CF807" s="616"/>
      <c r="CG807" s="616"/>
    </row>
    <row r="808" spans="1:85">
      <c r="A808" s="618"/>
      <c r="B808" s="618"/>
      <c r="C808" s="618"/>
      <c r="D808" s="618"/>
      <c r="E808" s="618"/>
      <c r="F808" s="618"/>
      <c r="G808" s="618"/>
      <c r="H808" s="618"/>
      <c r="I808" s="618"/>
      <c r="J808" s="618"/>
      <c r="K808" s="618"/>
      <c r="L808" s="618"/>
      <c r="M808" s="618"/>
      <c r="N808" s="618"/>
      <c r="O808" s="618"/>
      <c r="P808" s="618"/>
      <c r="Q808" s="618"/>
      <c r="R808" s="618"/>
      <c r="S808" s="618"/>
      <c r="T808" s="618"/>
      <c r="U808" s="618"/>
      <c r="V808" s="618"/>
      <c r="W808" s="618"/>
      <c r="Y808" s="618"/>
      <c r="Z808" s="618"/>
      <c r="AA808" s="618"/>
      <c r="AB808" s="618"/>
      <c r="AC808" s="618"/>
      <c r="AD808" s="618"/>
      <c r="AE808" s="618"/>
      <c r="AF808" s="618"/>
      <c r="AG808" s="618"/>
      <c r="AH808" s="618"/>
      <c r="AI808" s="618"/>
      <c r="AJ808" s="618"/>
      <c r="AK808" s="618"/>
      <c r="AL808" s="616"/>
      <c r="AM808" s="616"/>
      <c r="AN808" s="616"/>
      <c r="AO808" s="616"/>
      <c r="AP808" s="616"/>
      <c r="AQ808" s="616"/>
      <c r="AR808" s="616"/>
      <c r="AS808" s="616"/>
      <c r="AT808" s="616"/>
      <c r="AU808" s="616"/>
      <c r="AV808" s="616"/>
      <c r="AW808" s="616"/>
      <c r="AX808" s="616"/>
      <c r="AY808" s="616"/>
      <c r="AZ808" s="616"/>
      <c r="BA808" s="616"/>
      <c r="BB808" s="616"/>
      <c r="BC808" s="616"/>
      <c r="BD808" s="616"/>
      <c r="BE808" s="616"/>
      <c r="BF808" s="616"/>
      <c r="BG808" s="616"/>
      <c r="BH808" s="616"/>
      <c r="BI808" s="616"/>
      <c r="BJ808" s="616"/>
      <c r="BK808" s="616"/>
      <c r="BL808" s="616"/>
      <c r="BM808" s="616"/>
      <c r="BN808" s="616"/>
      <c r="BO808" s="616"/>
      <c r="BP808" s="616"/>
      <c r="BQ808" s="616"/>
      <c r="BR808" s="616"/>
      <c r="BS808" s="616"/>
      <c r="BT808" s="616"/>
      <c r="BU808" s="616"/>
      <c r="BV808" s="616"/>
      <c r="BW808" s="616"/>
      <c r="BX808" s="616"/>
      <c r="BY808" s="616"/>
      <c r="BZ808" s="616"/>
      <c r="CA808" s="616"/>
      <c r="CB808" s="616"/>
      <c r="CC808" s="616"/>
      <c r="CD808" s="616"/>
      <c r="CE808" s="616"/>
      <c r="CF808" s="616"/>
      <c r="CG808" s="616"/>
    </row>
    <row r="809" spans="1:85">
      <c r="A809" s="618"/>
      <c r="B809" s="618"/>
      <c r="C809" s="618"/>
      <c r="D809" s="618"/>
      <c r="E809" s="618"/>
      <c r="F809" s="618"/>
      <c r="G809" s="618"/>
      <c r="H809" s="618"/>
      <c r="I809" s="618"/>
      <c r="J809" s="618"/>
      <c r="K809" s="618"/>
      <c r="L809" s="618"/>
      <c r="M809" s="618"/>
      <c r="N809" s="618"/>
      <c r="O809" s="618"/>
      <c r="P809" s="618"/>
      <c r="Q809" s="618"/>
      <c r="R809" s="618"/>
      <c r="S809" s="618"/>
      <c r="T809" s="618"/>
      <c r="U809" s="618"/>
      <c r="V809" s="618"/>
      <c r="W809" s="618"/>
      <c r="Y809" s="618"/>
      <c r="Z809" s="618"/>
      <c r="AA809" s="618"/>
      <c r="AB809" s="618"/>
      <c r="AC809" s="618"/>
      <c r="AD809" s="618"/>
      <c r="AE809" s="618"/>
      <c r="AF809" s="618"/>
      <c r="AG809" s="618"/>
      <c r="AH809" s="618"/>
      <c r="AI809" s="618"/>
      <c r="AJ809" s="618"/>
      <c r="AK809" s="618"/>
      <c r="AL809" s="616"/>
      <c r="AM809" s="616"/>
      <c r="AN809" s="616"/>
      <c r="AO809" s="616"/>
      <c r="AP809" s="616"/>
      <c r="AQ809" s="616"/>
      <c r="AR809" s="616"/>
      <c r="AS809" s="616"/>
      <c r="AT809" s="616"/>
      <c r="AU809" s="616"/>
      <c r="AV809" s="616"/>
      <c r="AW809" s="616"/>
      <c r="AX809" s="616"/>
      <c r="AY809" s="616"/>
      <c r="AZ809" s="616"/>
      <c r="BA809" s="616"/>
      <c r="BB809" s="616"/>
      <c r="BC809" s="616"/>
      <c r="BD809" s="616"/>
      <c r="BE809" s="616"/>
      <c r="BF809" s="616"/>
      <c r="BG809" s="616"/>
      <c r="BH809" s="616"/>
      <c r="BI809" s="616"/>
      <c r="BJ809" s="616"/>
      <c r="BK809" s="616"/>
      <c r="BL809" s="616"/>
      <c r="BM809" s="616"/>
      <c r="BN809" s="616"/>
      <c r="BO809" s="616"/>
      <c r="BP809" s="616"/>
      <c r="BQ809" s="616"/>
      <c r="BR809" s="616"/>
      <c r="BS809" s="616"/>
      <c r="BT809" s="616"/>
      <c r="BU809" s="616"/>
      <c r="BV809" s="616"/>
      <c r="BW809" s="616"/>
      <c r="BX809" s="616"/>
      <c r="BY809" s="616"/>
      <c r="BZ809" s="616"/>
      <c r="CA809" s="616"/>
      <c r="CB809" s="616"/>
      <c r="CC809" s="616"/>
      <c r="CD809" s="616"/>
      <c r="CE809" s="616"/>
      <c r="CF809" s="616"/>
      <c r="CG809" s="616"/>
    </row>
    <row r="810" spans="1:85">
      <c r="A810" s="618"/>
      <c r="B810" s="618"/>
      <c r="C810" s="618"/>
      <c r="D810" s="618"/>
      <c r="E810" s="618"/>
      <c r="F810" s="618"/>
      <c r="G810" s="618"/>
      <c r="H810" s="618"/>
      <c r="I810" s="618"/>
      <c r="J810" s="618"/>
      <c r="K810" s="618"/>
      <c r="L810" s="618"/>
      <c r="M810" s="618"/>
      <c r="N810" s="618"/>
      <c r="O810" s="618"/>
      <c r="P810" s="618"/>
      <c r="Q810" s="618"/>
      <c r="R810" s="618"/>
      <c r="S810" s="618"/>
      <c r="T810" s="618"/>
      <c r="U810" s="618"/>
      <c r="V810" s="618"/>
      <c r="W810" s="618"/>
      <c r="Y810" s="618"/>
      <c r="Z810" s="618"/>
      <c r="AA810" s="618"/>
      <c r="AB810" s="618"/>
      <c r="AC810" s="618"/>
      <c r="AD810" s="618"/>
      <c r="AE810" s="618"/>
      <c r="AF810" s="618"/>
      <c r="AG810" s="618"/>
      <c r="AH810" s="618"/>
      <c r="AI810" s="618"/>
      <c r="AJ810" s="618"/>
      <c r="AK810" s="618"/>
      <c r="AL810" s="616"/>
      <c r="AM810" s="616"/>
      <c r="AN810" s="616"/>
      <c r="AO810" s="616"/>
      <c r="AP810" s="616"/>
      <c r="AQ810" s="616"/>
      <c r="AR810" s="616"/>
      <c r="AS810" s="616"/>
      <c r="AT810" s="616"/>
      <c r="AU810" s="616"/>
      <c r="AV810" s="616"/>
      <c r="AW810" s="616"/>
      <c r="AX810" s="616"/>
      <c r="AY810" s="616"/>
      <c r="AZ810" s="616"/>
      <c r="BA810" s="616"/>
      <c r="BB810" s="616"/>
      <c r="BC810" s="616"/>
      <c r="BD810" s="616"/>
      <c r="BE810" s="616"/>
      <c r="BF810" s="616"/>
      <c r="BG810" s="616"/>
      <c r="BH810" s="616"/>
      <c r="BI810" s="616"/>
      <c r="BJ810" s="616"/>
      <c r="BK810" s="616"/>
      <c r="BL810" s="616"/>
      <c r="BM810" s="616"/>
      <c r="BN810" s="616"/>
      <c r="BO810" s="616"/>
      <c r="BP810" s="616"/>
      <c r="BQ810" s="616"/>
      <c r="BR810" s="616"/>
      <c r="BS810" s="616"/>
      <c r="BT810" s="616"/>
      <c r="BU810" s="616"/>
      <c r="BV810" s="616"/>
      <c r="BW810" s="616"/>
      <c r="BX810" s="616"/>
      <c r="BY810" s="616"/>
      <c r="BZ810" s="616"/>
      <c r="CA810" s="616"/>
      <c r="CB810" s="616"/>
      <c r="CC810" s="616"/>
      <c r="CD810" s="616"/>
      <c r="CE810" s="616"/>
      <c r="CF810" s="616"/>
      <c r="CG810" s="616"/>
    </row>
    <row r="811" spans="1:85">
      <c r="A811" s="618"/>
      <c r="B811" s="618"/>
      <c r="C811" s="618"/>
      <c r="D811" s="618"/>
      <c r="E811" s="618"/>
      <c r="F811" s="618"/>
      <c r="G811" s="618"/>
      <c r="H811" s="618"/>
      <c r="I811" s="618"/>
      <c r="J811" s="618"/>
      <c r="K811" s="618"/>
      <c r="L811" s="618"/>
      <c r="M811" s="618"/>
      <c r="N811" s="618"/>
      <c r="O811" s="618"/>
      <c r="P811" s="618"/>
      <c r="Q811" s="618"/>
      <c r="R811" s="618"/>
      <c r="S811" s="618"/>
      <c r="T811" s="618"/>
      <c r="U811" s="618"/>
      <c r="V811" s="618"/>
      <c r="W811" s="618"/>
      <c r="Y811" s="618"/>
      <c r="Z811" s="618"/>
      <c r="AA811" s="618"/>
      <c r="AB811" s="618"/>
      <c r="AC811" s="618"/>
      <c r="AD811" s="618"/>
      <c r="AE811" s="618"/>
      <c r="AF811" s="618"/>
      <c r="AG811" s="618"/>
      <c r="AH811" s="618"/>
      <c r="AI811" s="618"/>
      <c r="AJ811" s="618"/>
      <c r="AK811" s="618"/>
      <c r="AL811" s="616"/>
      <c r="AM811" s="616"/>
      <c r="AN811" s="616"/>
      <c r="AO811" s="616"/>
      <c r="AP811" s="616"/>
      <c r="AQ811" s="616"/>
      <c r="AR811" s="616"/>
      <c r="AS811" s="616"/>
      <c r="AT811" s="616"/>
      <c r="AU811" s="616"/>
      <c r="AV811" s="616"/>
      <c r="AW811" s="616"/>
      <c r="AX811" s="616"/>
      <c r="AY811" s="616"/>
      <c r="AZ811" s="616"/>
      <c r="BA811" s="616"/>
      <c r="BB811" s="616"/>
      <c r="BC811" s="616"/>
      <c r="BD811" s="616"/>
      <c r="BE811" s="616"/>
      <c r="BF811" s="616"/>
      <c r="BG811" s="616"/>
      <c r="BH811" s="616"/>
      <c r="BI811" s="616"/>
      <c r="BJ811" s="616"/>
      <c r="BK811" s="616"/>
      <c r="BL811" s="616"/>
      <c r="BM811" s="616"/>
      <c r="BN811" s="616"/>
      <c r="BO811" s="616"/>
      <c r="BP811" s="616"/>
      <c r="BQ811" s="616"/>
      <c r="BR811" s="616"/>
      <c r="BS811" s="616"/>
      <c r="BT811" s="616"/>
      <c r="BU811" s="616"/>
      <c r="BV811" s="616"/>
      <c r="BW811" s="616"/>
      <c r="BX811" s="616"/>
      <c r="BY811" s="616"/>
      <c r="BZ811" s="616"/>
      <c r="CA811" s="616"/>
      <c r="CB811" s="616"/>
      <c r="CC811" s="616"/>
      <c r="CD811" s="616"/>
      <c r="CE811" s="616"/>
      <c r="CF811" s="616"/>
      <c r="CG811" s="616"/>
    </row>
    <row r="812" spans="1:85">
      <c r="A812" s="618"/>
      <c r="B812" s="618"/>
      <c r="C812" s="618"/>
      <c r="D812" s="618"/>
      <c r="E812" s="618"/>
      <c r="F812" s="618"/>
      <c r="G812" s="618"/>
      <c r="H812" s="618"/>
      <c r="I812" s="618"/>
      <c r="J812" s="618"/>
      <c r="K812" s="618"/>
      <c r="L812" s="618"/>
      <c r="M812" s="618"/>
      <c r="N812" s="618"/>
      <c r="O812" s="618"/>
      <c r="P812" s="618"/>
      <c r="Q812" s="618"/>
      <c r="R812" s="618"/>
      <c r="S812" s="618"/>
      <c r="T812" s="618"/>
      <c r="U812" s="618"/>
      <c r="V812" s="618"/>
      <c r="W812" s="618"/>
      <c r="Y812" s="618"/>
      <c r="Z812" s="618"/>
      <c r="AA812" s="618"/>
      <c r="AB812" s="618"/>
      <c r="AC812" s="618"/>
      <c r="AD812" s="618"/>
      <c r="AE812" s="618"/>
      <c r="AF812" s="618"/>
      <c r="AG812" s="618"/>
      <c r="AH812" s="618"/>
      <c r="AI812" s="618"/>
      <c r="AJ812" s="618"/>
      <c r="AK812" s="618"/>
      <c r="AL812" s="616"/>
      <c r="AM812" s="616"/>
      <c r="AN812" s="616"/>
      <c r="AO812" s="616"/>
      <c r="AP812" s="616"/>
      <c r="AQ812" s="616"/>
      <c r="AR812" s="616"/>
      <c r="AS812" s="616"/>
      <c r="AT812" s="616"/>
      <c r="AU812" s="616"/>
      <c r="AV812" s="616"/>
      <c r="AW812" s="616"/>
      <c r="AX812" s="616"/>
      <c r="AY812" s="616"/>
      <c r="AZ812" s="616"/>
      <c r="BA812" s="616"/>
      <c r="BB812" s="616"/>
      <c r="BC812" s="616"/>
      <c r="BD812" s="616"/>
      <c r="BE812" s="616"/>
      <c r="BF812" s="616"/>
      <c r="BG812" s="616"/>
      <c r="BH812" s="616"/>
      <c r="BI812" s="616"/>
      <c r="BJ812" s="616"/>
      <c r="BK812" s="616"/>
      <c r="BL812" s="616"/>
      <c r="BM812" s="616"/>
      <c r="BN812" s="616"/>
      <c r="BO812" s="616"/>
      <c r="BP812" s="616"/>
      <c r="BQ812" s="616"/>
      <c r="BR812" s="616"/>
      <c r="BS812" s="616"/>
      <c r="BT812" s="616"/>
      <c r="BU812" s="616"/>
      <c r="BV812" s="616"/>
      <c r="BW812" s="616"/>
      <c r="BX812" s="616"/>
      <c r="BY812" s="616"/>
      <c r="BZ812" s="616"/>
      <c r="CA812" s="616"/>
      <c r="CB812" s="616"/>
      <c r="CC812" s="616"/>
      <c r="CD812" s="616"/>
      <c r="CE812" s="616"/>
      <c r="CF812" s="616"/>
      <c r="CG812" s="616"/>
    </row>
    <row r="813" spans="1:85">
      <c r="A813" s="618"/>
      <c r="B813" s="618"/>
      <c r="C813" s="618"/>
      <c r="D813" s="618"/>
      <c r="E813" s="618"/>
      <c r="F813" s="618"/>
      <c r="G813" s="618"/>
      <c r="H813" s="618"/>
      <c r="I813" s="618"/>
      <c r="J813" s="618"/>
      <c r="K813" s="618"/>
      <c r="L813" s="618"/>
      <c r="M813" s="618"/>
      <c r="N813" s="618"/>
      <c r="O813" s="618"/>
      <c r="P813" s="618"/>
      <c r="Q813" s="618"/>
      <c r="R813" s="618"/>
      <c r="S813" s="618"/>
      <c r="T813" s="618"/>
      <c r="U813" s="618"/>
      <c r="V813" s="618"/>
      <c r="W813" s="618"/>
      <c r="Y813" s="618"/>
      <c r="Z813" s="618"/>
      <c r="AA813" s="618"/>
      <c r="AB813" s="618"/>
      <c r="AC813" s="618"/>
      <c r="AD813" s="618"/>
      <c r="AE813" s="618"/>
      <c r="AF813" s="618"/>
      <c r="AG813" s="618"/>
      <c r="AH813" s="618"/>
      <c r="AI813" s="618"/>
      <c r="AJ813" s="618"/>
      <c r="AK813" s="618"/>
      <c r="AL813" s="616"/>
      <c r="AM813" s="616"/>
      <c r="AN813" s="616"/>
      <c r="AO813" s="616"/>
      <c r="AP813" s="616"/>
      <c r="AQ813" s="616"/>
      <c r="AR813" s="616"/>
      <c r="AS813" s="616"/>
      <c r="AT813" s="616"/>
      <c r="AU813" s="616"/>
      <c r="AV813" s="616"/>
      <c r="AW813" s="616"/>
      <c r="AX813" s="616"/>
      <c r="AY813" s="616"/>
      <c r="AZ813" s="616"/>
      <c r="BA813" s="616"/>
      <c r="BB813" s="616"/>
      <c r="BC813" s="616"/>
      <c r="BD813" s="616"/>
      <c r="BE813" s="616"/>
      <c r="BF813" s="616"/>
      <c r="BG813" s="616"/>
      <c r="BH813" s="616"/>
      <c r="BI813" s="616"/>
      <c r="BJ813" s="616"/>
      <c r="BK813" s="616"/>
      <c r="BL813" s="616"/>
      <c r="BM813" s="616"/>
      <c r="BN813" s="616"/>
      <c r="BO813" s="616"/>
      <c r="BP813" s="616"/>
      <c r="BQ813" s="616"/>
      <c r="BR813" s="616"/>
      <c r="BS813" s="616"/>
      <c r="BT813" s="616"/>
      <c r="BU813" s="616"/>
      <c r="BV813" s="616"/>
      <c r="BW813" s="616"/>
      <c r="BX813" s="616"/>
      <c r="BY813" s="616"/>
      <c r="BZ813" s="616"/>
      <c r="CA813" s="616"/>
      <c r="CB813" s="616"/>
      <c r="CC813" s="616"/>
      <c r="CD813" s="616"/>
      <c r="CE813" s="616"/>
      <c r="CF813" s="616"/>
      <c r="CG813" s="616"/>
    </row>
    <row r="814" spans="1:85">
      <c r="A814" s="618"/>
      <c r="B814" s="618"/>
      <c r="C814" s="618"/>
      <c r="D814" s="618"/>
      <c r="E814" s="618"/>
      <c r="F814" s="618"/>
      <c r="G814" s="618"/>
      <c r="H814" s="618"/>
      <c r="I814" s="618"/>
      <c r="J814" s="618"/>
      <c r="K814" s="618"/>
      <c r="L814" s="618"/>
      <c r="M814" s="618"/>
      <c r="N814" s="618"/>
      <c r="O814" s="618"/>
      <c r="P814" s="618"/>
      <c r="Q814" s="618"/>
      <c r="R814" s="618"/>
      <c r="S814" s="618"/>
      <c r="T814" s="618"/>
      <c r="U814" s="618"/>
      <c r="V814" s="618"/>
      <c r="W814" s="618"/>
      <c r="Y814" s="618"/>
      <c r="Z814" s="618"/>
      <c r="AA814" s="618"/>
      <c r="AB814" s="618"/>
      <c r="AC814" s="618"/>
      <c r="AD814" s="618"/>
      <c r="AE814" s="618"/>
      <c r="AF814" s="618"/>
      <c r="AG814" s="618"/>
      <c r="AH814" s="618"/>
      <c r="AI814" s="618"/>
      <c r="AJ814" s="618"/>
      <c r="AK814" s="618"/>
      <c r="AL814" s="616"/>
      <c r="AM814" s="616"/>
      <c r="AN814" s="616"/>
      <c r="AO814" s="616"/>
      <c r="AP814" s="616"/>
      <c r="AQ814" s="616"/>
      <c r="AR814" s="616"/>
      <c r="AS814" s="616"/>
      <c r="AT814" s="616"/>
      <c r="AU814" s="616"/>
      <c r="AV814" s="616"/>
      <c r="AW814" s="616"/>
      <c r="AX814" s="616"/>
      <c r="AY814" s="616"/>
      <c r="AZ814" s="616"/>
      <c r="BA814" s="616"/>
      <c r="BB814" s="616"/>
      <c r="BC814" s="616"/>
      <c r="BD814" s="616"/>
      <c r="BE814" s="616"/>
      <c r="BF814" s="616"/>
      <c r="BG814" s="616"/>
      <c r="BH814" s="616"/>
      <c r="BI814" s="616"/>
      <c r="BJ814" s="616"/>
      <c r="BK814" s="616"/>
      <c r="BL814" s="616"/>
      <c r="BM814" s="616"/>
      <c r="BN814" s="616"/>
      <c r="BO814" s="616"/>
      <c r="BP814" s="616"/>
      <c r="BQ814" s="616"/>
      <c r="BR814" s="616"/>
      <c r="BS814" s="616"/>
      <c r="BT814" s="616"/>
      <c r="BU814" s="616"/>
      <c r="BV814" s="616"/>
      <c r="BW814" s="616"/>
      <c r="BX814" s="616"/>
      <c r="BY814" s="616"/>
      <c r="BZ814" s="616"/>
      <c r="CA814" s="616"/>
      <c r="CB814" s="616"/>
      <c r="CC814" s="616"/>
      <c r="CD814" s="616"/>
      <c r="CE814" s="616"/>
      <c r="CF814" s="616"/>
      <c r="CG814" s="616"/>
    </row>
    <row r="815" spans="1:85">
      <c r="A815" s="618"/>
      <c r="B815" s="618"/>
      <c r="C815" s="618"/>
      <c r="D815" s="618"/>
      <c r="E815" s="618"/>
      <c r="F815" s="618"/>
      <c r="G815" s="618"/>
      <c r="H815" s="618"/>
      <c r="I815" s="618"/>
      <c r="J815" s="618"/>
      <c r="K815" s="618"/>
      <c r="L815" s="618"/>
      <c r="M815" s="618"/>
      <c r="N815" s="618"/>
      <c r="O815" s="618"/>
      <c r="P815" s="618"/>
      <c r="Q815" s="618"/>
      <c r="R815" s="618"/>
      <c r="S815" s="618"/>
      <c r="T815" s="618"/>
      <c r="U815" s="618"/>
      <c r="V815" s="618"/>
      <c r="W815" s="618"/>
      <c r="Y815" s="618"/>
      <c r="Z815" s="618"/>
      <c r="AA815" s="618"/>
      <c r="AB815" s="618"/>
      <c r="AC815" s="618"/>
      <c r="AD815" s="618"/>
      <c r="AE815" s="618"/>
      <c r="AF815" s="618"/>
      <c r="AG815" s="618"/>
      <c r="AH815" s="618"/>
      <c r="AI815" s="618"/>
      <c r="AJ815" s="618"/>
      <c r="AK815" s="618"/>
      <c r="AL815" s="616"/>
      <c r="AM815" s="616"/>
      <c r="AN815" s="616"/>
      <c r="AO815" s="616"/>
      <c r="AP815" s="616"/>
      <c r="AQ815" s="616"/>
      <c r="AR815" s="616"/>
      <c r="AS815" s="616"/>
      <c r="AT815" s="616"/>
      <c r="AU815" s="616"/>
      <c r="AV815" s="616"/>
      <c r="AW815" s="616"/>
      <c r="AX815" s="616"/>
      <c r="AY815" s="616"/>
      <c r="AZ815" s="616"/>
      <c r="BA815" s="616"/>
      <c r="BB815" s="616"/>
      <c r="BC815" s="616"/>
      <c r="BD815" s="616"/>
      <c r="BE815" s="616"/>
      <c r="BF815" s="616"/>
      <c r="BG815" s="616"/>
      <c r="BH815" s="616"/>
      <c r="BI815" s="616"/>
      <c r="BJ815" s="616"/>
      <c r="BK815" s="616"/>
      <c r="BL815" s="616"/>
      <c r="BM815" s="616"/>
      <c r="BN815" s="616"/>
      <c r="BO815" s="616"/>
      <c r="BP815" s="616"/>
      <c r="BQ815" s="616"/>
      <c r="BR815" s="616"/>
      <c r="BS815" s="616"/>
      <c r="BT815" s="616"/>
      <c r="BU815" s="616"/>
      <c r="BV815" s="616"/>
      <c r="BW815" s="616"/>
      <c r="BX815" s="616"/>
      <c r="BY815" s="616"/>
      <c r="BZ815" s="616"/>
      <c r="CA815" s="616"/>
      <c r="CB815" s="616"/>
      <c r="CC815" s="616"/>
      <c r="CD815" s="616"/>
      <c r="CE815" s="616"/>
      <c r="CF815" s="616"/>
      <c r="CG815" s="616"/>
    </row>
    <row r="816" spans="1:85">
      <c r="A816" s="618"/>
      <c r="B816" s="618"/>
      <c r="C816" s="618"/>
      <c r="D816" s="618"/>
      <c r="E816" s="618"/>
      <c r="F816" s="618"/>
      <c r="G816" s="618"/>
      <c r="H816" s="618"/>
      <c r="I816" s="618"/>
      <c r="J816" s="618"/>
      <c r="K816" s="618"/>
      <c r="L816" s="618"/>
      <c r="M816" s="618"/>
      <c r="N816" s="618"/>
      <c r="O816" s="618"/>
      <c r="P816" s="618"/>
      <c r="Q816" s="618"/>
      <c r="R816" s="618"/>
      <c r="S816" s="618"/>
      <c r="T816" s="618"/>
      <c r="U816" s="618"/>
      <c r="V816" s="618"/>
      <c r="W816" s="618"/>
      <c r="Y816" s="618"/>
      <c r="Z816" s="618"/>
      <c r="AA816" s="618"/>
      <c r="AB816" s="618"/>
      <c r="AC816" s="618"/>
      <c r="AD816" s="618"/>
      <c r="AE816" s="618"/>
      <c r="AF816" s="618"/>
      <c r="AG816" s="618"/>
      <c r="AH816" s="618"/>
      <c r="AI816" s="618"/>
      <c r="AJ816" s="618"/>
      <c r="AK816" s="618"/>
      <c r="AL816" s="616"/>
      <c r="AM816" s="616"/>
      <c r="AN816" s="616"/>
      <c r="AO816" s="616"/>
      <c r="AP816" s="616"/>
      <c r="AQ816" s="616"/>
      <c r="AR816" s="616"/>
      <c r="AS816" s="616"/>
      <c r="AT816" s="616"/>
      <c r="AU816" s="616"/>
      <c r="AV816" s="616"/>
      <c r="AW816" s="616"/>
      <c r="AX816" s="616"/>
      <c r="AY816" s="616"/>
      <c r="AZ816" s="616"/>
      <c r="BA816" s="616"/>
      <c r="BB816" s="616"/>
      <c r="BC816" s="616"/>
      <c r="BD816" s="616"/>
      <c r="BE816" s="616"/>
      <c r="BF816" s="616"/>
      <c r="BG816" s="616"/>
      <c r="BH816" s="616"/>
      <c r="BI816" s="616"/>
      <c r="BJ816" s="616"/>
      <c r="BK816" s="616"/>
      <c r="BL816" s="616"/>
      <c r="BM816" s="616"/>
      <c r="BN816" s="616"/>
      <c r="BO816" s="616"/>
      <c r="BP816" s="616"/>
      <c r="BQ816" s="616"/>
      <c r="BR816" s="616"/>
      <c r="BS816" s="616"/>
      <c r="BT816" s="616"/>
      <c r="BU816" s="616"/>
      <c r="BV816" s="616"/>
      <c r="BW816" s="616"/>
      <c r="BX816" s="616"/>
      <c r="BY816" s="616"/>
      <c r="BZ816" s="616"/>
      <c r="CA816" s="616"/>
      <c r="CB816" s="616"/>
      <c r="CC816" s="616"/>
      <c r="CD816" s="616"/>
      <c r="CE816" s="616"/>
      <c r="CF816" s="616"/>
      <c r="CG816" s="616"/>
    </row>
    <row r="817" spans="1:85">
      <c r="A817" s="618"/>
      <c r="B817" s="618"/>
      <c r="C817" s="618"/>
      <c r="D817" s="618"/>
      <c r="E817" s="618"/>
      <c r="F817" s="618"/>
      <c r="G817" s="618"/>
      <c r="H817" s="618"/>
      <c r="I817" s="618"/>
      <c r="J817" s="618"/>
      <c r="K817" s="618"/>
      <c r="L817" s="618"/>
      <c r="M817" s="618"/>
      <c r="N817" s="618"/>
      <c r="O817" s="618"/>
      <c r="P817" s="618"/>
      <c r="Q817" s="618"/>
      <c r="R817" s="618"/>
      <c r="S817" s="618"/>
      <c r="T817" s="618"/>
      <c r="U817" s="618"/>
      <c r="V817" s="618"/>
      <c r="W817" s="618"/>
      <c r="Y817" s="618"/>
      <c r="Z817" s="618"/>
      <c r="AA817" s="618"/>
      <c r="AB817" s="618"/>
      <c r="AC817" s="618"/>
      <c r="AD817" s="618"/>
      <c r="AE817" s="618"/>
      <c r="AF817" s="618"/>
      <c r="AG817" s="618"/>
      <c r="AH817" s="618"/>
      <c r="AI817" s="618"/>
      <c r="AJ817" s="618"/>
      <c r="AK817" s="618"/>
      <c r="AL817" s="616"/>
      <c r="AM817" s="616"/>
      <c r="AN817" s="616"/>
      <c r="AO817" s="616"/>
      <c r="AP817" s="616"/>
      <c r="AQ817" s="616"/>
      <c r="AR817" s="616"/>
      <c r="AS817" s="616"/>
      <c r="AT817" s="616"/>
      <c r="AU817" s="616"/>
      <c r="AV817" s="616"/>
      <c r="AW817" s="616"/>
      <c r="AX817" s="616"/>
      <c r="AY817" s="616"/>
      <c r="AZ817" s="616"/>
      <c r="BA817" s="616"/>
      <c r="BB817" s="616"/>
      <c r="BC817" s="616"/>
      <c r="BD817" s="616"/>
      <c r="BE817" s="616"/>
      <c r="BF817" s="616"/>
      <c r="BG817" s="616"/>
      <c r="BH817" s="616"/>
      <c r="BI817" s="616"/>
      <c r="BJ817" s="616"/>
      <c r="BK817" s="616"/>
      <c r="BL817" s="616"/>
      <c r="BM817" s="616"/>
      <c r="BN817" s="616"/>
      <c r="BO817" s="616"/>
      <c r="BP817" s="616"/>
      <c r="BQ817" s="616"/>
      <c r="BR817" s="616"/>
      <c r="BS817" s="616"/>
      <c r="BT817" s="616"/>
      <c r="BU817" s="616"/>
      <c r="BV817" s="616"/>
      <c r="BW817" s="616"/>
      <c r="BX817" s="616"/>
      <c r="BY817" s="616"/>
      <c r="BZ817" s="616"/>
      <c r="CA817" s="616"/>
      <c r="CB817" s="616"/>
      <c r="CC817" s="616"/>
      <c r="CD817" s="616"/>
      <c r="CE817" s="616"/>
      <c r="CF817" s="616"/>
      <c r="CG817" s="616"/>
    </row>
    <row r="818" spans="1:85">
      <c r="A818" s="618"/>
      <c r="B818" s="618"/>
      <c r="C818" s="618"/>
      <c r="D818" s="618"/>
      <c r="E818" s="618"/>
      <c r="F818" s="618"/>
      <c r="G818" s="618"/>
      <c r="H818" s="618"/>
      <c r="I818" s="618"/>
      <c r="J818" s="618"/>
      <c r="K818" s="618"/>
      <c r="L818" s="618"/>
      <c r="M818" s="618"/>
      <c r="N818" s="618"/>
      <c r="O818" s="618"/>
      <c r="P818" s="618"/>
      <c r="Q818" s="618"/>
      <c r="R818" s="618"/>
      <c r="S818" s="618"/>
      <c r="T818" s="618"/>
      <c r="U818" s="618"/>
      <c r="V818" s="618"/>
      <c r="W818" s="618"/>
      <c r="Y818" s="618"/>
      <c r="Z818" s="618"/>
      <c r="AA818" s="618"/>
      <c r="AB818" s="618"/>
      <c r="AC818" s="618"/>
      <c r="AD818" s="618"/>
      <c r="AE818" s="618"/>
      <c r="AF818" s="618"/>
      <c r="AG818" s="618"/>
      <c r="AH818" s="618"/>
      <c r="AI818" s="618"/>
      <c r="AJ818" s="618"/>
      <c r="AK818" s="618"/>
      <c r="AL818" s="616"/>
      <c r="AM818" s="616"/>
      <c r="AN818" s="616"/>
      <c r="AO818" s="616"/>
      <c r="AP818" s="616"/>
      <c r="AQ818" s="616"/>
      <c r="AR818" s="616"/>
      <c r="AS818" s="616"/>
      <c r="AT818" s="616"/>
      <c r="AU818" s="616"/>
      <c r="AV818" s="616"/>
      <c r="AW818" s="616"/>
      <c r="AX818" s="616"/>
      <c r="AY818" s="616"/>
      <c r="AZ818" s="616"/>
      <c r="BA818" s="616"/>
      <c r="BB818" s="616"/>
      <c r="BC818" s="616"/>
      <c r="BD818" s="616"/>
      <c r="BE818" s="616"/>
      <c r="BF818" s="616"/>
      <c r="BG818" s="616"/>
      <c r="BH818" s="616"/>
      <c r="BI818" s="616"/>
      <c r="BJ818" s="616"/>
      <c r="BK818" s="616"/>
      <c r="BL818" s="616"/>
      <c r="BM818" s="616"/>
      <c r="BN818" s="616"/>
      <c r="BO818" s="616"/>
      <c r="BP818" s="616"/>
      <c r="BQ818" s="616"/>
      <c r="BR818" s="616"/>
      <c r="BS818" s="616"/>
      <c r="BT818" s="616"/>
      <c r="BU818" s="616"/>
      <c r="BV818" s="616"/>
      <c r="BW818" s="616"/>
      <c r="BX818" s="616"/>
      <c r="BY818" s="616"/>
      <c r="BZ818" s="616"/>
      <c r="CA818" s="616"/>
      <c r="CB818" s="616"/>
      <c r="CC818" s="616"/>
      <c r="CD818" s="616"/>
      <c r="CE818" s="616"/>
      <c r="CF818" s="616"/>
      <c r="CG818" s="616"/>
    </row>
    <row r="819" spans="1:85">
      <c r="A819" s="618"/>
      <c r="B819" s="618"/>
      <c r="C819" s="618"/>
      <c r="D819" s="618"/>
      <c r="E819" s="618"/>
      <c r="F819" s="618"/>
      <c r="G819" s="618"/>
      <c r="H819" s="618"/>
      <c r="I819" s="618"/>
      <c r="J819" s="618"/>
      <c r="K819" s="618"/>
      <c r="L819" s="618"/>
      <c r="M819" s="618"/>
      <c r="N819" s="618"/>
      <c r="O819" s="618"/>
      <c r="P819" s="618"/>
      <c r="Q819" s="618"/>
      <c r="R819" s="618"/>
      <c r="S819" s="618"/>
      <c r="T819" s="618"/>
      <c r="U819" s="618"/>
      <c r="V819" s="618"/>
      <c r="W819" s="618"/>
      <c r="Y819" s="618"/>
      <c r="Z819" s="618"/>
      <c r="AA819" s="618"/>
      <c r="AB819" s="618"/>
      <c r="AC819" s="618"/>
      <c r="AD819" s="618"/>
      <c r="AE819" s="618"/>
      <c r="AF819" s="618"/>
      <c r="AG819" s="618"/>
      <c r="AH819" s="618"/>
      <c r="AI819" s="618"/>
      <c r="AJ819" s="618"/>
      <c r="AK819" s="618"/>
      <c r="AL819" s="616"/>
      <c r="AM819" s="616"/>
      <c r="AN819" s="616"/>
      <c r="AO819" s="616"/>
      <c r="AP819" s="616"/>
      <c r="AQ819" s="616"/>
      <c r="AR819" s="616"/>
      <c r="AS819" s="616"/>
      <c r="AT819" s="616"/>
      <c r="AU819" s="616"/>
      <c r="AV819" s="616"/>
      <c r="AW819" s="616"/>
      <c r="AX819" s="616"/>
      <c r="AY819" s="616"/>
      <c r="AZ819" s="616"/>
      <c r="BA819" s="616"/>
      <c r="BB819" s="616"/>
      <c r="BC819" s="616"/>
      <c r="BD819" s="616"/>
      <c r="BE819" s="616"/>
      <c r="BF819" s="616"/>
      <c r="BG819" s="616"/>
      <c r="BH819" s="616"/>
      <c r="BI819" s="616"/>
      <c r="BJ819" s="616"/>
      <c r="BK819" s="616"/>
      <c r="BL819" s="616"/>
      <c r="BM819" s="616"/>
      <c r="BN819" s="616"/>
      <c r="BO819" s="616"/>
      <c r="BP819" s="616"/>
      <c r="BQ819" s="616"/>
      <c r="BR819" s="616"/>
      <c r="BS819" s="616"/>
      <c r="BT819" s="616"/>
      <c r="BU819" s="616"/>
      <c r="BV819" s="616"/>
      <c r="BW819" s="616"/>
      <c r="BX819" s="616"/>
      <c r="BY819" s="616"/>
      <c r="BZ819" s="616"/>
      <c r="CA819" s="616"/>
      <c r="CB819" s="616"/>
      <c r="CC819" s="616"/>
      <c r="CD819" s="616"/>
      <c r="CE819" s="616"/>
      <c r="CF819" s="616"/>
      <c r="CG819" s="616"/>
    </row>
    <row r="820" spans="1:85">
      <c r="A820" s="618"/>
      <c r="B820" s="618"/>
      <c r="C820" s="618"/>
      <c r="D820" s="618"/>
      <c r="E820" s="618"/>
      <c r="F820" s="618"/>
      <c r="G820" s="618"/>
      <c r="H820" s="618"/>
      <c r="I820" s="618"/>
      <c r="J820" s="618"/>
      <c r="K820" s="618"/>
      <c r="L820" s="618"/>
      <c r="M820" s="618"/>
      <c r="N820" s="618"/>
      <c r="O820" s="618"/>
      <c r="P820" s="618"/>
      <c r="Q820" s="618"/>
      <c r="R820" s="618"/>
      <c r="S820" s="618"/>
      <c r="T820" s="618"/>
      <c r="U820" s="618"/>
      <c r="V820" s="618"/>
      <c r="W820" s="618"/>
      <c r="Y820" s="618"/>
      <c r="Z820" s="618"/>
      <c r="AA820" s="618"/>
      <c r="AB820" s="618"/>
      <c r="AC820" s="618"/>
      <c r="AD820" s="618"/>
      <c r="AE820" s="618"/>
      <c r="AF820" s="618"/>
      <c r="AG820" s="618"/>
      <c r="AH820" s="618"/>
      <c r="AI820" s="618"/>
      <c r="AJ820" s="618"/>
      <c r="AK820" s="618"/>
      <c r="AL820" s="616"/>
      <c r="AM820" s="616"/>
      <c r="AN820" s="616"/>
      <c r="AO820" s="616"/>
      <c r="AP820" s="616"/>
      <c r="AQ820" s="616"/>
      <c r="AR820" s="616"/>
      <c r="AS820" s="616"/>
      <c r="AT820" s="616"/>
      <c r="AU820" s="616"/>
      <c r="AV820" s="616"/>
      <c r="AW820" s="616"/>
      <c r="AX820" s="616"/>
      <c r="AY820" s="616"/>
      <c r="AZ820" s="616"/>
      <c r="BA820" s="616"/>
      <c r="BB820" s="616"/>
      <c r="BC820" s="616"/>
      <c r="BD820" s="616"/>
      <c r="BE820" s="616"/>
      <c r="BF820" s="616"/>
      <c r="BG820" s="616"/>
      <c r="BH820" s="616"/>
      <c r="BI820" s="616"/>
      <c r="BJ820" s="616"/>
      <c r="BK820" s="616"/>
      <c r="BL820" s="616"/>
      <c r="BM820" s="616"/>
      <c r="BN820" s="616"/>
      <c r="BO820" s="616"/>
      <c r="BP820" s="616"/>
      <c r="BQ820" s="616"/>
      <c r="BR820" s="616"/>
      <c r="BS820" s="616"/>
      <c r="BT820" s="616"/>
      <c r="BU820" s="616"/>
      <c r="BV820" s="616"/>
      <c r="BW820" s="616"/>
      <c r="BX820" s="616"/>
      <c r="BY820" s="616"/>
      <c r="BZ820" s="616"/>
      <c r="CA820" s="616"/>
      <c r="CB820" s="616"/>
      <c r="CC820" s="616"/>
      <c r="CD820" s="616"/>
      <c r="CE820" s="616"/>
      <c r="CF820" s="616"/>
      <c r="CG820" s="616"/>
    </row>
    <row r="821" spans="1:85">
      <c r="A821" s="618"/>
      <c r="B821" s="618"/>
      <c r="C821" s="618"/>
      <c r="D821" s="618"/>
      <c r="E821" s="618"/>
      <c r="F821" s="618"/>
      <c r="G821" s="618"/>
      <c r="H821" s="618"/>
      <c r="I821" s="618"/>
      <c r="J821" s="618"/>
      <c r="K821" s="618"/>
      <c r="L821" s="618"/>
      <c r="M821" s="618"/>
      <c r="N821" s="618"/>
      <c r="O821" s="618"/>
      <c r="P821" s="618"/>
      <c r="Q821" s="618"/>
      <c r="R821" s="618"/>
      <c r="S821" s="618"/>
      <c r="T821" s="618"/>
      <c r="U821" s="618"/>
      <c r="V821" s="618"/>
      <c r="W821" s="618"/>
      <c r="Y821" s="618"/>
      <c r="Z821" s="618"/>
      <c r="AA821" s="618"/>
      <c r="AB821" s="618"/>
      <c r="AC821" s="618"/>
      <c r="AD821" s="618"/>
      <c r="AE821" s="618"/>
      <c r="AF821" s="618"/>
      <c r="AG821" s="618"/>
      <c r="AH821" s="618"/>
      <c r="AI821" s="618"/>
      <c r="AJ821" s="618"/>
      <c r="AK821" s="618"/>
      <c r="AL821" s="616"/>
      <c r="AM821" s="616"/>
      <c r="AN821" s="616"/>
      <c r="AO821" s="616"/>
      <c r="AP821" s="616"/>
      <c r="AQ821" s="616"/>
      <c r="AR821" s="616"/>
      <c r="AS821" s="616"/>
      <c r="AT821" s="616"/>
      <c r="AU821" s="616"/>
      <c r="AV821" s="616"/>
      <c r="AW821" s="616"/>
      <c r="AX821" s="616"/>
      <c r="AY821" s="616"/>
      <c r="AZ821" s="616"/>
      <c r="BA821" s="616"/>
      <c r="BB821" s="616"/>
      <c r="BC821" s="616"/>
      <c r="BD821" s="616"/>
      <c r="BE821" s="616"/>
      <c r="BF821" s="616"/>
      <c r="BG821" s="616"/>
      <c r="BH821" s="616"/>
      <c r="BI821" s="616"/>
      <c r="BJ821" s="616"/>
      <c r="BK821" s="616"/>
      <c r="BL821" s="616"/>
      <c r="BM821" s="616"/>
      <c r="BN821" s="616"/>
      <c r="BO821" s="616"/>
      <c r="BP821" s="616"/>
      <c r="BQ821" s="616"/>
      <c r="BR821" s="616"/>
      <c r="BS821" s="616"/>
      <c r="BT821" s="616"/>
      <c r="BU821" s="616"/>
      <c r="BV821" s="616"/>
      <c r="BW821" s="616"/>
      <c r="BX821" s="616"/>
      <c r="BY821" s="616"/>
      <c r="BZ821" s="616"/>
      <c r="CA821" s="616"/>
      <c r="CB821" s="616"/>
      <c r="CC821" s="616"/>
      <c r="CD821" s="616"/>
      <c r="CE821" s="616"/>
      <c r="CF821" s="616"/>
      <c r="CG821" s="616"/>
    </row>
    <row r="822" spans="1:85">
      <c r="A822" s="618"/>
      <c r="B822" s="618"/>
      <c r="C822" s="618"/>
      <c r="D822" s="618"/>
      <c r="E822" s="618"/>
      <c r="F822" s="618"/>
      <c r="G822" s="618"/>
      <c r="H822" s="618"/>
      <c r="I822" s="618"/>
      <c r="J822" s="618"/>
      <c r="K822" s="618"/>
      <c r="L822" s="618"/>
      <c r="M822" s="618"/>
      <c r="N822" s="618"/>
      <c r="O822" s="618"/>
      <c r="P822" s="618"/>
      <c r="Q822" s="618"/>
      <c r="R822" s="618"/>
      <c r="S822" s="618"/>
      <c r="T822" s="618"/>
      <c r="U822" s="618"/>
      <c r="V822" s="618"/>
      <c r="W822" s="618"/>
      <c r="Y822" s="618"/>
      <c r="Z822" s="618"/>
      <c r="AA822" s="618"/>
      <c r="AB822" s="618"/>
      <c r="AC822" s="618"/>
      <c r="AD822" s="618"/>
      <c r="AE822" s="618"/>
      <c r="AF822" s="618"/>
      <c r="AG822" s="618"/>
      <c r="AH822" s="618"/>
      <c r="AI822" s="618"/>
      <c r="AJ822" s="618"/>
      <c r="AK822" s="618"/>
      <c r="AL822" s="616"/>
      <c r="AM822" s="616"/>
      <c r="AN822" s="616"/>
      <c r="AO822" s="616"/>
      <c r="AP822" s="616"/>
      <c r="AQ822" s="616"/>
      <c r="AR822" s="616"/>
      <c r="AS822" s="616"/>
      <c r="AT822" s="616"/>
      <c r="AU822" s="616"/>
      <c r="AV822" s="616"/>
      <c r="AW822" s="616"/>
      <c r="AX822" s="616"/>
      <c r="AY822" s="616"/>
      <c r="AZ822" s="616"/>
      <c r="BA822" s="616"/>
      <c r="BB822" s="616"/>
      <c r="BC822" s="616"/>
      <c r="BD822" s="616"/>
      <c r="BE822" s="616"/>
      <c r="BF822" s="616"/>
      <c r="BG822" s="616"/>
      <c r="BH822" s="616"/>
      <c r="BI822" s="616"/>
      <c r="BJ822" s="616"/>
      <c r="BK822" s="616"/>
      <c r="BL822" s="616"/>
      <c r="BM822" s="616"/>
      <c r="BN822" s="616"/>
      <c r="BO822" s="616"/>
      <c r="BP822" s="616"/>
      <c r="BQ822" s="616"/>
      <c r="BR822" s="616"/>
      <c r="BS822" s="616"/>
      <c r="BT822" s="616"/>
      <c r="BU822" s="616"/>
      <c r="BV822" s="616"/>
      <c r="BW822" s="616"/>
      <c r="BX822" s="616"/>
      <c r="BY822" s="616"/>
      <c r="BZ822" s="616"/>
      <c r="CA822" s="616"/>
      <c r="CB822" s="616"/>
      <c r="CC822" s="616"/>
      <c r="CD822" s="616"/>
      <c r="CE822" s="616"/>
      <c r="CF822" s="616"/>
      <c r="CG822" s="616"/>
    </row>
    <row r="823" spans="1:85">
      <c r="A823" s="618"/>
      <c r="B823" s="618"/>
      <c r="C823" s="618"/>
      <c r="D823" s="618"/>
      <c r="E823" s="618"/>
      <c r="F823" s="618"/>
      <c r="G823" s="618"/>
      <c r="H823" s="618"/>
      <c r="I823" s="618"/>
      <c r="J823" s="618"/>
      <c r="K823" s="618"/>
      <c r="L823" s="618"/>
      <c r="M823" s="618"/>
      <c r="N823" s="618"/>
      <c r="O823" s="618"/>
      <c r="P823" s="618"/>
      <c r="Q823" s="618"/>
      <c r="R823" s="618"/>
      <c r="S823" s="618"/>
      <c r="T823" s="618"/>
      <c r="U823" s="618"/>
      <c r="V823" s="618"/>
      <c r="W823" s="618"/>
      <c r="Y823" s="618"/>
      <c r="Z823" s="618"/>
      <c r="AA823" s="618"/>
      <c r="AB823" s="618"/>
      <c r="AC823" s="618"/>
      <c r="AD823" s="618"/>
      <c r="AE823" s="618"/>
      <c r="AF823" s="618"/>
      <c r="AG823" s="618"/>
      <c r="AH823" s="618"/>
      <c r="AI823" s="618"/>
      <c r="AJ823" s="618"/>
      <c r="AK823" s="618"/>
      <c r="AL823" s="616"/>
      <c r="AM823" s="616"/>
      <c r="AN823" s="616"/>
      <c r="AO823" s="616"/>
      <c r="AP823" s="616"/>
      <c r="AQ823" s="616"/>
      <c r="AR823" s="616"/>
      <c r="AS823" s="616"/>
      <c r="AT823" s="616"/>
      <c r="AU823" s="616"/>
      <c r="AV823" s="616"/>
      <c r="AW823" s="616"/>
      <c r="AX823" s="616"/>
      <c r="AY823" s="616"/>
      <c r="AZ823" s="616"/>
      <c r="BA823" s="616"/>
      <c r="BB823" s="616"/>
      <c r="BC823" s="616"/>
      <c r="BD823" s="616"/>
      <c r="BE823" s="616"/>
      <c r="BF823" s="616"/>
      <c r="BG823" s="616"/>
      <c r="BH823" s="616"/>
      <c r="BI823" s="616"/>
      <c r="BJ823" s="616"/>
      <c r="BK823" s="616"/>
      <c r="BL823" s="616"/>
      <c r="BM823" s="616"/>
      <c r="BN823" s="616"/>
      <c r="BO823" s="616"/>
      <c r="BP823" s="616"/>
      <c r="BQ823" s="616"/>
      <c r="BR823" s="616"/>
      <c r="BS823" s="616"/>
      <c r="BT823" s="616"/>
      <c r="BU823" s="616"/>
      <c r="BV823" s="616"/>
      <c r="BW823" s="616"/>
      <c r="BX823" s="616"/>
      <c r="BY823" s="616"/>
      <c r="BZ823" s="616"/>
      <c r="CA823" s="616"/>
      <c r="CB823" s="616"/>
      <c r="CC823" s="616"/>
      <c r="CD823" s="616"/>
      <c r="CE823" s="616"/>
      <c r="CF823" s="616"/>
      <c r="CG823" s="616"/>
    </row>
    <row r="824" spans="1:85">
      <c r="A824" s="618"/>
      <c r="B824" s="618"/>
      <c r="C824" s="618"/>
      <c r="D824" s="618"/>
      <c r="E824" s="618"/>
      <c r="F824" s="618"/>
      <c r="G824" s="618"/>
      <c r="H824" s="618"/>
      <c r="I824" s="618"/>
      <c r="J824" s="618"/>
      <c r="K824" s="618"/>
      <c r="L824" s="618"/>
      <c r="M824" s="618"/>
      <c r="N824" s="618"/>
      <c r="O824" s="618"/>
      <c r="P824" s="618"/>
      <c r="Q824" s="618"/>
      <c r="R824" s="618"/>
      <c r="S824" s="618"/>
      <c r="T824" s="618"/>
      <c r="U824" s="618"/>
      <c r="V824" s="618"/>
      <c r="W824" s="618"/>
      <c r="Y824" s="618"/>
      <c r="Z824" s="618"/>
      <c r="AA824" s="618"/>
      <c r="AB824" s="618"/>
      <c r="AC824" s="618"/>
      <c r="AD824" s="618"/>
      <c r="AE824" s="618"/>
      <c r="AF824" s="618"/>
      <c r="AG824" s="618"/>
      <c r="AH824" s="618"/>
      <c r="AI824" s="618"/>
      <c r="AJ824" s="618"/>
      <c r="AK824" s="618"/>
      <c r="AL824" s="616"/>
      <c r="AM824" s="616"/>
      <c r="AN824" s="616"/>
      <c r="AO824" s="616"/>
      <c r="AP824" s="616"/>
      <c r="AQ824" s="616"/>
      <c r="AR824" s="616"/>
      <c r="AS824" s="616"/>
      <c r="AT824" s="616"/>
      <c r="AU824" s="616"/>
      <c r="AV824" s="616"/>
      <c r="AW824" s="616"/>
      <c r="AX824" s="616"/>
      <c r="AY824" s="616"/>
      <c r="AZ824" s="616"/>
      <c r="BA824" s="616"/>
      <c r="BB824" s="616"/>
      <c r="BC824" s="616"/>
      <c r="BD824" s="616"/>
      <c r="BE824" s="616"/>
      <c r="BF824" s="616"/>
      <c r="BG824" s="616"/>
      <c r="BH824" s="616"/>
      <c r="BI824" s="616"/>
      <c r="BJ824" s="616"/>
      <c r="BK824" s="616"/>
      <c r="BL824" s="616"/>
      <c r="BM824" s="616"/>
      <c r="BN824" s="616"/>
      <c r="BO824" s="616"/>
      <c r="BP824" s="616"/>
      <c r="BQ824" s="616"/>
      <c r="BR824" s="616"/>
      <c r="BS824" s="616"/>
      <c r="BT824" s="616"/>
      <c r="BU824" s="616"/>
      <c r="BV824" s="616"/>
      <c r="BW824" s="616"/>
      <c r="BX824" s="616"/>
      <c r="BY824" s="616"/>
      <c r="BZ824" s="616"/>
      <c r="CA824" s="616"/>
      <c r="CB824" s="616"/>
      <c r="CC824" s="616"/>
      <c r="CD824" s="616"/>
      <c r="CE824" s="616"/>
      <c r="CF824" s="616"/>
      <c r="CG824" s="616"/>
    </row>
    <row r="825" spans="1:85">
      <c r="A825" s="618"/>
      <c r="B825" s="618"/>
      <c r="C825" s="618"/>
      <c r="D825" s="618"/>
      <c r="E825" s="618"/>
      <c r="F825" s="618"/>
      <c r="G825" s="618"/>
      <c r="H825" s="618"/>
      <c r="I825" s="618"/>
      <c r="J825" s="618"/>
      <c r="K825" s="618"/>
      <c r="L825" s="618"/>
      <c r="M825" s="618"/>
      <c r="N825" s="618"/>
      <c r="O825" s="618"/>
      <c r="P825" s="618"/>
      <c r="Q825" s="618"/>
      <c r="R825" s="618"/>
      <c r="S825" s="618"/>
      <c r="T825" s="618"/>
      <c r="U825" s="618"/>
      <c r="V825" s="618"/>
      <c r="W825" s="618"/>
      <c r="Y825" s="618"/>
      <c r="Z825" s="618"/>
      <c r="AA825" s="618"/>
      <c r="AB825" s="618"/>
      <c r="AC825" s="618"/>
      <c r="AD825" s="618"/>
      <c r="AE825" s="618"/>
      <c r="AF825" s="618"/>
      <c r="AG825" s="618"/>
      <c r="AH825" s="618"/>
      <c r="AI825" s="618"/>
      <c r="AJ825" s="618"/>
      <c r="AK825" s="618"/>
      <c r="AL825" s="616"/>
      <c r="AM825" s="616"/>
      <c r="AN825" s="616"/>
      <c r="AO825" s="616"/>
      <c r="AP825" s="616"/>
      <c r="AQ825" s="616"/>
      <c r="AR825" s="616"/>
      <c r="AS825" s="616"/>
      <c r="AT825" s="616"/>
      <c r="AU825" s="616"/>
      <c r="AV825" s="616"/>
      <c r="AW825" s="616"/>
      <c r="AX825" s="616"/>
      <c r="AY825" s="616"/>
      <c r="AZ825" s="616"/>
      <c r="BA825" s="616"/>
      <c r="BB825" s="616"/>
      <c r="BC825" s="616"/>
      <c r="BD825" s="616"/>
      <c r="BE825" s="616"/>
      <c r="BF825" s="616"/>
      <c r="BG825" s="616"/>
      <c r="BH825" s="616"/>
      <c r="BI825" s="616"/>
      <c r="BJ825" s="616"/>
      <c r="BK825" s="616"/>
      <c r="BL825" s="616"/>
      <c r="BM825" s="616"/>
      <c r="BN825" s="616"/>
      <c r="BO825" s="616"/>
      <c r="BP825" s="616"/>
      <c r="BQ825" s="616"/>
      <c r="BR825" s="616"/>
      <c r="BS825" s="616"/>
      <c r="BT825" s="616"/>
      <c r="BU825" s="616"/>
      <c r="BV825" s="616"/>
      <c r="BW825" s="616"/>
      <c r="BX825" s="616"/>
      <c r="BY825" s="616"/>
      <c r="BZ825" s="616"/>
      <c r="CA825" s="616"/>
      <c r="CB825" s="616"/>
      <c r="CC825" s="616"/>
      <c r="CD825" s="616"/>
      <c r="CE825" s="616"/>
      <c r="CF825" s="616"/>
      <c r="CG825" s="616"/>
    </row>
    <row r="826" spans="1:85">
      <c r="A826" s="618"/>
      <c r="B826" s="618"/>
      <c r="C826" s="618"/>
      <c r="D826" s="618"/>
      <c r="E826" s="618"/>
      <c r="F826" s="618"/>
      <c r="G826" s="618"/>
      <c r="H826" s="618"/>
      <c r="I826" s="618"/>
      <c r="J826" s="618"/>
      <c r="K826" s="618"/>
      <c r="L826" s="618"/>
      <c r="M826" s="618"/>
      <c r="N826" s="618"/>
      <c r="O826" s="618"/>
      <c r="P826" s="618"/>
      <c r="Q826" s="618"/>
      <c r="R826" s="618"/>
      <c r="S826" s="618"/>
      <c r="T826" s="618"/>
      <c r="U826" s="618"/>
      <c r="V826" s="618"/>
      <c r="W826" s="618"/>
      <c r="Y826" s="618"/>
      <c r="Z826" s="618"/>
      <c r="AA826" s="618"/>
      <c r="AB826" s="618"/>
      <c r="AC826" s="618"/>
      <c r="AD826" s="618"/>
      <c r="AE826" s="618"/>
      <c r="AF826" s="618"/>
      <c r="AG826" s="618"/>
      <c r="AH826" s="618"/>
      <c r="AI826" s="618"/>
      <c r="AJ826" s="618"/>
      <c r="AK826" s="618"/>
      <c r="AL826" s="616"/>
      <c r="AM826" s="616"/>
      <c r="AN826" s="616"/>
      <c r="AO826" s="616"/>
      <c r="AP826" s="616"/>
      <c r="AQ826" s="616"/>
      <c r="AR826" s="616"/>
      <c r="AS826" s="616"/>
      <c r="AT826" s="616"/>
      <c r="AU826" s="616"/>
      <c r="AV826" s="616"/>
      <c r="AW826" s="616"/>
      <c r="AX826" s="616"/>
      <c r="AY826" s="616"/>
      <c r="AZ826" s="616"/>
      <c r="BA826" s="616"/>
      <c r="BB826" s="616"/>
      <c r="BC826" s="616"/>
      <c r="BD826" s="616"/>
      <c r="BE826" s="616"/>
      <c r="BF826" s="616"/>
      <c r="BG826" s="616"/>
      <c r="BH826" s="616"/>
      <c r="BI826" s="616"/>
      <c r="BJ826" s="616"/>
      <c r="BK826" s="616"/>
      <c r="BL826" s="616"/>
      <c r="BM826" s="616"/>
      <c r="BN826" s="616"/>
      <c r="BO826" s="616"/>
      <c r="BP826" s="616"/>
      <c r="BQ826" s="616"/>
      <c r="BR826" s="616"/>
      <c r="BS826" s="616"/>
      <c r="BT826" s="616"/>
      <c r="BU826" s="616"/>
      <c r="BV826" s="616"/>
      <c r="BW826" s="616"/>
      <c r="BX826" s="616"/>
      <c r="BY826" s="616"/>
      <c r="BZ826" s="616"/>
      <c r="CA826" s="616"/>
      <c r="CB826" s="616"/>
      <c r="CC826" s="616"/>
      <c r="CD826" s="616"/>
      <c r="CE826" s="616"/>
      <c r="CF826" s="616"/>
      <c r="CG826" s="616"/>
    </row>
    <row r="827" spans="1:85">
      <c r="A827" s="618"/>
      <c r="B827" s="618"/>
      <c r="C827" s="618"/>
      <c r="D827" s="618"/>
      <c r="E827" s="618"/>
      <c r="F827" s="618"/>
      <c r="G827" s="618"/>
      <c r="H827" s="618"/>
      <c r="I827" s="618"/>
      <c r="J827" s="618"/>
      <c r="K827" s="618"/>
      <c r="L827" s="618"/>
      <c r="M827" s="618"/>
      <c r="N827" s="618"/>
      <c r="O827" s="618"/>
      <c r="P827" s="618"/>
      <c r="Q827" s="618"/>
      <c r="R827" s="618"/>
      <c r="S827" s="618"/>
      <c r="T827" s="618"/>
      <c r="U827" s="618"/>
      <c r="V827" s="618"/>
      <c r="W827" s="618"/>
      <c r="Y827" s="618"/>
      <c r="Z827" s="618"/>
      <c r="AA827" s="618"/>
      <c r="AB827" s="618"/>
      <c r="AC827" s="618"/>
      <c r="AD827" s="618"/>
      <c r="AE827" s="618"/>
      <c r="AF827" s="618"/>
      <c r="AG827" s="618"/>
      <c r="AH827" s="618"/>
      <c r="AI827" s="618"/>
      <c r="AJ827" s="618"/>
      <c r="AK827" s="618"/>
      <c r="AL827" s="616"/>
      <c r="AM827" s="616"/>
      <c r="AN827" s="616"/>
      <c r="AO827" s="616"/>
      <c r="AP827" s="616"/>
      <c r="AQ827" s="616"/>
      <c r="AR827" s="616"/>
      <c r="AS827" s="616"/>
      <c r="AT827" s="616"/>
      <c r="AU827" s="616"/>
      <c r="AV827" s="616"/>
      <c r="AW827" s="616"/>
      <c r="AX827" s="616"/>
      <c r="AY827" s="616"/>
      <c r="AZ827" s="616"/>
      <c r="BA827" s="616"/>
      <c r="BB827" s="616"/>
      <c r="BC827" s="616"/>
      <c r="BD827" s="616"/>
      <c r="BE827" s="616"/>
      <c r="BF827" s="616"/>
      <c r="BG827" s="616"/>
      <c r="BH827" s="616"/>
      <c r="BI827" s="616"/>
      <c r="BJ827" s="616"/>
      <c r="BK827" s="616"/>
      <c r="BL827" s="616"/>
      <c r="BM827" s="616"/>
      <c r="BN827" s="616"/>
      <c r="BO827" s="616"/>
      <c r="BP827" s="616"/>
      <c r="BQ827" s="616"/>
      <c r="BR827" s="616"/>
      <c r="BS827" s="616"/>
      <c r="BT827" s="616"/>
      <c r="BU827" s="616"/>
      <c r="BV827" s="616"/>
      <c r="BW827" s="616"/>
      <c r="BX827" s="616"/>
      <c r="BY827" s="616"/>
      <c r="BZ827" s="616"/>
      <c r="CA827" s="616"/>
      <c r="CB827" s="616"/>
      <c r="CC827" s="616"/>
      <c r="CD827" s="616"/>
      <c r="CE827" s="616"/>
      <c r="CF827" s="616"/>
      <c r="CG827" s="616"/>
    </row>
    <row r="828" spans="1:85">
      <c r="A828" s="618"/>
      <c r="B828" s="618"/>
      <c r="C828" s="618"/>
      <c r="D828" s="618"/>
      <c r="E828" s="618"/>
      <c r="F828" s="618"/>
      <c r="G828" s="618"/>
      <c r="H828" s="618"/>
      <c r="I828" s="618"/>
      <c r="J828" s="618"/>
      <c r="K828" s="618"/>
      <c r="L828" s="618"/>
      <c r="M828" s="618"/>
      <c r="N828" s="618"/>
      <c r="O828" s="618"/>
      <c r="P828" s="618"/>
      <c r="Q828" s="618"/>
      <c r="R828" s="618"/>
      <c r="S828" s="618"/>
      <c r="T828" s="618"/>
      <c r="U828" s="618"/>
      <c r="V828" s="618"/>
      <c r="W828" s="618"/>
      <c r="Y828" s="618"/>
      <c r="Z828" s="618"/>
      <c r="AA828" s="618"/>
      <c r="AB828" s="618"/>
      <c r="AC828" s="618"/>
      <c r="AD828" s="618"/>
      <c r="AE828" s="618"/>
      <c r="AF828" s="618"/>
      <c r="AG828" s="618"/>
      <c r="AH828" s="618"/>
      <c r="AI828" s="618"/>
      <c r="AJ828" s="618"/>
      <c r="AK828" s="618"/>
      <c r="AL828" s="616"/>
      <c r="AM828" s="616"/>
      <c r="AN828" s="616"/>
      <c r="AO828" s="616"/>
      <c r="AP828" s="616"/>
      <c r="AQ828" s="616"/>
      <c r="AR828" s="616"/>
      <c r="AS828" s="616"/>
      <c r="AT828" s="616"/>
      <c r="AU828" s="616"/>
      <c r="AV828" s="616"/>
      <c r="AW828" s="616"/>
      <c r="AX828" s="616"/>
      <c r="AY828" s="616"/>
      <c r="AZ828" s="616"/>
      <c r="BA828" s="616"/>
      <c r="BB828" s="616"/>
      <c r="BC828" s="616"/>
      <c r="BD828" s="616"/>
      <c r="BE828" s="616"/>
      <c r="BF828" s="616"/>
      <c r="BG828" s="616"/>
      <c r="BH828" s="616"/>
      <c r="BI828" s="616"/>
      <c r="BJ828" s="616"/>
      <c r="BK828" s="616"/>
      <c r="BL828" s="616"/>
      <c r="BM828" s="616"/>
      <c r="BN828" s="616"/>
      <c r="BO828" s="616"/>
      <c r="BP828" s="616"/>
      <c r="BQ828" s="616"/>
      <c r="BR828" s="616"/>
      <c r="BS828" s="616"/>
      <c r="BT828" s="616"/>
      <c r="BU828" s="616"/>
      <c r="BV828" s="616"/>
      <c r="BW828" s="616"/>
      <c r="BX828" s="616"/>
      <c r="BY828" s="616"/>
      <c r="BZ828" s="616"/>
      <c r="CA828" s="616"/>
      <c r="CB828" s="616"/>
      <c r="CC828" s="616"/>
      <c r="CD828" s="616"/>
      <c r="CE828" s="616"/>
      <c r="CF828" s="616"/>
      <c r="CG828" s="616"/>
    </row>
    <row r="829" spans="1:85">
      <c r="A829" s="618"/>
      <c r="B829" s="618"/>
      <c r="C829" s="618"/>
      <c r="D829" s="618"/>
      <c r="E829" s="618"/>
      <c r="F829" s="618"/>
      <c r="G829" s="618"/>
      <c r="H829" s="618"/>
      <c r="I829" s="618"/>
      <c r="J829" s="618"/>
      <c r="K829" s="618"/>
      <c r="L829" s="618"/>
      <c r="M829" s="618"/>
      <c r="N829" s="618"/>
      <c r="O829" s="618"/>
      <c r="P829" s="618"/>
      <c r="Q829" s="618"/>
      <c r="R829" s="618"/>
      <c r="S829" s="618"/>
      <c r="T829" s="618"/>
      <c r="U829" s="618"/>
      <c r="V829" s="618"/>
      <c r="W829" s="618"/>
      <c r="Y829" s="618"/>
      <c r="Z829" s="618"/>
      <c r="AA829" s="618"/>
      <c r="AB829" s="618"/>
      <c r="AC829" s="618"/>
      <c r="AD829" s="618"/>
      <c r="AE829" s="618"/>
      <c r="AF829" s="618"/>
      <c r="AG829" s="618"/>
      <c r="AH829" s="618"/>
      <c r="AI829" s="618"/>
      <c r="AJ829" s="618"/>
      <c r="AK829" s="618"/>
      <c r="AL829" s="616"/>
      <c r="AM829" s="616"/>
      <c r="AN829" s="616"/>
      <c r="AO829" s="616"/>
      <c r="AP829" s="616"/>
      <c r="AQ829" s="616"/>
      <c r="AR829" s="616"/>
      <c r="AS829" s="616"/>
      <c r="AT829" s="616"/>
      <c r="AU829" s="616"/>
      <c r="AV829" s="616"/>
      <c r="AW829" s="616"/>
      <c r="AX829" s="616"/>
      <c r="AY829" s="616"/>
      <c r="AZ829" s="616"/>
      <c r="BA829" s="616"/>
      <c r="BB829" s="616"/>
      <c r="BC829" s="616"/>
      <c r="BD829" s="616"/>
      <c r="BE829" s="616"/>
      <c r="BF829" s="616"/>
      <c r="BG829" s="616"/>
      <c r="BH829" s="616"/>
      <c r="BI829" s="616"/>
      <c r="BJ829" s="616"/>
      <c r="BK829" s="616"/>
      <c r="BL829" s="616"/>
      <c r="BM829" s="616"/>
      <c r="BN829" s="616"/>
      <c r="BO829" s="616"/>
      <c r="BP829" s="616"/>
      <c r="BQ829" s="616"/>
      <c r="BR829" s="616"/>
      <c r="BS829" s="616"/>
      <c r="BT829" s="616"/>
      <c r="BU829" s="616"/>
      <c r="BV829" s="616"/>
      <c r="BW829" s="616"/>
      <c r="BX829" s="616"/>
      <c r="BY829" s="616"/>
      <c r="BZ829" s="616"/>
      <c r="CA829" s="616"/>
      <c r="CB829" s="616"/>
      <c r="CC829" s="616"/>
      <c r="CD829" s="616"/>
      <c r="CE829" s="616"/>
      <c r="CF829" s="616"/>
      <c r="CG829" s="616"/>
    </row>
    <row r="830" spans="1:85">
      <c r="A830" s="618"/>
      <c r="B830" s="618"/>
      <c r="C830" s="618"/>
      <c r="D830" s="618"/>
      <c r="E830" s="618"/>
      <c r="F830" s="618"/>
      <c r="G830" s="618"/>
      <c r="H830" s="618"/>
      <c r="I830" s="618"/>
      <c r="J830" s="618"/>
      <c r="K830" s="618"/>
      <c r="L830" s="618"/>
      <c r="M830" s="618"/>
      <c r="N830" s="618"/>
      <c r="O830" s="618"/>
      <c r="P830" s="618"/>
      <c r="Q830" s="618"/>
      <c r="R830" s="618"/>
      <c r="S830" s="618"/>
      <c r="T830" s="618"/>
      <c r="U830" s="618"/>
      <c r="V830" s="618"/>
      <c r="W830" s="618"/>
      <c r="Y830" s="618"/>
      <c r="Z830" s="618"/>
      <c r="AA830" s="618"/>
      <c r="AB830" s="618"/>
      <c r="AC830" s="618"/>
      <c r="AD830" s="618"/>
      <c r="AE830" s="618"/>
      <c r="AF830" s="618"/>
      <c r="AG830" s="618"/>
      <c r="AH830" s="618"/>
      <c r="AI830" s="618"/>
      <c r="AJ830" s="618"/>
      <c r="AK830" s="618"/>
      <c r="AL830" s="616"/>
      <c r="AM830" s="616"/>
      <c r="AN830" s="616"/>
      <c r="AO830" s="616"/>
      <c r="AP830" s="616"/>
      <c r="AQ830" s="616"/>
      <c r="AR830" s="616"/>
      <c r="AS830" s="616"/>
      <c r="AT830" s="616"/>
      <c r="AU830" s="616"/>
      <c r="AV830" s="616"/>
      <c r="AW830" s="616"/>
      <c r="AX830" s="616"/>
      <c r="AY830" s="616"/>
      <c r="AZ830" s="616"/>
      <c r="BA830" s="616"/>
      <c r="BB830" s="616"/>
      <c r="BC830" s="616"/>
      <c r="BD830" s="616"/>
      <c r="BE830" s="616"/>
      <c r="BF830" s="616"/>
      <c r="BG830" s="616"/>
      <c r="BH830" s="616"/>
      <c r="BI830" s="616"/>
      <c r="BJ830" s="616"/>
      <c r="BK830" s="616"/>
      <c r="BL830" s="616"/>
      <c r="BM830" s="616"/>
      <c r="BN830" s="616"/>
      <c r="BO830" s="616"/>
      <c r="BP830" s="616"/>
      <c r="BQ830" s="616"/>
      <c r="BR830" s="616"/>
      <c r="BS830" s="616"/>
      <c r="BT830" s="616"/>
      <c r="BU830" s="616"/>
      <c r="BV830" s="616"/>
      <c r="BW830" s="616"/>
      <c r="BX830" s="616"/>
      <c r="BY830" s="616"/>
      <c r="BZ830" s="616"/>
      <c r="CA830" s="616"/>
      <c r="CB830" s="616"/>
      <c r="CC830" s="616"/>
      <c r="CD830" s="616"/>
      <c r="CE830" s="616"/>
      <c r="CF830" s="616"/>
      <c r="CG830" s="616"/>
    </row>
    <row r="831" spans="1:85">
      <c r="A831" s="618"/>
      <c r="B831" s="618"/>
      <c r="C831" s="618"/>
      <c r="D831" s="618"/>
      <c r="E831" s="618"/>
      <c r="F831" s="618"/>
      <c r="G831" s="618"/>
      <c r="H831" s="618"/>
      <c r="I831" s="618"/>
      <c r="J831" s="618"/>
      <c r="K831" s="618"/>
      <c r="L831" s="618"/>
      <c r="M831" s="618"/>
      <c r="N831" s="618"/>
      <c r="O831" s="618"/>
      <c r="P831" s="618"/>
      <c r="Q831" s="618"/>
      <c r="R831" s="618"/>
      <c r="S831" s="618"/>
      <c r="T831" s="618"/>
      <c r="U831" s="618"/>
      <c r="V831" s="618"/>
      <c r="W831" s="618"/>
      <c r="Y831" s="618"/>
      <c r="Z831" s="618"/>
      <c r="AA831" s="618"/>
      <c r="AB831" s="618"/>
      <c r="AC831" s="618"/>
      <c r="AD831" s="618"/>
      <c r="AE831" s="618"/>
      <c r="AF831" s="618"/>
      <c r="AG831" s="618"/>
      <c r="AH831" s="618"/>
      <c r="AI831" s="618"/>
      <c r="AJ831" s="618"/>
      <c r="AK831" s="618"/>
      <c r="AL831" s="616"/>
      <c r="AM831" s="616"/>
      <c r="AN831" s="616"/>
      <c r="AO831" s="616"/>
      <c r="AP831" s="616"/>
      <c r="AQ831" s="616"/>
      <c r="AR831" s="616"/>
      <c r="AS831" s="616"/>
      <c r="AT831" s="616"/>
      <c r="AU831" s="616"/>
      <c r="AV831" s="616"/>
      <c r="AW831" s="616"/>
      <c r="AX831" s="616"/>
      <c r="AY831" s="616"/>
      <c r="AZ831" s="616"/>
      <c r="BA831" s="616"/>
      <c r="BB831" s="616"/>
      <c r="BC831" s="616"/>
      <c r="BD831" s="616"/>
      <c r="BE831" s="616"/>
      <c r="BF831" s="616"/>
      <c r="BG831" s="616"/>
      <c r="BH831" s="616"/>
      <c r="BI831" s="616"/>
      <c r="BJ831" s="616"/>
      <c r="BK831" s="616"/>
      <c r="BL831" s="616"/>
      <c r="BM831" s="616"/>
      <c r="BN831" s="616"/>
      <c r="BO831" s="616"/>
      <c r="BP831" s="616"/>
      <c r="BQ831" s="616"/>
      <c r="BR831" s="616"/>
      <c r="BS831" s="616"/>
      <c r="BT831" s="616"/>
      <c r="BU831" s="616"/>
      <c r="BV831" s="616"/>
      <c r="BW831" s="616"/>
      <c r="BX831" s="616"/>
      <c r="BY831" s="616"/>
      <c r="BZ831" s="616"/>
      <c r="CA831" s="616"/>
      <c r="CB831" s="616"/>
      <c r="CC831" s="616"/>
      <c r="CD831" s="616"/>
      <c r="CE831" s="616"/>
      <c r="CF831" s="616"/>
      <c r="CG831" s="616"/>
    </row>
    <row r="832" spans="1:85">
      <c r="A832" s="618"/>
      <c r="B832" s="618"/>
      <c r="C832" s="618"/>
      <c r="D832" s="618"/>
      <c r="E832" s="618"/>
      <c r="F832" s="618"/>
      <c r="G832" s="618"/>
      <c r="H832" s="618"/>
      <c r="I832" s="618"/>
      <c r="J832" s="618"/>
      <c r="K832" s="618"/>
      <c r="L832" s="618"/>
      <c r="M832" s="618"/>
      <c r="N832" s="618"/>
      <c r="O832" s="618"/>
      <c r="P832" s="618"/>
      <c r="Q832" s="618"/>
      <c r="R832" s="618"/>
      <c r="S832" s="618"/>
      <c r="T832" s="618"/>
      <c r="U832" s="618"/>
      <c r="V832" s="618"/>
      <c r="W832" s="618"/>
      <c r="Y832" s="618"/>
      <c r="Z832" s="618"/>
      <c r="AA832" s="618"/>
      <c r="AB832" s="618"/>
      <c r="AC832" s="618"/>
      <c r="AD832" s="618"/>
      <c r="AE832" s="618"/>
      <c r="AF832" s="618"/>
      <c r="AG832" s="618"/>
      <c r="AH832" s="618"/>
      <c r="AI832" s="618"/>
      <c r="AJ832" s="618"/>
      <c r="AK832" s="618"/>
      <c r="AL832" s="616"/>
      <c r="AM832" s="616"/>
      <c r="AN832" s="616"/>
      <c r="AO832" s="616"/>
      <c r="AP832" s="616"/>
      <c r="AQ832" s="616"/>
      <c r="AR832" s="616"/>
      <c r="AS832" s="616"/>
      <c r="AT832" s="616"/>
      <c r="AU832" s="616"/>
      <c r="AV832" s="616"/>
      <c r="AW832" s="616"/>
      <c r="AX832" s="616"/>
      <c r="AY832" s="616"/>
      <c r="AZ832" s="616"/>
      <c r="BA832" s="616"/>
      <c r="BB832" s="616"/>
      <c r="BC832" s="616"/>
      <c r="BD832" s="616"/>
      <c r="BE832" s="616"/>
      <c r="BF832" s="616"/>
      <c r="BG832" s="616"/>
      <c r="BH832" s="616"/>
      <c r="BI832" s="616"/>
      <c r="BJ832" s="616"/>
      <c r="BK832" s="616"/>
      <c r="BL832" s="616"/>
      <c r="BM832" s="616"/>
      <c r="BN832" s="616"/>
      <c r="BO832" s="616"/>
      <c r="BP832" s="616"/>
      <c r="BQ832" s="616"/>
      <c r="BR832" s="616"/>
      <c r="BS832" s="616"/>
      <c r="BT832" s="616"/>
      <c r="BU832" s="616"/>
      <c r="BV832" s="616"/>
      <c r="BW832" s="616"/>
      <c r="BX832" s="616"/>
      <c r="BY832" s="616"/>
      <c r="BZ832" s="616"/>
      <c r="CA832" s="616"/>
      <c r="CB832" s="616"/>
      <c r="CC832" s="616"/>
      <c r="CD832" s="616"/>
      <c r="CE832" s="616"/>
      <c r="CF832" s="616"/>
      <c r="CG832" s="616"/>
    </row>
    <row r="833" spans="1:85">
      <c r="A833" s="618"/>
      <c r="B833" s="618"/>
      <c r="C833" s="618"/>
      <c r="D833" s="618"/>
      <c r="E833" s="618"/>
      <c r="F833" s="618"/>
      <c r="G833" s="618"/>
      <c r="H833" s="618"/>
      <c r="I833" s="618"/>
      <c r="J833" s="618"/>
      <c r="K833" s="618"/>
      <c r="L833" s="618"/>
      <c r="M833" s="618"/>
      <c r="N833" s="618"/>
      <c r="O833" s="618"/>
      <c r="P833" s="618"/>
      <c r="Q833" s="618"/>
      <c r="R833" s="618"/>
      <c r="S833" s="618"/>
      <c r="T833" s="618"/>
      <c r="U833" s="618"/>
      <c r="V833" s="618"/>
      <c r="W833" s="618"/>
      <c r="Y833" s="618"/>
      <c r="Z833" s="618"/>
      <c r="AA833" s="618"/>
      <c r="AB833" s="618"/>
      <c r="AC833" s="618"/>
      <c r="AD833" s="618"/>
      <c r="AE833" s="618"/>
      <c r="AF833" s="618"/>
      <c r="AG833" s="618"/>
      <c r="AH833" s="618"/>
      <c r="AI833" s="618"/>
      <c r="AJ833" s="618"/>
      <c r="AK833" s="618"/>
      <c r="AL833" s="616"/>
      <c r="AM833" s="616"/>
      <c r="AN833" s="616"/>
      <c r="AO833" s="616"/>
      <c r="AP833" s="616"/>
      <c r="AQ833" s="616"/>
      <c r="AR833" s="616"/>
      <c r="AS833" s="616"/>
      <c r="AT833" s="616"/>
      <c r="AU833" s="616"/>
      <c r="AV833" s="616"/>
      <c r="AW833" s="616"/>
      <c r="AX833" s="616"/>
      <c r="AY833" s="616"/>
      <c r="AZ833" s="616"/>
      <c r="BA833" s="616"/>
      <c r="BB833" s="616"/>
      <c r="BC833" s="616"/>
      <c r="BD833" s="616"/>
      <c r="BE833" s="616"/>
      <c r="BF833" s="616"/>
      <c r="BG833" s="616"/>
      <c r="BH833" s="616"/>
      <c r="BI833" s="616"/>
      <c r="BJ833" s="616"/>
      <c r="BK833" s="616"/>
      <c r="BL833" s="616"/>
      <c r="BM833" s="616"/>
      <c r="BN833" s="616"/>
      <c r="BO833" s="616"/>
      <c r="BP833" s="616"/>
      <c r="BQ833" s="616"/>
      <c r="BR833" s="616"/>
      <c r="BS833" s="616"/>
      <c r="BT833" s="616"/>
      <c r="BU833" s="616"/>
      <c r="BV833" s="616"/>
      <c r="BW833" s="616"/>
      <c r="BX833" s="616"/>
      <c r="BY833" s="616"/>
      <c r="BZ833" s="616"/>
      <c r="CA833" s="616"/>
      <c r="CB833" s="616"/>
      <c r="CC833" s="616"/>
      <c r="CD833" s="616"/>
      <c r="CE833" s="616"/>
      <c r="CF833" s="616"/>
      <c r="CG833" s="616"/>
    </row>
    <row r="834" spans="1:85">
      <c r="A834" s="618"/>
      <c r="B834" s="618"/>
      <c r="C834" s="618"/>
      <c r="D834" s="618"/>
      <c r="E834" s="618"/>
      <c r="F834" s="618"/>
      <c r="G834" s="618"/>
      <c r="H834" s="618"/>
      <c r="I834" s="618"/>
      <c r="J834" s="618"/>
      <c r="K834" s="618"/>
      <c r="L834" s="618"/>
      <c r="M834" s="618"/>
      <c r="N834" s="618"/>
      <c r="O834" s="618"/>
      <c r="P834" s="618"/>
      <c r="Q834" s="618"/>
      <c r="R834" s="618"/>
      <c r="S834" s="618"/>
      <c r="T834" s="618"/>
      <c r="U834" s="618"/>
      <c r="V834" s="618"/>
      <c r="W834" s="618"/>
      <c r="Y834" s="618"/>
      <c r="Z834" s="618"/>
      <c r="AA834" s="618"/>
      <c r="AB834" s="618"/>
      <c r="AC834" s="618"/>
      <c r="AD834" s="618"/>
      <c r="AE834" s="618"/>
      <c r="AF834" s="618"/>
      <c r="AG834" s="618"/>
      <c r="AH834" s="618"/>
      <c r="AI834" s="618"/>
      <c r="AJ834" s="618"/>
      <c r="AK834" s="618"/>
      <c r="AL834" s="616"/>
      <c r="AM834" s="616"/>
      <c r="AN834" s="616"/>
      <c r="AO834" s="616"/>
      <c r="AP834" s="616"/>
      <c r="AQ834" s="616"/>
      <c r="AR834" s="616"/>
      <c r="AS834" s="616"/>
      <c r="AT834" s="616"/>
      <c r="AU834" s="616"/>
      <c r="AV834" s="616"/>
      <c r="AW834" s="616"/>
      <c r="AX834" s="616"/>
      <c r="AY834" s="616"/>
      <c r="AZ834" s="616"/>
      <c r="BA834" s="616"/>
      <c r="BB834" s="616"/>
      <c r="BC834" s="616"/>
      <c r="BD834" s="616"/>
      <c r="BE834" s="616"/>
      <c r="BF834" s="616"/>
      <c r="BG834" s="616"/>
      <c r="BH834" s="616"/>
      <c r="BI834" s="616"/>
      <c r="BJ834" s="616"/>
      <c r="BK834" s="616"/>
      <c r="BL834" s="616"/>
      <c r="BM834" s="616"/>
      <c r="BN834" s="616"/>
      <c r="BO834" s="616"/>
      <c r="BP834" s="616"/>
      <c r="BQ834" s="616"/>
      <c r="BR834" s="616"/>
      <c r="BS834" s="616"/>
      <c r="BT834" s="616"/>
      <c r="BU834" s="616"/>
      <c r="BV834" s="616"/>
      <c r="BW834" s="616"/>
      <c r="BX834" s="616"/>
      <c r="BY834" s="616"/>
      <c r="BZ834" s="616"/>
      <c r="CA834" s="616"/>
      <c r="CB834" s="616"/>
      <c r="CC834" s="616"/>
      <c r="CD834" s="616"/>
      <c r="CE834" s="616"/>
      <c r="CF834" s="616"/>
      <c r="CG834" s="616"/>
    </row>
    <row r="835" spans="1:85">
      <c r="A835" s="618"/>
      <c r="B835" s="618"/>
      <c r="C835" s="618"/>
      <c r="D835" s="618"/>
      <c r="E835" s="618"/>
      <c r="F835" s="618"/>
      <c r="G835" s="618"/>
      <c r="H835" s="618"/>
      <c r="I835" s="618"/>
      <c r="J835" s="618"/>
      <c r="K835" s="618"/>
      <c r="L835" s="618"/>
      <c r="M835" s="618"/>
      <c r="N835" s="618"/>
      <c r="O835" s="618"/>
      <c r="P835" s="618"/>
      <c r="Q835" s="618"/>
      <c r="R835" s="618"/>
      <c r="S835" s="618"/>
      <c r="T835" s="618"/>
      <c r="U835" s="618"/>
      <c r="V835" s="618"/>
      <c r="W835" s="618"/>
      <c r="Y835" s="618"/>
      <c r="Z835" s="618"/>
      <c r="AA835" s="618"/>
      <c r="AB835" s="618"/>
      <c r="AC835" s="618"/>
      <c r="AD835" s="618"/>
      <c r="AE835" s="618"/>
      <c r="AF835" s="618"/>
      <c r="AG835" s="618"/>
      <c r="AH835" s="618"/>
      <c r="AI835" s="618"/>
      <c r="AJ835" s="618"/>
      <c r="AK835" s="618"/>
      <c r="AL835" s="616"/>
      <c r="AM835" s="616"/>
      <c r="AN835" s="616"/>
      <c r="AO835" s="616"/>
      <c r="AP835" s="616"/>
      <c r="AQ835" s="616"/>
      <c r="AR835" s="616"/>
      <c r="AS835" s="616"/>
      <c r="AT835" s="616"/>
      <c r="AU835" s="616"/>
      <c r="AV835" s="616"/>
      <c r="AW835" s="616"/>
      <c r="AX835" s="616"/>
      <c r="AY835" s="616"/>
      <c r="AZ835" s="616"/>
      <c r="BA835" s="616"/>
      <c r="BB835" s="616"/>
      <c r="BC835" s="616"/>
      <c r="BD835" s="616"/>
      <c r="BE835" s="616"/>
      <c r="BF835" s="616"/>
      <c r="BG835" s="616"/>
      <c r="BH835" s="616"/>
      <c r="BI835" s="616"/>
      <c r="BJ835" s="616"/>
      <c r="BK835" s="616"/>
      <c r="BL835" s="616"/>
      <c r="BM835" s="616"/>
      <c r="BN835" s="616"/>
      <c r="BO835" s="616"/>
      <c r="BP835" s="616"/>
      <c r="BQ835" s="616"/>
      <c r="BR835" s="616"/>
      <c r="BS835" s="616"/>
      <c r="BT835" s="616"/>
      <c r="BU835" s="616"/>
      <c r="BV835" s="616"/>
      <c r="BW835" s="616"/>
      <c r="BX835" s="616"/>
      <c r="BY835" s="616"/>
      <c r="BZ835" s="616"/>
      <c r="CA835" s="616"/>
      <c r="CB835" s="616"/>
      <c r="CC835" s="616"/>
      <c r="CD835" s="616"/>
      <c r="CE835" s="616"/>
      <c r="CF835" s="616"/>
      <c r="CG835" s="616"/>
    </row>
    <row r="836" spans="1:85">
      <c r="A836" s="618"/>
      <c r="B836" s="618"/>
      <c r="C836" s="618"/>
      <c r="D836" s="618"/>
      <c r="E836" s="618"/>
      <c r="F836" s="618"/>
      <c r="G836" s="618"/>
      <c r="H836" s="618"/>
      <c r="I836" s="618"/>
      <c r="J836" s="618"/>
      <c r="K836" s="618"/>
      <c r="L836" s="618"/>
      <c r="M836" s="618"/>
      <c r="N836" s="618"/>
      <c r="O836" s="618"/>
      <c r="P836" s="618"/>
      <c r="Q836" s="618"/>
      <c r="R836" s="618"/>
      <c r="S836" s="618"/>
      <c r="T836" s="618"/>
      <c r="U836" s="618"/>
      <c r="V836" s="618"/>
      <c r="W836" s="618"/>
      <c r="Y836" s="618"/>
      <c r="Z836" s="618"/>
      <c r="AA836" s="618"/>
      <c r="AB836" s="618"/>
      <c r="AC836" s="618"/>
      <c r="AD836" s="618"/>
      <c r="AE836" s="618"/>
      <c r="AF836" s="618"/>
      <c r="AG836" s="618"/>
      <c r="AH836" s="618"/>
      <c r="AI836" s="618"/>
      <c r="AJ836" s="618"/>
      <c r="AK836" s="618"/>
      <c r="AL836" s="616"/>
      <c r="AM836" s="616"/>
      <c r="AN836" s="616"/>
      <c r="AO836" s="616"/>
      <c r="AP836" s="616"/>
      <c r="AQ836" s="616"/>
      <c r="AR836" s="616"/>
      <c r="AS836" s="616"/>
      <c r="AT836" s="616"/>
      <c r="AU836" s="616"/>
      <c r="AV836" s="616"/>
      <c r="AW836" s="616"/>
      <c r="AX836" s="616"/>
      <c r="AY836" s="616"/>
      <c r="AZ836" s="616"/>
      <c r="BA836" s="616"/>
      <c r="BB836" s="616"/>
      <c r="BC836" s="616"/>
      <c r="BD836" s="616"/>
      <c r="BE836" s="616"/>
      <c r="BF836" s="616"/>
      <c r="BG836" s="616"/>
      <c r="BH836" s="616"/>
      <c r="BI836" s="616"/>
      <c r="BJ836" s="616"/>
      <c r="BK836" s="616"/>
      <c r="BL836" s="616"/>
      <c r="BM836" s="616"/>
      <c r="BN836" s="616"/>
      <c r="BO836" s="616"/>
      <c r="BP836" s="616"/>
      <c r="BQ836" s="616"/>
      <c r="BR836" s="616"/>
      <c r="BS836" s="616"/>
      <c r="BT836" s="616"/>
      <c r="BU836" s="616"/>
      <c r="BV836" s="616"/>
      <c r="BW836" s="616"/>
      <c r="BX836" s="616"/>
      <c r="BY836" s="616"/>
      <c r="BZ836" s="616"/>
      <c r="CA836" s="616"/>
      <c r="CB836" s="616"/>
      <c r="CC836" s="616"/>
      <c r="CD836" s="616"/>
      <c r="CE836" s="616"/>
      <c r="CF836" s="616"/>
      <c r="CG836" s="616"/>
    </row>
    <row r="837" spans="1:85">
      <c r="A837" s="618"/>
      <c r="B837" s="618"/>
      <c r="C837" s="618"/>
      <c r="D837" s="618"/>
      <c r="E837" s="618"/>
      <c r="F837" s="618"/>
      <c r="G837" s="618"/>
      <c r="H837" s="618"/>
      <c r="I837" s="618"/>
      <c r="J837" s="618"/>
      <c r="K837" s="618"/>
      <c r="L837" s="618"/>
      <c r="M837" s="618"/>
      <c r="N837" s="618"/>
      <c r="O837" s="618"/>
      <c r="P837" s="618"/>
      <c r="Q837" s="618"/>
      <c r="R837" s="618"/>
      <c r="S837" s="618"/>
      <c r="T837" s="618"/>
      <c r="U837" s="618"/>
      <c r="V837" s="618"/>
      <c r="W837" s="618"/>
      <c r="Y837" s="618"/>
      <c r="Z837" s="618"/>
      <c r="AA837" s="618"/>
      <c r="AB837" s="618"/>
      <c r="AC837" s="618"/>
      <c r="AD837" s="618"/>
      <c r="AE837" s="618"/>
      <c r="AF837" s="618"/>
      <c r="AG837" s="618"/>
      <c r="AH837" s="618"/>
      <c r="AI837" s="618"/>
      <c r="AJ837" s="618"/>
      <c r="AK837" s="618"/>
      <c r="AL837" s="616"/>
      <c r="AM837" s="616"/>
      <c r="AN837" s="616"/>
      <c r="AO837" s="616"/>
      <c r="AP837" s="616"/>
      <c r="AQ837" s="616"/>
      <c r="AR837" s="616"/>
      <c r="AS837" s="616"/>
      <c r="AT837" s="616"/>
      <c r="AU837" s="616"/>
      <c r="AV837" s="616"/>
      <c r="AW837" s="616"/>
      <c r="AX837" s="616"/>
      <c r="AY837" s="616"/>
      <c r="AZ837" s="616"/>
      <c r="BA837" s="616"/>
      <c r="BB837" s="616"/>
      <c r="BC837" s="616"/>
      <c r="BD837" s="616"/>
      <c r="BE837" s="616"/>
      <c r="BF837" s="616"/>
      <c r="BG837" s="616"/>
      <c r="BH837" s="616"/>
      <c r="BI837" s="616"/>
      <c r="BJ837" s="616"/>
      <c r="BK837" s="616"/>
      <c r="BL837" s="616"/>
      <c r="BM837" s="616"/>
      <c r="BN837" s="616"/>
      <c r="BO837" s="616"/>
      <c r="BP837" s="616"/>
      <c r="BQ837" s="616"/>
      <c r="BR837" s="616"/>
      <c r="BS837" s="616"/>
      <c r="BT837" s="616"/>
      <c r="BU837" s="616"/>
      <c r="BV837" s="616"/>
      <c r="BW837" s="616"/>
      <c r="BX837" s="616"/>
      <c r="BY837" s="616"/>
      <c r="BZ837" s="616"/>
      <c r="CA837" s="616"/>
      <c r="CB837" s="616"/>
      <c r="CC837" s="616"/>
      <c r="CD837" s="616"/>
      <c r="CE837" s="616"/>
      <c r="CF837" s="616"/>
      <c r="CG837" s="616"/>
    </row>
    <row r="838" spans="1:85">
      <c r="A838" s="618"/>
      <c r="B838" s="618"/>
      <c r="C838" s="618"/>
      <c r="D838" s="618"/>
      <c r="E838" s="618"/>
      <c r="F838" s="618"/>
      <c r="G838" s="618"/>
      <c r="H838" s="618"/>
      <c r="I838" s="618"/>
      <c r="J838" s="618"/>
      <c r="K838" s="618"/>
      <c r="L838" s="618"/>
      <c r="M838" s="618"/>
      <c r="N838" s="618"/>
      <c r="O838" s="618"/>
      <c r="P838" s="618"/>
      <c r="Q838" s="618"/>
      <c r="R838" s="618"/>
      <c r="S838" s="618"/>
      <c r="T838" s="618"/>
      <c r="U838" s="618"/>
      <c r="V838" s="618"/>
      <c r="W838" s="618"/>
      <c r="Y838" s="618"/>
      <c r="Z838" s="618"/>
      <c r="AA838" s="618"/>
      <c r="AB838" s="618"/>
      <c r="AC838" s="618"/>
      <c r="AD838" s="618"/>
      <c r="AE838" s="618"/>
      <c r="AF838" s="618"/>
      <c r="AG838" s="618"/>
      <c r="AH838" s="618"/>
      <c r="AI838" s="618"/>
      <c r="AJ838" s="618"/>
      <c r="AK838" s="618"/>
      <c r="AL838" s="616"/>
      <c r="AM838" s="616"/>
      <c r="AN838" s="616"/>
      <c r="AO838" s="616"/>
      <c r="AP838" s="616"/>
      <c r="AQ838" s="616"/>
      <c r="AR838" s="616"/>
      <c r="AS838" s="616"/>
      <c r="AT838" s="616"/>
      <c r="AU838" s="616"/>
      <c r="AV838" s="616"/>
      <c r="AW838" s="616"/>
      <c r="AX838" s="616"/>
      <c r="AY838" s="616"/>
      <c r="AZ838" s="616"/>
      <c r="BA838" s="616"/>
      <c r="BB838" s="616"/>
      <c r="BC838" s="616"/>
      <c r="BD838" s="616"/>
      <c r="BE838" s="616"/>
      <c r="BF838" s="616"/>
      <c r="BG838" s="616"/>
      <c r="BH838" s="616"/>
      <c r="BI838" s="616"/>
      <c r="BJ838" s="616"/>
      <c r="BK838" s="616"/>
      <c r="BL838" s="616"/>
      <c r="BM838" s="616"/>
      <c r="BN838" s="616"/>
      <c r="BO838" s="616"/>
      <c r="BP838" s="616"/>
      <c r="BQ838" s="616"/>
      <c r="BR838" s="616"/>
      <c r="BS838" s="616"/>
      <c r="BT838" s="616"/>
      <c r="BU838" s="616"/>
      <c r="BV838" s="616"/>
      <c r="BW838" s="616"/>
      <c r="BX838" s="616"/>
      <c r="BY838" s="616"/>
      <c r="BZ838" s="616"/>
      <c r="CA838" s="616"/>
      <c r="CB838" s="616"/>
      <c r="CC838" s="616"/>
      <c r="CD838" s="616"/>
      <c r="CE838" s="616"/>
      <c r="CF838" s="616"/>
      <c r="CG838" s="616"/>
    </row>
    <row r="839" spans="1:85">
      <c r="A839" s="618"/>
      <c r="B839" s="618"/>
      <c r="C839" s="618"/>
      <c r="D839" s="618"/>
      <c r="E839" s="618"/>
      <c r="F839" s="618"/>
      <c r="G839" s="618"/>
      <c r="H839" s="618"/>
      <c r="I839" s="618"/>
      <c r="J839" s="618"/>
      <c r="K839" s="618"/>
      <c r="L839" s="618"/>
      <c r="M839" s="618"/>
      <c r="N839" s="618"/>
      <c r="O839" s="618"/>
      <c r="P839" s="618"/>
      <c r="Q839" s="618"/>
      <c r="R839" s="618"/>
      <c r="S839" s="618"/>
      <c r="T839" s="618"/>
      <c r="U839" s="618"/>
      <c r="V839" s="618"/>
      <c r="W839" s="618"/>
      <c r="Y839" s="618"/>
      <c r="Z839" s="618"/>
      <c r="AA839" s="618"/>
      <c r="AB839" s="618"/>
      <c r="AC839" s="618"/>
      <c r="AD839" s="618"/>
      <c r="AE839" s="618"/>
      <c r="AF839" s="618"/>
      <c r="AG839" s="618"/>
      <c r="AH839" s="618"/>
      <c r="AI839" s="618"/>
      <c r="AJ839" s="618"/>
      <c r="AK839" s="618"/>
      <c r="AL839" s="616"/>
      <c r="AM839" s="616"/>
      <c r="AN839" s="616"/>
      <c r="AO839" s="616"/>
      <c r="AP839" s="616"/>
      <c r="AQ839" s="616"/>
      <c r="AR839" s="616"/>
      <c r="AS839" s="616"/>
      <c r="AT839" s="616"/>
      <c r="AU839" s="616"/>
      <c r="AV839" s="616"/>
      <c r="AW839" s="616"/>
      <c r="AX839" s="616"/>
      <c r="AY839" s="616"/>
      <c r="AZ839" s="616"/>
      <c r="BA839" s="616"/>
      <c r="BB839" s="616"/>
      <c r="BC839" s="616"/>
      <c r="BD839" s="616"/>
      <c r="BE839" s="616"/>
      <c r="BF839" s="616"/>
      <c r="BG839" s="616"/>
      <c r="BH839" s="616"/>
      <c r="BI839" s="616"/>
      <c r="BJ839" s="616"/>
      <c r="BK839" s="616"/>
      <c r="BL839" s="616"/>
      <c r="BM839" s="616"/>
      <c r="BN839" s="616"/>
      <c r="BO839" s="616"/>
      <c r="BP839" s="616"/>
      <c r="BQ839" s="616"/>
      <c r="BR839" s="616"/>
      <c r="BS839" s="616"/>
      <c r="BT839" s="616"/>
      <c r="BU839" s="616"/>
      <c r="BV839" s="616"/>
      <c r="BW839" s="616"/>
      <c r="BX839" s="616"/>
      <c r="BY839" s="616"/>
      <c r="BZ839" s="616"/>
      <c r="CA839" s="616"/>
      <c r="CB839" s="616"/>
      <c r="CC839" s="616"/>
      <c r="CD839" s="616"/>
      <c r="CE839" s="616"/>
      <c r="CF839" s="616"/>
      <c r="CG839" s="616"/>
    </row>
    <row r="840" spans="1:85">
      <c r="A840" s="618"/>
      <c r="B840" s="618"/>
      <c r="C840" s="618"/>
      <c r="D840" s="618"/>
      <c r="E840" s="618"/>
      <c r="F840" s="618"/>
      <c r="G840" s="618"/>
      <c r="H840" s="618"/>
      <c r="I840" s="618"/>
      <c r="J840" s="618"/>
      <c r="K840" s="618"/>
      <c r="L840" s="618"/>
      <c r="M840" s="618"/>
      <c r="N840" s="618"/>
      <c r="O840" s="618"/>
      <c r="P840" s="618"/>
      <c r="Q840" s="618"/>
      <c r="R840" s="618"/>
      <c r="S840" s="618"/>
      <c r="T840" s="618"/>
      <c r="U840" s="618"/>
      <c r="V840" s="618"/>
      <c r="W840" s="618"/>
      <c r="Y840" s="618"/>
      <c r="Z840" s="618"/>
      <c r="AA840" s="618"/>
      <c r="AB840" s="618"/>
      <c r="AC840" s="618"/>
      <c r="AD840" s="618"/>
      <c r="AE840" s="618"/>
      <c r="AF840" s="618"/>
      <c r="AG840" s="618"/>
      <c r="AH840" s="618"/>
      <c r="AI840" s="618"/>
      <c r="AJ840" s="618"/>
      <c r="AK840" s="618"/>
      <c r="AL840" s="616"/>
      <c r="AM840" s="616"/>
      <c r="AN840" s="616"/>
      <c r="AO840" s="616"/>
      <c r="AP840" s="616"/>
      <c r="AQ840" s="616"/>
      <c r="AR840" s="616"/>
      <c r="AS840" s="616"/>
      <c r="AT840" s="616"/>
      <c r="AU840" s="616"/>
      <c r="AV840" s="616"/>
      <c r="AW840" s="616"/>
      <c r="AX840" s="616"/>
      <c r="AY840" s="616"/>
      <c r="AZ840" s="616"/>
      <c r="BA840" s="616"/>
      <c r="BB840" s="616"/>
      <c r="BC840" s="616"/>
      <c r="BD840" s="616"/>
      <c r="BE840" s="616"/>
      <c r="BF840" s="616"/>
      <c r="BG840" s="616"/>
      <c r="BH840" s="616"/>
      <c r="BI840" s="616"/>
      <c r="BJ840" s="616"/>
      <c r="BK840" s="616"/>
      <c r="BL840" s="616"/>
      <c r="BM840" s="616"/>
      <c r="BN840" s="616"/>
      <c r="BO840" s="616"/>
      <c r="BP840" s="616"/>
      <c r="BQ840" s="616"/>
      <c r="BR840" s="616"/>
      <c r="BS840" s="616"/>
      <c r="BT840" s="616"/>
      <c r="BU840" s="616"/>
      <c r="BV840" s="616"/>
      <c r="BW840" s="616"/>
      <c r="BX840" s="616"/>
      <c r="BY840" s="616"/>
      <c r="BZ840" s="616"/>
      <c r="CA840" s="616"/>
      <c r="CB840" s="616"/>
      <c r="CC840" s="616"/>
      <c r="CD840" s="616"/>
      <c r="CE840" s="616"/>
      <c r="CF840" s="616"/>
      <c r="CG840" s="616"/>
    </row>
    <row r="841" spans="1:85">
      <c r="A841" s="618"/>
      <c r="B841" s="618"/>
      <c r="C841" s="618"/>
      <c r="D841" s="618"/>
      <c r="E841" s="618"/>
      <c r="F841" s="618"/>
      <c r="G841" s="618"/>
      <c r="H841" s="618"/>
      <c r="I841" s="618"/>
      <c r="J841" s="618"/>
      <c r="K841" s="618"/>
      <c r="L841" s="618"/>
      <c r="M841" s="618"/>
      <c r="N841" s="618"/>
      <c r="O841" s="618"/>
      <c r="P841" s="618"/>
      <c r="Q841" s="618"/>
      <c r="R841" s="618"/>
      <c r="S841" s="618"/>
      <c r="T841" s="618"/>
      <c r="U841" s="618"/>
      <c r="V841" s="618"/>
      <c r="W841" s="618"/>
      <c r="Y841" s="618"/>
      <c r="Z841" s="618"/>
      <c r="AA841" s="618"/>
      <c r="AB841" s="618"/>
      <c r="AC841" s="618"/>
      <c r="AD841" s="618"/>
      <c r="AE841" s="618"/>
      <c r="AF841" s="618"/>
      <c r="AG841" s="618"/>
      <c r="AH841" s="618"/>
      <c r="AI841" s="618"/>
      <c r="AJ841" s="618"/>
      <c r="AK841" s="618"/>
      <c r="AL841" s="616"/>
      <c r="AM841" s="616"/>
      <c r="AN841" s="616"/>
      <c r="AO841" s="616"/>
      <c r="AP841" s="616"/>
      <c r="AQ841" s="616"/>
      <c r="AR841" s="616"/>
      <c r="AS841" s="616"/>
      <c r="AT841" s="616"/>
      <c r="AU841" s="616"/>
      <c r="AV841" s="616"/>
      <c r="AW841" s="616"/>
      <c r="AX841" s="616"/>
      <c r="AY841" s="616"/>
      <c r="AZ841" s="616"/>
      <c r="BA841" s="616"/>
      <c r="BB841" s="616"/>
      <c r="BC841" s="616"/>
      <c r="BD841" s="616"/>
      <c r="BE841" s="616"/>
      <c r="BF841" s="616"/>
      <c r="BG841" s="616"/>
      <c r="BH841" s="616"/>
      <c r="BI841" s="616"/>
      <c r="BJ841" s="616"/>
      <c r="BK841" s="616"/>
      <c r="BL841" s="616"/>
      <c r="BM841" s="616"/>
      <c r="BN841" s="616"/>
      <c r="BO841" s="616"/>
      <c r="BP841" s="616"/>
      <c r="BQ841" s="616"/>
      <c r="BR841" s="616"/>
      <c r="BS841" s="616"/>
      <c r="BT841" s="616"/>
      <c r="BU841" s="616"/>
      <c r="BV841" s="616"/>
      <c r="BW841" s="616"/>
      <c r="BX841" s="616"/>
      <c r="BY841" s="616"/>
      <c r="BZ841" s="616"/>
      <c r="CA841" s="616"/>
      <c r="CB841" s="616"/>
      <c r="CC841" s="616"/>
      <c r="CD841" s="616"/>
      <c r="CE841" s="616"/>
      <c r="CF841" s="616"/>
      <c r="CG841" s="616"/>
    </row>
    <row r="842" spans="1:85">
      <c r="A842" s="618"/>
      <c r="B842" s="618"/>
      <c r="C842" s="618"/>
      <c r="D842" s="618"/>
      <c r="E842" s="618"/>
      <c r="F842" s="618"/>
      <c r="G842" s="618"/>
      <c r="H842" s="618"/>
      <c r="I842" s="618"/>
      <c r="J842" s="618"/>
      <c r="K842" s="618"/>
      <c r="L842" s="618"/>
      <c r="M842" s="618"/>
      <c r="N842" s="618"/>
      <c r="O842" s="618"/>
      <c r="P842" s="618"/>
      <c r="Q842" s="618"/>
      <c r="R842" s="618"/>
      <c r="S842" s="618"/>
      <c r="T842" s="618"/>
      <c r="U842" s="618"/>
      <c r="V842" s="618"/>
      <c r="W842" s="618"/>
      <c r="Y842" s="618"/>
      <c r="Z842" s="618"/>
      <c r="AA842" s="618"/>
      <c r="AB842" s="618"/>
      <c r="AC842" s="618"/>
      <c r="AD842" s="618"/>
      <c r="AE842" s="618"/>
      <c r="AF842" s="618"/>
      <c r="AG842" s="618"/>
      <c r="AH842" s="618"/>
      <c r="AI842" s="618"/>
      <c r="AJ842" s="618"/>
      <c r="AK842" s="618"/>
      <c r="AL842" s="616"/>
      <c r="AM842" s="616"/>
      <c r="AN842" s="616"/>
      <c r="AO842" s="616"/>
      <c r="AP842" s="616"/>
      <c r="AQ842" s="616"/>
      <c r="AR842" s="616"/>
      <c r="AS842" s="616"/>
      <c r="AT842" s="616"/>
      <c r="AU842" s="616"/>
      <c r="AV842" s="616"/>
      <c r="AW842" s="616"/>
      <c r="AX842" s="616"/>
      <c r="AY842" s="616"/>
      <c r="AZ842" s="616"/>
      <c r="BA842" s="616"/>
      <c r="BB842" s="616"/>
      <c r="BC842" s="616"/>
      <c r="BD842" s="616"/>
      <c r="BE842" s="616"/>
      <c r="BF842" s="616"/>
      <c r="BG842" s="616"/>
      <c r="BH842" s="616"/>
      <c r="BI842" s="616"/>
      <c r="BJ842" s="616"/>
      <c r="BK842" s="616"/>
      <c r="BL842" s="616"/>
      <c r="BM842" s="616"/>
      <c r="BN842" s="616"/>
      <c r="BO842" s="616"/>
      <c r="BP842" s="616"/>
      <c r="BQ842" s="616"/>
      <c r="BR842" s="616"/>
      <c r="BS842" s="616"/>
      <c r="BT842" s="616"/>
      <c r="BU842" s="616"/>
      <c r="BV842" s="616"/>
      <c r="BW842" s="616"/>
      <c r="BX842" s="616"/>
      <c r="BY842" s="616"/>
      <c r="BZ842" s="616"/>
      <c r="CA842" s="616"/>
      <c r="CB842" s="616"/>
      <c r="CC842" s="616"/>
      <c r="CD842" s="616"/>
      <c r="CE842" s="616"/>
      <c r="CF842" s="616"/>
      <c r="CG842" s="616"/>
    </row>
    <row r="843" spans="1:85">
      <c r="A843" s="618"/>
      <c r="B843" s="618"/>
      <c r="C843" s="618"/>
      <c r="D843" s="618"/>
      <c r="E843" s="618"/>
      <c r="F843" s="618"/>
      <c r="G843" s="618"/>
      <c r="H843" s="618"/>
      <c r="I843" s="618"/>
      <c r="J843" s="618"/>
      <c r="K843" s="618"/>
      <c r="L843" s="618"/>
      <c r="M843" s="618"/>
      <c r="N843" s="618"/>
      <c r="O843" s="618"/>
      <c r="P843" s="618"/>
      <c r="Q843" s="618"/>
      <c r="R843" s="618"/>
      <c r="S843" s="618"/>
      <c r="T843" s="618"/>
      <c r="U843" s="618"/>
      <c r="V843" s="618"/>
      <c r="W843" s="618"/>
      <c r="Y843" s="618"/>
      <c r="Z843" s="618"/>
      <c r="AA843" s="618"/>
      <c r="AB843" s="618"/>
      <c r="AC843" s="618"/>
      <c r="AD843" s="618"/>
      <c r="AE843" s="618"/>
      <c r="AF843" s="618"/>
      <c r="AG843" s="618"/>
      <c r="AH843" s="618"/>
      <c r="AI843" s="618"/>
      <c r="AJ843" s="618"/>
      <c r="AK843" s="618"/>
      <c r="AL843" s="616"/>
      <c r="AM843" s="616"/>
      <c r="AN843" s="616"/>
      <c r="AO843" s="616"/>
      <c r="AP843" s="616"/>
      <c r="AQ843" s="616"/>
      <c r="AR843" s="616"/>
      <c r="AS843" s="616"/>
      <c r="AT843" s="616"/>
      <c r="AU843" s="616"/>
      <c r="AV843" s="616"/>
      <c r="AW843" s="616"/>
      <c r="AX843" s="616"/>
      <c r="AY843" s="616"/>
      <c r="AZ843" s="616"/>
      <c r="BA843" s="616"/>
      <c r="BB843" s="616"/>
      <c r="BC843" s="616"/>
      <c r="BD843" s="616"/>
      <c r="BE843" s="616"/>
      <c r="BF843" s="616"/>
      <c r="BG843" s="616"/>
      <c r="BH843" s="616"/>
      <c r="BI843" s="616"/>
      <c r="BJ843" s="616"/>
      <c r="BK843" s="616"/>
      <c r="BL843" s="616"/>
      <c r="BM843" s="616"/>
      <c r="BN843" s="616"/>
      <c r="BO843" s="616"/>
      <c r="BP843" s="616"/>
      <c r="BQ843" s="616"/>
      <c r="BR843" s="616"/>
      <c r="BS843" s="616"/>
      <c r="BT843" s="616"/>
      <c r="BU843" s="616"/>
      <c r="BV843" s="616"/>
      <c r="BW843" s="616"/>
      <c r="BX843" s="616"/>
      <c r="BY843" s="616"/>
      <c r="BZ843" s="616"/>
      <c r="CA843" s="616"/>
      <c r="CB843" s="616"/>
      <c r="CC843" s="616"/>
      <c r="CD843" s="616"/>
      <c r="CE843" s="616"/>
      <c r="CF843" s="616"/>
      <c r="CG843" s="616"/>
    </row>
    <row r="844" spans="1:85">
      <c r="A844" s="618"/>
      <c r="B844" s="618"/>
      <c r="C844" s="618"/>
      <c r="D844" s="618"/>
      <c r="E844" s="618"/>
      <c r="F844" s="618"/>
      <c r="G844" s="618"/>
      <c r="H844" s="618"/>
      <c r="I844" s="618"/>
      <c r="J844" s="618"/>
      <c r="K844" s="618"/>
      <c r="L844" s="618"/>
      <c r="M844" s="618"/>
      <c r="N844" s="618"/>
      <c r="O844" s="618"/>
      <c r="P844" s="618"/>
      <c r="Q844" s="618"/>
      <c r="R844" s="618"/>
      <c r="S844" s="618"/>
      <c r="T844" s="618"/>
      <c r="U844" s="618"/>
      <c r="V844" s="618"/>
      <c r="W844" s="618"/>
      <c r="Y844" s="618"/>
      <c r="Z844" s="618"/>
      <c r="AA844" s="618"/>
      <c r="AB844" s="618"/>
      <c r="AC844" s="618"/>
      <c r="AD844" s="618"/>
      <c r="AE844" s="618"/>
      <c r="AF844" s="618"/>
      <c r="AG844" s="618"/>
      <c r="AH844" s="618"/>
      <c r="AI844" s="618"/>
      <c r="AJ844" s="618"/>
      <c r="AK844" s="618"/>
      <c r="AL844" s="616"/>
      <c r="AM844" s="616"/>
      <c r="AN844" s="616"/>
      <c r="AO844" s="616"/>
      <c r="AP844" s="616"/>
      <c r="AQ844" s="616"/>
      <c r="AR844" s="616"/>
      <c r="AS844" s="616"/>
      <c r="AT844" s="616"/>
      <c r="AU844" s="616"/>
      <c r="AV844" s="616"/>
      <c r="AW844" s="616"/>
      <c r="AX844" s="616"/>
      <c r="AY844" s="616"/>
      <c r="AZ844" s="616"/>
      <c r="BA844" s="616"/>
      <c r="BB844" s="616"/>
      <c r="BC844" s="616"/>
      <c r="BD844" s="616"/>
      <c r="BE844" s="616"/>
      <c r="BF844" s="616"/>
      <c r="BG844" s="616"/>
      <c r="BH844" s="616"/>
      <c r="BI844" s="616"/>
      <c r="BJ844" s="616"/>
      <c r="BK844" s="616"/>
      <c r="BL844" s="616"/>
      <c r="BM844" s="616"/>
      <c r="BN844" s="616"/>
      <c r="BO844" s="616"/>
      <c r="BP844" s="616"/>
      <c r="BQ844" s="616"/>
      <c r="BR844" s="616"/>
      <c r="BS844" s="616"/>
      <c r="BT844" s="616"/>
      <c r="BU844" s="616"/>
      <c r="BV844" s="616"/>
      <c r="BW844" s="616"/>
      <c r="BX844" s="616"/>
      <c r="BY844" s="616"/>
      <c r="BZ844" s="616"/>
      <c r="CA844" s="616"/>
      <c r="CB844" s="616"/>
      <c r="CC844" s="616"/>
      <c r="CD844" s="616"/>
      <c r="CE844" s="616"/>
      <c r="CF844" s="616"/>
      <c r="CG844" s="616"/>
    </row>
    <row r="845" spans="1:85">
      <c r="A845" s="618"/>
      <c r="B845" s="618"/>
      <c r="C845" s="618"/>
      <c r="D845" s="618"/>
      <c r="E845" s="618"/>
      <c r="F845" s="618"/>
      <c r="G845" s="618"/>
      <c r="H845" s="618"/>
      <c r="I845" s="618"/>
      <c r="J845" s="618"/>
      <c r="K845" s="618"/>
      <c r="L845" s="618"/>
      <c r="M845" s="618"/>
      <c r="N845" s="618"/>
      <c r="O845" s="618"/>
      <c r="P845" s="618"/>
      <c r="Q845" s="618"/>
      <c r="R845" s="618"/>
      <c r="S845" s="618"/>
      <c r="T845" s="618"/>
      <c r="U845" s="618"/>
      <c r="V845" s="618"/>
      <c r="W845" s="618"/>
      <c r="Y845" s="618"/>
      <c r="Z845" s="618"/>
      <c r="AA845" s="618"/>
      <c r="AB845" s="618"/>
      <c r="AC845" s="618"/>
      <c r="AD845" s="618"/>
      <c r="AE845" s="618"/>
      <c r="AF845" s="618"/>
      <c r="AG845" s="618"/>
      <c r="AH845" s="618"/>
      <c r="AI845" s="618"/>
      <c r="AJ845" s="618"/>
      <c r="AK845" s="618"/>
      <c r="AL845" s="616"/>
      <c r="AM845" s="616"/>
      <c r="AN845" s="616"/>
      <c r="AO845" s="616"/>
      <c r="AP845" s="616"/>
      <c r="AQ845" s="616"/>
      <c r="AR845" s="616"/>
      <c r="AS845" s="616"/>
      <c r="AT845" s="616"/>
      <c r="AU845" s="616"/>
      <c r="AV845" s="616"/>
      <c r="AW845" s="616"/>
      <c r="AX845" s="616"/>
      <c r="AY845" s="616"/>
      <c r="AZ845" s="616"/>
      <c r="BA845" s="616"/>
      <c r="BB845" s="616"/>
      <c r="BC845" s="616"/>
      <c r="BD845" s="616"/>
      <c r="BE845" s="616"/>
      <c r="BF845" s="616"/>
      <c r="BG845" s="616"/>
      <c r="BH845" s="616"/>
      <c r="BI845" s="616"/>
      <c r="BJ845" s="616"/>
      <c r="BK845" s="616"/>
      <c r="BL845" s="616"/>
      <c r="BM845" s="616"/>
      <c r="BN845" s="616"/>
      <c r="BO845" s="616"/>
      <c r="BP845" s="616"/>
      <c r="BQ845" s="616"/>
      <c r="BR845" s="616"/>
      <c r="BS845" s="616"/>
      <c r="BT845" s="616"/>
      <c r="BU845" s="616"/>
      <c r="BV845" s="616"/>
      <c r="BW845" s="616"/>
      <c r="BX845" s="616"/>
      <c r="BY845" s="616"/>
      <c r="BZ845" s="616"/>
      <c r="CA845" s="616"/>
      <c r="CB845" s="616"/>
      <c r="CC845" s="616"/>
      <c r="CD845" s="616"/>
      <c r="CE845" s="616"/>
      <c r="CF845" s="616"/>
      <c r="CG845" s="616"/>
    </row>
    <row r="846" spans="1:85">
      <c r="A846" s="618"/>
      <c r="B846" s="618"/>
      <c r="C846" s="618"/>
      <c r="D846" s="618"/>
      <c r="E846" s="618"/>
      <c r="F846" s="618"/>
      <c r="G846" s="618"/>
      <c r="H846" s="618"/>
      <c r="I846" s="618"/>
      <c r="J846" s="618"/>
      <c r="K846" s="618"/>
      <c r="L846" s="618"/>
      <c r="M846" s="618"/>
      <c r="N846" s="618"/>
      <c r="O846" s="618"/>
      <c r="P846" s="618"/>
      <c r="Q846" s="618"/>
      <c r="R846" s="618"/>
      <c r="S846" s="618"/>
      <c r="T846" s="618"/>
      <c r="U846" s="618"/>
      <c r="V846" s="618"/>
      <c r="W846" s="618"/>
      <c r="Y846" s="618"/>
      <c r="Z846" s="618"/>
      <c r="AA846" s="618"/>
      <c r="AB846" s="618"/>
      <c r="AC846" s="618"/>
      <c r="AD846" s="618"/>
      <c r="AE846" s="618"/>
      <c r="AF846" s="618"/>
      <c r="AG846" s="618"/>
      <c r="AH846" s="618"/>
      <c r="AI846" s="618"/>
      <c r="AJ846" s="618"/>
      <c r="AK846" s="618"/>
      <c r="AL846" s="616"/>
      <c r="AM846" s="616"/>
      <c r="AN846" s="616"/>
      <c r="AO846" s="616"/>
      <c r="AP846" s="616"/>
      <c r="AQ846" s="616"/>
      <c r="AR846" s="616"/>
      <c r="AS846" s="616"/>
      <c r="AT846" s="616"/>
      <c r="AU846" s="616"/>
      <c r="AV846" s="616"/>
      <c r="AW846" s="616"/>
      <c r="AX846" s="616"/>
      <c r="AY846" s="616"/>
      <c r="AZ846" s="616"/>
      <c r="BA846" s="616"/>
      <c r="BB846" s="616"/>
      <c r="BC846" s="616"/>
      <c r="BD846" s="616"/>
      <c r="BE846" s="616"/>
      <c r="BF846" s="616"/>
      <c r="BG846" s="616"/>
      <c r="BH846" s="616"/>
      <c r="BI846" s="616"/>
      <c r="BJ846" s="616"/>
      <c r="BK846" s="616"/>
      <c r="BL846" s="616"/>
      <c r="BM846" s="616"/>
      <c r="BN846" s="616"/>
      <c r="BO846" s="616"/>
      <c r="BP846" s="616"/>
      <c r="BQ846" s="616"/>
      <c r="BR846" s="616"/>
      <c r="BS846" s="616"/>
      <c r="BT846" s="616"/>
      <c r="BU846" s="616"/>
      <c r="BV846" s="616"/>
      <c r="BW846" s="616"/>
      <c r="BX846" s="616"/>
      <c r="BY846" s="616"/>
      <c r="BZ846" s="616"/>
      <c r="CA846" s="616"/>
      <c r="CB846" s="616"/>
      <c r="CC846" s="616"/>
      <c r="CD846" s="616"/>
      <c r="CE846" s="616"/>
      <c r="CF846" s="616"/>
      <c r="CG846" s="616"/>
    </row>
    <row r="847" spans="1:85">
      <c r="A847" s="618"/>
      <c r="B847" s="618"/>
      <c r="C847" s="618"/>
      <c r="D847" s="618"/>
      <c r="E847" s="618"/>
      <c r="F847" s="618"/>
      <c r="G847" s="618"/>
      <c r="H847" s="618"/>
      <c r="I847" s="618"/>
      <c r="J847" s="618"/>
      <c r="K847" s="618"/>
      <c r="L847" s="618"/>
      <c r="M847" s="618"/>
      <c r="N847" s="618"/>
      <c r="O847" s="618"/>
      <c r="P847" s="618"/>
      <c r="Q847" s="618"/>
      <c r="R847" s="618"/>
      <c r="S847" s="618"/>
      <c r="T847" s="618"/>
      <c r="U847" s="618"/>
      <c r="V847" s="618"/>
      <c r="W847" s="618"/>
      <c r="Y847" s="618"/>
      <c r="Z847" s="618"/>
      <c r="AA847" s="618"/>
      <c r="AB847" s="618"/>
      <c r="AC847" s="618"/>
      <c r="AD847" s="618"/>
      <c r="AE847" s="618"/>
      <c r="AF847" s="618"/>
      <c r="AG847" s="618"/>
      <c r="AH847" s="618"/>
      <c r="AI847" s="618"/>
      <c r="AJ847" s="618"/>
      <c r="AK847" s="618"/>
      <c r="AL847" s="616"/>
      <c r="AM847" s="616"/>
      <c r="AN847" s="616"/>
      <c r="AO847" s="616"/>
      <c r="AP847" s="616"/>
      <c r="AQ847" s="616"/>
      <c r="AR847" s="616"/>
      <c r="AS847" s="616"/>
      <c r="AT847" s="616"/>
      <c r="AU847" s="616"/>
      <c r="AV847" s="616"/>
      <c r="AW847" s="616"/>
      <c r="AX847" s="616"/>
      <c r="AY847" s="616"/>
      <c r="AZ847" s="616"/>
      <c r="BA847" s="616"/>
      <c r="BB847" s="616"/>
      <c r="BC847" s="616"/>
      <c r="BD847" s="616"/>
      <c r="BE847" s="616"/>
      <c r="BF847" s="616"/>
      <c r="BG847" s="616"/>
      <c r="BH847" s="616"/>
      <c r="BI847" s="616"/>
      <c r="BJ847" s="616"/>
      <c r="BK847" s="616"/>
      <c r="BL847" s="616"/>
      <c r="BM847" s="616"/>
      <c r="BN847" s="616"/>
      <c r="BO847" s="616"/>
      <c r="BP847" s="616"/>
      <c r="BQ847" s="616"/>
      <c r="BR847" s="616"/>
      <c r="BS847" s="616"/>
      <c r="BT847" s="616"/>
      <c r="BU847" s="616"/>
      <c r="BV847" s="616"/>
      <c r="BW847" s="616"/>
      <c r="BX847" s="616"/>
      <c r="BY847" s="616"/>
      <c r="BZ847" s="616"/>
      <c r="CA847" s="616"/>
      <c r="CB847" s="616"/>
      <c r="CC847" s="616"/>
      <c r="CD847" s="616"/>
      <c r="CE847" s="616"/>
      <c r="CF847" s="616"/>
      <c r="CG847" s="616"/>
    </row>
    <row r="848" spans="1:85">
      <c r="A848" s="618"/>
      <c r="B848" s="618"/>
      <c r="C848" s="618"/>
      <c r="D848" s="618"/>
      <c r="E848" s="618"/>
      <c r="F848" s="618"/>
      <c r="G848" s="618"/>
      <c r="H848" s="618"/>
      <c r="I848" s="618"/>
      <c r="J848" s="618"/>
      <c r="K848" s="618"/>
      <c r="L848" s="618"/>
      <c r="M848" s="618"/>
      <c r="N848" s="618"/>
      <c r="O848" s="618"/>
      <c r="P848" s="618"/>
      <c r="Q848" s="618"/>
      <c r="R848" s="618"/>
      <c r="S848" s="618"/>
      <c r="T848" s="618"/>
      <c r="U848" s="618"/>
      <c r="V848" s="618"/>
      <c r="W848" s="618"/>
      <c r="Y848" s="618"/>
      <c r="Z848" s="618"/>
      <c r="AA848" s="618"/>
      <c r="AB848" s="618"/>
      <c r="AC848" s="618"/>
      <c r="AD848" s="618"/>
      <c r="AE848" s="618"/>
      <c r="AF848" s="618"/>
      <c r="AG848" s="618"/>
      <c r="AH848" s="618"/>
      <c r="AI848" s="618"/>
      <c r="AJ848" s="618"/>
      <c r="AK848" s="618"/>
      <c r="AL848" s="616"/>
      <c r="AM848" s="616"/>
      <c r="AN848" s="616"/>
      <c r="AO848" s="616"/>
      <c r="AP848" s="616"/>
      <c r="AQ848" s="616"/>
      <c r="AR848" s="616"/>
      <c r="AS848" s="616"/>
      <c r="AT848" s="616"/>
      <c r="AU848" s="616"/>
      <c r="AV848" s="616"/>
      <c r="AW848" s="616"/>
      <c r="AX848" s="616"/>
      <c r="AY848" s="616"/>
      <c r="AZ848" s="616"/>
      <c r="BA848" s="616"/>
      <c r="BB848" s="616"/>
      <c r="BC848" s="616"/>
      <c r="BD848" s="616"/>
      <c r="BE848" s="616"/>
      <c r="BF848" s="616"/>
      <c r="BG848" s="616"/>
      <c r="BH848" s="616"/>
      <c r="BI848" s="616"/>
      <c r="BJ848" s="616"/>
      <c r="BK848" s="616"/>
      <c r="BL848" s="616"/>
      <c r="BM848" s="616"/>
      <c r="BN848" s="616"/>
      <c r="BO848" s="616"/>
      <c r="BP848" s="616"/>
      <c r="BQ848" s="616"/>
      <c r="BR848" s="616"/>
      <c r="BS848" s="616"/>
      <c r="BT848" s="616"/>
      <c r="BU848" s="616"/>
      <c r="BV848" s="616"/>
      <c r="BW848" s="616"/>
      <c r="BX848" s="616"/>
      <c r="BY848" s="616"/>
      <c r="BZ848" s="616"/>
      <c r="CA848" s="616"/>
      <c r="CB848" s="616"/>
      <c r="CC848" s="616"/>
      <c r="CD848" s="616"/>
      <c r="CE848" s="616"/>
      <c r="CF848" s="616"/>
      <c r="CG848" s="616"/>
    </row>
    <row r="849" spans="1:85">
      <c r="A849" s="618"/>
      <c r="B849" s="618"/>
      <c r="C849" s="618"/>
      <c r="D849" s="618"/>
      <c r="E849" s="618"/>
      <c r="F849" s="618"/>
      <c r="G849" s="618"/>
      <c r="H849" s="618"/>
      <c r="I849" s="618"/>
      <c r="J849" s="618"/>
      <c r="K849" s="618"/>
      <c r="L849" s="618"/>
      <c r="M849" s="618"/>
      <c r="N849" s="618"/>
      <c r="O849" s="618"/>
      <c r="P849" s="618"/>
      <c r="Q849" s="618"/>
      <c r="R849" s="618"/>
      <c r="S849" s="618"/>
      <c r="T849" s="618"/>
      <c r="U849" s="618"/>
      <c r="V849" s="618"/>
      <c r="W849" s="618"/>
      <c r="Y849" s="618"/>
      <c r="Z849" s="618"/>
      <c r="AA849" s="618"/>
      <c r="AB849" s="618"/>
      <c r="AC849" s="618"/>
      <c r="AD849" s="618"/>
      <c r="AE849" s="618"/>
      <c r="AF849" s="618"/>
      <c r="AG849" s="618"/>
      <c r="AH849" s="618"/>
      <c r="AI849" s="618"/>
      <c r="AJ849" s="618"/>
      <c r="AK849" s="618"/>
      <c r="AL849" s="616"/>
      <c r="AM849" s="616"/>
      <c r="AN849" s="616"/>
      <c r="AO849" s="616"/>
      <c r="AP849" s="616"/>
      <c r="AQ849" s="616"/>
      <c r="AR849" s="616"/>
      <c r="AS849" s="616"/>
      <c r="AT849" s="616"/>
      <c r="AU849" s="616"/>
      <c r="AV849" s="616"/>
      <c r="AW849" s="616"/>
      <c r="AX849" s="616"/>
      <c r="AY849" s="616"/>
      <c r="AZ849" s="616"/>
      <c r="BA849" s="616"/>
      <c r="BB849" s="616"/>
      <c r="BC849" s="616"/>
      <c r="BD849" s="616"/>
      <c r="BE849" s="616"/>
      <c r="BF849" s="616"/>
      <c r="BG849" s="616"/>
      <c r="BH849" s="616"/>
      <c r="BI849" s="616"/>
      <c r="BJ849" s="616"/>
      <c r="BK849" s="616"/>
      <c r="BL849" s="616"/>
      <c r="BM849" s="616"/>
      <c r="BN849" s="616"/>
      <c r="BO849" s="616"/>
      <c r="BP849" s="616"/>
      <c r="BQ849" s="616"/>
      <c r="BR849" s="616"/>
      <c r="BS849" s="616"/>
      <c r="BT849" s="616"/>
      <c r="BU849" s="616"/>
      <c r="BV849" s="616"/>
      <c r="BW849" s="616"/>
      <c r="BX849" s="616"/>
      <c r="BY849" s="616"/>
      <c r="BZ849" s="616"/>
      <c r="CA849" s="616"/>
      <c r="CB849" s="616"/>
      <c r="CC849" s="616"/>
      <c r="CD849" s="616"/>
      <c r="CE849" s="616"/>
      <c r="CF849" s="616"/>
      <c r="CG849" s="616"/>
    </row>
    <row r="850" spans="1:85">
      <c r="A850" s="618"/>
      <c r="B850" s="618"/>
      <c r="C850" s="618"/>
      <c r="D850" s="618"/>
      <c r="E850" s="618"/>
      <c r="F850" s="618"/>
      <c r="G850" s="618"/>
      <c r="H850" s="618"/>
      <c r="I850" s="618"/>
      <c r="J850" s="618"/>
      <c r="K850" s="618"/>
      <c r="L850" s="618"/>
      <c r="M850" s="618"/>
      <c r="N850" s="618"/>
      <c r="O850" s="618"/>
      <c r="P850" s="618"/>
      <c r="Q850" s="618"/>
      <c r="R850" s="618"/>
      <c r="S850" s="618"/>
      <c r="T850" s="618"/>
      <c r="U850" s="618"/>
      <c r="V850" s="618"/>
      <c r="W850" s="618"/>
      <c r="Y850" s="618"/>
      <c r="Z850" s="618"/>
      <c r="AA850" s="618"/>
      <c r="AB850" s="618"/>
      <c r="AC850" s="618"/>
      <c r="AD850" s="618"/>
      <c r="AE850" s="618"/>
      <c r="AF850" s="618"/>
      <c r="AG850" s="618"/>
      <c r="AH850" s="618"/>
      <c r="AI850" s="618"/>
      <c r="AJ850" s="618"/>
      <c r="AK850" s="618"/>
      <c r="AL850" s="616"/>
      <c r="AM850" s="616"/>
      <c r="AN850" s="616"/>
      <c r="AO850" s="616"/>
      <c r="AP850" s="616"/>
      <c r="AQ850" s="616"/>
      <c r="AR850" s="616"/>
      <c r="AS850" s="616"/>
      <c r="AT850" s="616"/>
      <c r="AU850" s="616"/>
      <c r="AV850" s="616"/>
      <c r="AW850" s="616"/>
      <c r="AX850" s="616"/>
      <c r="AY850" s="616"/>
      <c r="AZ850" s="616"/>
      <c r="BA850" s="616"/>
      <c r="BB850" s="616"/>
      <c r="BC850" s="616"/>
      <c r="BD850" s="616"/>
      <c r="BE850" s="616"/>
      <c r="BF850" s="616"/>
      <c r="BG850" s="616"/>
      <c r="BH850" s="616"/>
      <c r="BI850" s="616"/>
      <c r="BJ850" s="616"/>
      <c r="BK850" s="616"/>
      <c r="BL850" s="616"/>
      <c r="BM850" s="616"/>
      <c r="BN850" s="616"/>
      <c r="BO850" s="616"/>
      <c r="BP850" s="616"/>
      <c r="BQ850" s="616"/>
      <c r="BR850" s="616"/>
      <c r="BS850" s="616"/>
      <c r="BT850" s="616"/>
      <c r="BU850" s="616"/>
      <c r="BV850" s="616"/>
      <c r="BW850" s="616"/>
      <c r="BX850" s="616"/>
      <c r="BY850" s="616"/>
      <c r="BZ850" s="616"/>
      <c r="CA850" s="616"/>
      <c r="CB850" s="616"/>
      <c r="CC850" s="616"/>
      <c r="CD850" s="616"/>
      <c r="CE850" s="616"/>
      <c r="CF850" s="616"/>
      <c r="CG850" s="616"/>
    </row>
    <row r="851" spans="1:85">
      <c r="A851" s="618"/>
      <c r="B851" s="618"/>
      <c r="C851" s="618"/>
      <c r="D851" s="618"/>
      <c r="E851" s="618"/>
      <c r="F851" s="618"/>
      <c r="G851" s="618"/>
      <c r="H851" s="618"/>
      <c r="I851" s="618"/>
      <c r="J851" s="618"/>
      <c r="K851" s="618"/>
      <c r="L851" s="618"/>
      <c r="M851" s="618"/>
      <c r="N851" s="618"/>
      <c r="O851" s="618"/>
      <c r="P851" s="618"/>
      <c r="Q851" s="618"/>
      <c r="R851" s="618"/>
      <c r="S851" s="618"/>
      <c r="T851" s="618"/>
      <c r="U851" s="618"/>
      <c r="V851" s="618"/>
      <c r="W851" s="618"/>
      <c r="Y851" s="618"/>
      <c r="Z851" s="618"/>
      <c r="AA851" s="618"/>
      <c r="AB851" s="618"/>
      <c r="AC851" s="618"/>
      <c r="AD851" s="618"/>
      <c r="AE851" s="618"/>
      <c r="AF851" s="618"/>
      <c r="AG851" s="618"/>
      <c r="AH851" s="618"/>
      <c r="AI851" s="618"/>
      <c r="AJ851" s="618"/>
      <c r="AK851" s="618"/>
      <c r="AL851" s="616"/>
      <c r="AM851" s="616"/>
      <c r="AN851" s="616"/>
      <c r="AO851" s="616"/>
      <c r="AP851" s="616"/>
      <c r="AQ851" s="616"/>
      <c r="AR851" s="616"/>
      <c r="AS851" s="616"/>
      <c r="AT851" s="616"/>
      <c r="AU851" s="616"/>
      <c r="AV851" s="616"/>
      <c r="AW851" s="616"/>
      <c r="AX851" s="616"/>
      <c r="AY851" s="616"/>
      <c r="AZ851" s="616"/>
      <c r="BA851" s="616"/>
      <c r="BB851" s="616"/>
      <c r="BC851" s="616"/>
      <c r="BD851" s="616"/>
      <c r="BE851" s="616"/>
      <c r="BF851" s="616"/>
      <c r="BG851" s="616"/>
      <c r="BH851" s="616"/>
      <c r="BI851" s="616"/>
      <c r="BJ851" s="616"/>
      <c r="BK851" s="616"/>
      <c r="BL851" s="616"/>
      <c r="BM851" s="616"/>
      <c r="BN851" s="616"/>
      <c r="BO851" s="616"/>
      <c r="BP851" s="616"/>
      <c r="BQ851" s="616"/>
      <c r="BR851" s="616"/>
      <c r="BS851" s="616"/>
      <c r="BT851" s="616"/>
      <c r="BU851" s="616"/>
      <c r="BV851" s="616"/>
      <c r="BW851" s="616"/>
      <c r="BX851" s="616"/>
      <c r="BY851" s="616"/>
      <c r="BZ851" s="616"/>
      <c r="CA851" s="616"/>
      <c r="CB851" s="616"/>
      <c r="CC851" s="616"/>
      <c r="CD851" s="616"/>
      <c r="CE851" s="616"/>
      <c r="CF851" s="616"/>
      <c r="CG851" s="616"/>
    </row>
    <row r="852" spans="1:85">
      <c r="A852" s="618"/>
      <c r="B852" s="618"/>
      <c r="C852" s="618"/>
      <c r="D852" s="618"/>
      <c r="E852" s="618"/>
      <c r="F852" s="618"/>
      <c r="G852" s="618"/>
      <c r="H852" s="618"/>
      <c r="I852" s="618"/>
      <c r="J852" s="618"/>
      <c r="K852" s="618"/>
      <c r="L852" s="618"/>
      <c r="M852" s="618"/>
      <c r="N852" s="618"/>
      <c r="O852" s="618"/>
      <c r="P852" s="618"/>
      <c r="Q852" s="618"/>
      <c r="R852" s="618"/>
      <c r="S852" s="618"/>
      <c r="T852" s="618"/>
      <c r="U852" s="618"/>
      <c r="V852" s="618"/>
      <c r="W852" s="618"/>
      <c r="Y852" s="618"/>
      <c r="Z852" s="618"/>
      <c r="AA852" s="618"/>
      <c r="AB852" s="618"/>
      <c r="AC852" s="618"/>
      <c r="AD852" s="618"/>
      <c r="AE852" s="618"/>
      <c r="AF852" s="618"/>
      <c r="AG852" s="618"/>
      <c r="AH852" s="618"/>
      <c r="AI852" s="618"/>
      <c r="AJ852" s="618"/>
      <c r="AK852" s="618"/>
      <c r="AL852" s="616"/>
      <c r="AM852" s="616"/>
      <c r="AN852" s="616"/>
      <c r="AO852" s="616"/>
      <c r="AP852" s="616"/>
      <c r="AQ852" s="616"/>
      <c r="AR852" s="616"/>
      <c r="AS852" s="616"/>
      <c r="AT852" s="616"/>
      <c r="AU852" s="616"/>
      <c r="AV852" s="616"/>
      <c r="AW852" s="616"/>
      <c r="AX852" s="616"/>
      <c r="AY852" s="616"/>
      <c r="AZ852" s="616"/>
      <c r="BA852" s="616"/>
      <c r="BB852" s="616"/>
      <c r="BC852" s="616"/>
      <c r="BD852" s="616"/>
      <c r="BE852" s="616"/>
      <c r="BF852" s="616"/>
      <c r="BG852" s="616"/>
      <c r="BH852" s="616"/>
      <c r="BI852" s="616"/>
      <c r="BJ852" s="616"/>
      <c r="BK852" s="616"/>
      <c r="BL852" s="616"/>
      <c r="BM852" s="616"/>
      <c r="BN852" s="616"/>
      <c r="BO852" s="616"/>
      <c r="BP852" s="616"/>
      <c r="BQ852" s="616"/>
      <c r="BR852" s="616"/>
      <c r="BS852" s="616"/>
      <c r="BT852" s="616"/>
      <c r="BU852" s="616"/>
      <c r="BV852" s="616"/>
      <c r="BW852" s="616"/>
      <c r="BX852" s="616"/>
      <c r="BY852" s="616"/>
      <c r="BZ852" s="616"/>
      <c r="CA852" s="616"/>
      <c r="CB852" s="616"/>
      <c r="CC852" s="616"/>
      <c r="CD852" s="616"/>
      <c r="CE852" s="616"/>
      <c r="CF852" s="616"/>
      <c r="CG852" s="616"/>
    </row>
    <row r="853" spans="1:85">
      <c r="A853" s="618"/>
      <c r="B853" s="618"/>
      <c r="C853" s="618"/>
      <c r="D853" s="618"/>
      <c r="E853" s="618"/>
      <c r="F853" s="618"/>
      <c r="G853" s="618"/>
      <c r="H853" s="618"/>
      <c r="I853" s="618"/>
      <c r="J853" s="618"/>
      <c r="K853" s="618"/>
      <c r="L853" s="618"/>
      <c r="M853" s="618"/>
      <c r="N853" s="618"/>
      <c r="O853" s="618"/>
      <c r="P853" s="618"/>
      <c r="Q853" s="618"/>
      <c r="R853" s="618"/>
      <c r="S853" s="618"/>
      <c r="T853" s="618"/>
      <c r="U853" s="618"/>
      <c r="V853" s="618"/>
      <c r="W853" s="618"/>
      <c r="Y853" s="618"/>
      <c r="Z853" s="618"/>
      <c r="AA853" s="618"/>
      <c r="AB853" s="618"/>
      <c r="AC853" s="618"/>
      <c r="AD853" s="618"/>
      <c r="AE853" s="618"/>
      <c r="AF853" s="618"/>
      <c r="AG853" s="618"/>
      <c r="AH853" s="618"/>
      <c r="AI853" s="618"/>
      <c r="AJ853" s="618"/>
      <c r="AK853" s="618"/>
      <c r="AL853" s="616"/>
      <c r="AM853" s="616"/>
      <c r="AN853" s="616"/>
      <c r="AO853" s="616"/>
      <c r="AP853" s="616"/>
      <c r="AQ853" s="616"/>
      <c r="AR853" s="616"/>
      <c r="AS853" s="616"/>
      <c r="AT853" s="616"/>
      <c r="AU853" s="616"/>
      <c r="AV853" s="616"/>
      <c r="AW853" s="616"/>
      <c r="AX853" s="616"/>
      <c r="AY853" s="616"/>
      <c r="AZ853" s="616"/>
      <c r="BA853" s="616"/>
      <c r="BB853" s="616"/>
      <c r="BC853" s="616"/>
      <c r="BD853" s="616"/>
      <c r="BE853" s="616"/>
      <c r="BF853" s="616"/>
      <c r="BG853" s="616"/>
      <c r="BH853" s="616"/>
      <c r="BI853" s="616"/>
      <c r="BJ853" s="616"/>
      <c r="BK853" s="616"/>
      <c r="BL853" s="616"/>
      <c r="BM853" s="616"/>
      <c r="BN853" s="616"/>
      <c r="BO853" s="616"/>
      <c r="BP853" s="616"/>
      <c r="BQ853" s="616"/>
      <c r="BR853" s="616"/>
      <c r="BS853" s="616"/>
      <c r="BT853" s="616"/>
      <c r="BU853" s="616"/>
      <c r="BV853" s="616"/>
      <c r="BW853" s="616"/>
      <c r="BX853" s="616"/>
      <c r="BY853" s="616"/>
      <c r="BZ853" s="616"/>
      <c r="CA853" s="616"/>
      <c r="CB853" s="616"/>
      <c r="CC853" s="616"/>
      <c r="CD853" s="616"/>
      <c r="CE853" s="616"/>
      <c r="CF853" s="616"/>
      <c r="CG853" s="616"/>
    </row>
    <row r="854" spans="1:85">
      <c r="A854" s="618"/>
      <c r="B854" s="618"/>
      <c r="C854" s="618"/>
      <c r="D854" s="618"/>
      <c r="E854" s="618"/>
      <c r="F854" s="618"/>
      <c r="G854" s="618"/>
      <c r="H854" s="618"/>
      <c r="I854" s="618"/>
      <c r="J854" s="618"/>
      <c r="K854" s="618"/>
      <c r="L854" s="618"/>
      <c r="M854" s="618"/>
      <c r="N854" s="618"/>
      <c r="O854" s="618"/>
      <c r="P854" s="618"/>
      <c r="Q854" s="618"/>
      <c r="R854" s="618"/>
      <c r="S854" s="618"/>
      <c r="T854" s="618"/>
      <c r="U854" s="618"/>
      <c r="V854" s="618"/>
      <c r="W854" s="618"/>
      <c r="Y854" s="618"/>
      <c r="Z854" s="618"/>
      <c r="AA854" s="618"/>
      <c r="AB854" s="618"/>
      <c r="AC854" s="618"/>
      <c r="AD854" s="618"/>
      <c r="AE854" s="618"/>
      <c r="AF854" s="618"/>
      <c r="AG854" s="618"/>
      <c r="AH854" s="618"/>
      <c r="AI854" s="618"/>
      <c r="AJ854" s="618"/>
      <c r="AK854" s="618"/>
      <c r="AL854" s="616"/>
      <c r="AM854" s="616"/>
      <c r="AN854" s="616"/>
      <c r="AO854" s="616"/>
      <c r="AP854" s="616"/>
      <c r="AQ854" s="616"/>
      <c r="AR854" s="616"/>
      <c r="AS854" s="616"/>
      <c r="AT854" s="616"/>
      <c r="AU854" s="616"/>
      <c r="AV854" s="616"/>
      <c r="AW854" s="616"/>
      <c r="AX854" s="616"/>
      <c r="AY854" s="616"/>
      <c r="AZ854" s="616"/>
      <c r="BA854" s="616"/>
      <c r="BB854" s="616"/>
      <c r="BC854" s="616"/>
      <c r="BD854" s="616"/>
      <c r="BE854" s="616"/>
      <c r="BF854" s="616"/>
      <c r="BG854" s="616"/>
      <c r="BH854" s="616"/>
      <c r="BI854" s="616"/>
      <c r="BJ854" s="616"/>
      <c r="BK854" s="616"/>
      <c r="BL854" s="616"/>
      <c r="BM854" s="616"/>
      <c r="BN854" s="616"/>
      <c r="BO854" s="616"/>
      <c r="BP854" s="616"/>
      <c r="BQ854" s="616"/>
      <c r="BR854" s="616"/>
      <c r="BS854" s="616"/>
      <c r="BT854" s="616"/>
      <c r="BU854" s="616"/>
      <c r="BV854" s="616"/>
      <c r="BW854" s="616"/>
      <c r="BX854" s="616"/>
      <c r="BY854" s="616"/>
      <c r="BZ854" s="616"/>
      <c r="CA854" s="616"/>
      <c r="CB854" s="616"/>
      <c r="CC854" s="616"/>
      <c r="CD854" s="616"/>
      <c r="CE854" s="616"/>
      <c r="CF854" s="616"/>
      <c r="CG854" s="616"/>
    </row>
    <row r="855" spans="1:85">
      <c r="A855" s="618"/>
      <c r="B855" s="618"/>
      <c r="C855" s="618"/>
      <c r="D855" s="618"/>
      <c r="E855" s="618"/>
      <c r="F855" s="618"/>
      <c r="G855" s="618"/>
      <c r="H855" s="618"/>
      <c r="I855" s="618"/>
      <c r="J855" s="618"/>
      <c r="K855" s="618"/>
      <c r="L855" s="618"/>
      <c r="M855" s="618"/>
      <c r="N855" s="618"/>
      <c r="O855" s="618"/>
      <c r="P855" s="618"/>
      <c r="Q855" s="618"/>
      <c r="R855" s="618"/>
      <c r="S855" s="618"/>
      <c r="T855" s="618"/>
      <c r="U855" s="618"/>
      <c r="V855" s="618"/>
      <c r="W855" s="618"/>
      <c r="Y855" s="618"/>
      <c r="Z855" s="618"/>
      <c r="AA855" s="618"/>
      <c r="AB855" s="618"/>
      <c r="AC855" s="618"/>
      <c r="AD855" s="618"/>
      <c r="AE855" s="618"/>
      <c r="AF855" s="618"/>
      <c r="AG855" s="618"/>
      <c r="AH855" s="618"/>
      <c r="AI855" s="618"/>
      <c r="AJ855" s="618"/>
      <c r="AK855" s="618"/>
      <c r="AL855" s="616"/>
      <c r="AM855" s="616"/>
      <c r="AN855" s="616"/>
      <c r="AO855" s="616"/>
      <c r="AP855" s="616"/>
      <c r="AQ855" s="616"/>
      <c r="AR855" s="616"/>
      <c r="AS855" s="616"/>
      <c r="AT855" s="616"/>
      <c r="AU855" s="616"/>
      <c r="AV855" s="616"/>
      <c r="AW855" s="616"/>
      <c r="AX855" s="616"/>
      <c r="AY855" s="616"/>
      <c r="AZ855" s="616"/>
      <c r="BA855" s="616"/>
      <c r="BB855" s="616"/>
      <c r="BC855" s="616"/>
      <c r="BD855" s="616"/>
      <c r="BE855" s="616"/>
      <c r="BF855" s="616"/>
      <c r="BG855" s="616"/>
      <c r="BH855" s="616"/>
      <c r="BI855" s="616"/>
      <c r="BJ855" s="616"/>
      <c r="BK855" s="616"/>
      <c r="BL855" s="616"/>
      <c r="BM855" s="616"/>
      <c r="BN855" s="616"/>
      <c r="BO855" s="616"/>
      <c r="BP855" s="616"/>
      <c r="BQ855" s="616"/>
      <c r="BR855" s="616"/>
      <c r="BS855" s="616"/>
      <c r="BT855" s="616"/>
      <c r="BU855" s="616"/>
      <c r="BV855" s="616"/>
      <c r="BW855" s="616"/>
      <c r="BX855" s="616"/>
      <c r="BY855" s="616"/>
      <c r="BZ855" s="616"/>
      <c r="CA855" s="616"/>
      <c r="CB855" s="616"/>
      <c r="CC855" s="616"/>
      <c r="CD855" s="616"/>
      <c r="CE855" s="616"/>
      <c r="CF855" s="616"/>
      <c r="CG855" s="616"/>
    </row>
    <row r="856" spans="1:85">
      <c r="A856" s="618"/>
      <c r="B856" s="618"/>
      <c r="C856" s="618"/>
      <c r="D856" s="618"/>
      <c r="E856" s="618"/>
      <c r="F856" s="618"/>
      <c r="G856" s="618"/>
      <c r="H856" s="618"/>
      <c r="I856" s="618"/>
      <c r="J856" s="618"/>
      <c r="K856" s="618"/>
      <c r="L856" s="618"/>
      <c r="M856" s="618"/>
      <c r="N856" s="618"/>
      <c r="O856" s="618"/>
      <c r="P856" s="618"/>
      <c r="Q856" s="618"/>
      <c r="R856" s="618"/>
      <c r="S856" s="618"/>
      <c r="T856" s="618"/>
      <c r="U856" s="618"/>
      <c r="V856" s="618"/>
      <c r="W856" s="618"/>
      <c r="Y856" s="618"/>
      <c r="Z856" s="618"/>
      <c r="AA856" s="618"/>
      <c r="AB856" s="618"/>
      <c r="AC856" s="618"/>
      <c r="AD856" s="618"/>
      <c r="AE856" s="618"/>
      <c r="AF856" s="618"/>
      <c r="AG856" s="618"/>
      <c r="AH856" s="618"/>
      <c r="AI856" s="618"/>
      <c r="AJ856" s="618"/>
      <c r="AK856" s="618"/>
      <c r="AL856" s="616"/>
      <c r="AM856" s="616"/>
      <c r="AN856" s="616"/>
      <c r="AO856" s="616"/>
      <c r="AP856" s="616"/>
      <c r="AQ856" s="616"/>
      <c r="AR856" s="616"/>
      <c r="AS856" s="616"/>
      <c r="AT856" s="616"/>
      <c r="AU856" s="616"/>
      <c r="AV856" s="616"/>
      <c r="AW856" s="616"/>
      <c r="AX856" s="616"/>
      <c r="AY856" s="616"/>
      <c r="AZ856" s="616"/>
      <c r="BA856" s="616"/>
      <c r="BB856" s="616"/>
      <c r="BC856" s="616"/>
      <c r="BD856" s="616"/>
      <c r="BE856" s="616"/>
      <c r="BF856" s="616"/>
      <c r="BG856" s="616"/>
      <c r="BH856" s="616"/>
      <c r="BI856" s="616"/>
      <c r="BJ856" s="616"/>
      <c r="BK856" s="616"/>
      <c r="BL856" s="616"/>
      <c r="BM856" s="616"/>
      <c r="BN856" s="616"/>
      <c r="BO856" s="616"/>
      <c r="BP856" s="616"/>
      <c r="BQ856" s="616"/>
      <c r="BR856" s="616"/>
      <c r="BS856" s="616"/>
      <c r="BT856" s="616"/>
      <c r="BU856" s="616"/>
      <c r="BV856" s="616"/>
      <c r="BW856" s="616"/>
      <c r="BX856" s="616"/>
      <c r="BY856" s="616"/>
      <c r="BZ856" s="616"/>
      <c r="CA856" s="616"/>
      <c r="CB856" s="616"/>
      <c r="CC856" s="616"/>
      <c r="CD856" s="616"/>
      <c r="CE856" s="616"/>
      <c r="CF856" s="616"/>
      <c r="CG856" s="616"/>
    </row>
    <row r="857" spans="1:85">
      <c r="A857" s="618"/>
      <c r="B857" s="618"/>
      <c r="C857" s="618"/>
      <c r="D857" s="618"/>
      <c r="E857" s="618"/>
      <c r="F857" s="618"/>
      <c r="G857" s="618"/>
      <c r="H857" s="618"/>
      <c r="I857" s="618"/>
      <c r="J857" s="618"/>
      <c r="K857" s="618"/>
      <c r="L857" s="618"/>
      <c r="M857" s="618"/>
      <c r="N857" s="618"/>
      <c r="O857" s="618"/>
      <c r="P857" s="618"/>
      <c r="Q857" s="618"/>
      <c r="R857" s="618"/>
      <c r="S857" s="618"/>
      <c r="T857" s="618"/>
      <c r="U857" s="618"/>
      <c r="V857" s="618"/>
      <c r="W857" s="618"/>
      <c r="Y857" s="618"/>
      <c r="Z857" s="618"/>
      <c r="AA857" s="618"/>
      <c r="AB857" s="618"/>
      <c r="AC857" s="618"/>
      <c r="AD857" s="618"/>
      <c r="AE857" s="618"/>
      <c r="AF857" s="618"/>
      <c r="AG857" s="618"/>
      <c r="AH857" s="618"/>
      <c r="AI857" s="618"/>
      <c r="AJ857" s="618"/>
      <c r="AK857" s="618"/>
      <c r="AL857" s="616"/>
      <c r="AM857" s="616"/>
      <c r="AN857" s="616"/>
      <c r="AO857" s="616"/>
      <c r="AP857" s="616"/>
      <c r="AQ857" s="616"/>
      <c r="AR857" s="616"/>
      <c r="AS857" s="616"/>
      <c r="AT857" s="616"/>
      <c r="AU857" s="616"/>
      <c r="AV857" s="616"/>
      <c r="AW857" s="616"/>
      <c r="AX857" s="616"/>
      <c r="AY857" s="616"/>
      <c r="AZ857" s="616"/>
      <c r="BA857" s="616"/>
      <c r="BB857" s="616"/>
      <c r="BC857" s="616"/>
      <c r="BD857" s="616"/>
      <c r="BE857" s="616"/>
      <c r="BF857" s="616"/>
      <c r="BG857" s="616"/>
      <c r="BH857" s="616"/>
      <c r="BI857" s="616"/>
      <c r="BJ857" s="616"/>
      <c r="BK857" s="616"/>
      <c r="BL857" s="616"/>
      <c r="BM857" s="616"/>
      <c r="BN857" s="616"/>
      <c r="BO857" s="616"/>
      <c r="BP857" s="616"/>
      <c r="BQ857" s="616"/>
      <c r="BR857" s="616"/>
      <c r="BS857" s="616"/>
      <c r="BT857" s="616"/>
      <c r="BU857" s="616"/>
      <c r="BV857" s="616"/>
      <c r="BW857" s="616"/>
      <c r="BX857" s="616"/>
      <c r="BY857" s="616"/>
      <c r="BZ857" s="616"/>
      <c r="CA857" s="616"/>
      <c r="CB857" s="616"/>
      <c r="CC857" s="616"/>
      <c r="CD857" s="616"/>
      <c r="CE857" s="616"/>
      <c r="CF857" s="616"/>
      <c r="CG857" s="616"/>
    </row>
    <row r="858" spans="1:85">
      <c r="A858" s="618"/>
      <c r="B858" s="618"/>
      <c r="C858" s="618"/>
      <c r="D858" s="618"/>
      <c r="E858" s="618"/>
      <c r="F858" s="618"/>
      <c r="G858" s="618"/>
      <c r="H858" s="618"/>
      <c r="I858" s="618"/>
      <c r="J858" s="618"/>
      <c r="K858" s="618"/>
      <c r="L858" s="618"/>
      <c r="M858" s="618"/>
      <c r="N858" s="618"/>
      <c r="O858" s="618"/>
      <c r="P858" s="618"/>
      <c r="Q858" s="618"/>
      <c r="R858" s="618"/>
      <c r="S858" s="618"/>
      <c r="T858" s="618"/>
      <c r="U858" s="618"/>
      <c r="V858" s="618"/>
      <c r="W858" s="618"/>
      <c r="Y858" s="618"/>
      <c r="Z858" s="618"/>
      <c r="AA858" s="618"/>
      <c r="AB858" s="618"/>
      <c r="AC858" s="618"/>
      <c r="AD858" s="618"/>
      <c r="AE858" s="618"/>
      <c r="AF858" s="618"/>
      <c r="AG858" s="618"/>
      <c r="AH858" s="618"/>
      <c r="AI858" s="618"/>
      <c r="AJ858" s="618"/>
      <c r="AK858" s="618"/>
      <c r="AL858" s="616"/>
      <c r="AM858" s="616"/>
      <c r="AN858" s="616"/>
      <c r="AO858" s="616"/>
      <c r="AP858" s="616"/>
      <c r="AQ858" s="616"/>
      <c r="AR858" s="616"/>
      <c r="AS858" s="616"/>
      <c r="AT858" s="616"/>
      <c r="AU858" s="616"/>
      <c r="AV858" s="616"/>
      <c r="AW858" s="616"/>
      <c r="AX858" s="616"/>
      <c r="AY858" s="616"/>
      <c r="AZ858" s="616"/>
      <c r="BA858" s="616"/>
      <c r="BB858" s="616"/>
      <c r="BC858" s="616"/>
      <c r="BD858" s="616"/>
      <c r="BE858" s="616"/>
      <c r="BF858" s="616"/>
      <c r="BG858" s="616"/>
      <c r="BH858" s="616"/>
      <c r="BI858" s="616"/>
      <c r="BJ858" s="616"/>
      <c r="BK858" s="616"/>
      <c r="BL858" s="616"/>
      <c r="BM858" s="616"/>
      <c r="BN858" s="616"/>
      <c r="BO858" s="616"/>
      <c r="BP858" s="616"/>
      <c r="BQ858" s="616"/>
      <c r="BR858" s="616"/>
      <c r="BS858" s="616"/>
      <c r="BT858" s="616"/>
      <c r="BU858" s="616"/>
      <c r="BV858" s="616"/>
      <c r="BW858" s="616"/>
      <c r="BX858" s="616"/>
      <c r="BY858" s="616"/>
      <c r="BZ858" s="616"/>
      <c r="CA858" s="616"/>
      <c r="CB858" s="616"/>
      <c r="CC858" s="616"/>
      <c r="CD858" s="616"/>
      <c r="CE858" s="616"/>
      <c r="CF858" s="616"/>
      <c r="CG858" s="616"/>
    </row>
    <row r="859" spans="1:85">
      <c r="A859" s="618"/>
      <c r="B859" s="618"/>
      <c r="C859" s="618"/>
      <c r="D859" s="618"/>
      <c r="E859" s="618"/>
      <c r="F859" s="618"/>
      <c r="G859" s="618"/>
      <c r="H859" s="618"/>
      <c r="I859" s="618"/>
      <c r="J859" s="618"/>
      <c r="K859" s="618"/>
      <c r="L859" s="618"/>
      <c r="M859" s="618"/>
      <c r="N859" s="618"/>
      <c r="O859" s="618"/>
      <c r="P859" s="618"/>
      <c r="Q859" s="618"/>
      <c r="R859" s="618"/>
      <c r="S859" s="618"/>
      <c r="T859" s="618"/>
      <c r="U859" s="618"/>
      <c r="V859" s="618"/>
      <c r="W859" s="618"/>
      <c r="Y859" s="618"/>
      <c r="Z859" s="618"/>
      <c r="AA859" s="618"/>
      <c r="AB859" s="618"/>
      <c r="AC859" s="618"/>
      <c r="AD859" s="618"/>
      <c r="AE859" s="618"/>
      <c r="AF859" s="618"/>
      <c r="AG859" s="618"/>
      <c r="AH859" s="618"/>
      <c r="AI859" s="618"/>
      <c r="AJ859" s="618"/>
      <c r="AK859" s="618"/>
      <c r="AL859" s="616"/>
      <c r="AM859" s="616"/>
      <c r="AN859" s="616"/>
      <c r="AO859" s="616"/>
      <c r="AP859" s="616"/>
      <c r="AQ859" s="616"/>
      <c r="AR859" s="616"/>
      <c r="AS859" s="616"/>
      <c r="AT859" s="616"/>
      <c r="AU859" s="616"/>
      <c r="AV859" s="616"/>
      <c r="AW859" s="616"/>
      <c r="AX859" s="616"/>
      <c r="AY859" s="616"/>
      <c r="AZ859" s="616"/>
      <c r="BA859" s="616"/>
      <c r="BB859" s="616"/>
      <c r="BC859" s="616"/>
      <c r="BD859" s="616"/>
      <c r="BE859" s="616"/>
      <c r="BF859" s="616"/>
      <c r="BG859" s="616"/>
      <c r="BH859" s="616"/>
      <c r="BI859" s="616"/>
      <c r="BJ859" s="616"/>
      <c r="BK859" s="616"/>
      <c r="BL859" s="616"/>
      <c r="BM859" s="616"/>
      <c r="BN859" s="616"/>
      <c r="BO859" s="616"/>
      <c r="BP859" s="616"/>
      <c r="BQ859" s="616"/>
      <c r="BR859" s="616"/>
      <c r="BS859" s="616"/>
      <c r="BT859" s="616"/>
      <c r="BU859" s="616"/>
      <c r="BV859" s="616"/>
      <c r="BW859" s="616"/>
      <c r="BX859" s="616"/>
      <c r="BY859" s="616"/>
      <c r="BZ859" s="616"/>
      <c r="CA859" s="616"/>
      <c r="CB859" s="616"/>
      <c r="CC859" s="616"/>
      <c r="CD859" s="616"/>
      <c r="CE859" s="616"/>
      <c r="CF859" s="616"/>
      <c r="CG859" s="616"/>
    </row>
    <row r="860" spans="1:85">
      <c r="A860" s="618"/>
      <c r="B860" s="618"/>
      <c r="C860" s="618"/>
      <c r="D860" s="618"/>
      <c r="E860" s="618"/>
      <c r="F860" s="618"/>
      <c r="G860" s="618"/>
      <c r="H860" s="618"/>
      <c r="I860" s="618"/>
      <c r="J860" s="618"/>
      <c r="K860" s="618"/>
      <c r="L860" s="618"/>
      <c r="M860" s="618"/>
      <c r="N860" s="618"/>
      <c r="O860" s="618"/>
      <c r="P860" s="618"/>
      <c r="Q860" s="618"/>
      <c r="R860" s="618"/>
      <c r="S860" s="618"/>
      <c r="T860" s="618"/>
      <c r="U860" s="618"/>
      <c r="V860" s="618"/>
      <c r="W860" s="618"/>
      <c r="Y860" s="618"/>
      <c r="Z860" s="618"/>
      <c r="AA860" s="618"/>
      <c r="AB860" s="618"/>
      <c r="AC860" s="618"/>
      <c r="AD860" s="618"/>
      <c r="AE860" s="618"/>
      <c r="AF860" s="618"/>
      <c r="AG860" s="618"/>
      <c r="AH860" s="618"/>
      <c r="AI860" s="618"/>
      <c r="AJ860" s="618"/>
      <c r="AK860" s="618"/>
      <c r="AL860" s="616"/>
      <c r="AM860" s="616"/>
      <c r="AN860" s="616"/>
      <c r="AO860" s="616"/>
      <c r="AP860" s="616"/>
      <c r="AQ860" s="616"/>
      <c r="AR860" s="616"/>
      <c r="AS860" s="616"/>
      <c r="AT860" s="616"/>
      <c r="AU860" s="616"/>
      <c r="AV860" s="616"/>
      <c r="AW860" s="616"/>
      <c r="AX860" s="616"/>
      <c r="AY860" s="616"/>
      <c r="AZ860" s="616"/>
      <c r="BA860" s="616"/>
      <c r="BB860" s="616"/>
      <c r="BC860" s="616"/>
      <c r="BD860" s="616"/>
      <c r="BE860" s="616"/>
      <c r="BF860" s="616"/>
      <c r="BG860" s="616"/>
      <c r="BH860" s="616"/>
      <c r="BI860" s="616"/>
      <c r="BJ860" s="616"/>
      <c r="BK860" s="616"/>
      <c r="BL860" s="616"/>
      <c r="BM860" s="616"/>
      <c r="BN860" s="616"/>
      <c r="BO860" s="616"/>
      <c r="BP860" s="616"/>
      <c r="BQ860" s="616"/>
      <c r="BR860" s="616"/>
      <c r="BS860" s="616"/>
      <c r="BT860" s="616"/>
      <c r="BU860" s="616"/>
      <c r="BV860" s="616"/>
      <c r="BW860" s="616"/>
      <c r="BX860" s="616"/>
      <c r="BY860" s="616"/>
      <c r="BZ860" s="616"/>
      <c r="CA860" s="616"/>
      <c r="CB860" s="616"/>
      <c r="CC860" s="616"/>
      <c r="CD860" s="616"/>
      <c r="CE860" s="616"/>
      <c r="CF860" s="616"/>
      <c r="CG860" s="616"/>
    </row>
    <row r="861" spans="1:85">
      <c r="A861" s="618"/>
      <c r="B861" s="618"/>
      <c r="C861" s="618"/>
      <c r="D861" s="618"/>
      <c r="E861" s="618"/>
      <c r="F861" s="618"/>
      <c r="G861" s="618"/>
      <c r="H861" s="618"/>
      <c r="I861" s="618"/>
      <c r="J861" s="618"/>
      <c r="K861" s="618"/>
      <c r="L861" s="618"/>
      <c r="M861" s="618"/>
      <c r="N861" s="618"/>
      <c r="O861" s="618"/>
      <c r="P861" s="618"/>
      <c r="Q861" s="618"/>
      <c r="R861" s="618"/>
      <c r="S861" s="618"/>
      <c r="T861" s="618"/>
      <c r="U861" s="618"/>
      <c r="V861" s="618"/>
      <c r="W861" s="618"/>
      <c r="Y861" s="618"/>
      <c r="Z861" s="618"/>
      <c r="AA861" s="618"/>
      <c r="AB861" s="618"/>
      <c r="AC861" s="618"/>
      <c r="AD861" s="618"/>
      <c r="AE861" s="618"/>
      <c r="AF861" s="618"/>
      <c r="AG861" s="618"/>
      <c r="AH861" s="618"/>
      <c r="AI861" s="618"/>
      <c r="AJ861" s="618"/>
      <c r="AK861" s="618"/>
      <c r="AL861" s="616"/>
      <c r="AM861" s="616"/>
      <c r="AN861" s="616"/>
      <c r="AO861" s="616"/>
      <c r="AP861" s="616"/>
      <c r="AQ861" s="616"/>
      <c r="AR861" s="616"/>
      <c r="AS861" s="616"/>
      <c r="AT861" s="616"/>
      <c r="AU861" s="616"/>
      <c r="AV861" s="616"/>
      <c r="AW861" s="616"/>
      <c r="AX861" s="616"/>
      <c r="AY861" s="616"/>
      <c r="AZ861" s="616"/>
      <c r="BA861" s="616"/>
      <c r="BB861" s="616"/>
      <c r="BC861" s="616"/>
      <c r="BD861" s="616"/>
      <c r="BE861" s="616"/>
      <c r="BF861" s="616"/>
      <c r="BG861" s="616"/>
      <c r="BH861" s="616"/>
      <c r="BI861" s="616"/>
      <c r="BJ861" s="616"/>
      <c r="BK861" s="616"/>
      <c r="BL861" s="616"/>
      <c r="BM861" s="616"/>
      <c r="BN861" s="616"/>
      <c r="BO861" s="616"/>
      <c r="BP861" s="616"/>
      <c r="BQ861" s="616"/>
      <c r="BR861" s="616"/>
      <c r="BS861" s="616"/>
      <c r="BT861" s="616"/>
      <c r="BU861" s="616"/>
      <c r="BV861" s="616"/>
      <c r="BW861" s="616"/>
      <c r="BX861" s="616"/>
      <c r="BY861" s="616"/>
      <c r="BZ861" s="616"/>
      <c r="CA861" s="616"/>
      <c r="CB861" s="616"/>
      <c r="CC861" s="616"/>
      <c r="CD861" s="616"/>
      <c r="CE861" s="616"/>
      <c r="CF861" s="616"/>
      <c r="CG861" s="616"/>
    </row>
    <row r="862" spans="1:85">
      <c r="A862" s="618"/>
      <c r="B862" s="618"/>
      <c r="C862" s="618"/>
      <c r="D862" s="618"/>
      <c r="E862" s="618"/>
      <c r="F862" s="618"/>
      <c r="G862" s="618"/>
      <c r="H862" s="618"/>
      <c r="I862" s="618"/>
      <c r="J862" s="618"/>
      <c r="K862" s="618"/>
      <c r="L862" s="618"/>
      <c r="M862" s="618"/>
      <c r="N862" s="618"/>
      <c r="O862" s="618"/>
      <c r="P862" s="618"/>
      <c r="Q862" s="618"/>
      <c r="R862" s="618"/>
      <c r="S862" s="618"/>
      <c r="T862" s="618"/>
      <c r="U862" s="618"/>
      <c r="V862" s="618"/>
      <c r="W862" s="618"/>
      <c r="Y862" s="618"/>
      <c r="Z862" s="618"/>
      <c r="AA862" s="618"/>
      <c r="AB862" s="618"/>
      <c r="AC862" s="618"/>
      <c r="AD862" s="618"/>
      <c r="AE862" s="618"/>
      <c r="AF862" s="618"/>
      <c r="AG862" s="618"/>
      <c r="AH862" s="618"/>
      <c r="AI862" s="618"/>
      <c r="AJ862" s="618"/>
      <c r="AK862" s="618"/>
      <c r="AL862" s="616"/>
      <c r="AM862" s="616"/>
      <c r="AN862" s="616"/>
      <c r="AO862" s="616"/>
      <c r="AP862" s="616"/>
      <c r="AQ862" s="616"/>
      <c r="AR862" s="616"/>
      <c r="AS862" s="616"/>
      <c r="AT862" s="616"/>
      <c r="AU862" s="616"/>
      <c r="AV862" s="616"/>
      <c r="AW862" s="616"/>
      <c r="AX862" s="616"/>
      <c r="AY862" s="616"/>
      <c r="AZ862" s="616"/>
      <c r="BA862" s="616"/>
      <c r="BB862" s="616"/>
      <c r="BC862" s="616"/>
      <c r="BD862" s="616"/>
      <c r="BE862" s="616"/>
      <c r="BF862" s="616"/>
      <c r="BG862" s="616"/>
      <c r="BH862" s="616"/>
      <c r="BI862" s="616"/>
      <c r="BJ862" s="616"/>
      <c r="BK862" s="616"/>
      <c r="BL862" s="616"/>
      <c r="BM862" s="616"/>
      <c r="BN862" s="616"/>
      <c r="BO862" s="616"/>
      <c r="BP862" s="616"/>
      <c r="BQ862" s="616"/>
      <c r="BR862" s="616"/>
      <c r="BS862" s="616"/>
      <c r="BT862" s="616"/>
      <c r="BU862" s="616"/>
      <c r="BV862" s="616"/>
      <c r="BW862" s="616"/>
      <c r="BX862" s="616"/>
      <c r="BY862" s="616"/>
      <c r="BZ862" s="616"/>
      <c r="CA862" s="616"/>
      <c r="CB862" s="616"/>
      <c r="CC862" s="616"/>
      <c r="CD862" s="616"/>
      <c r="CE862" s="616"/>
      <c r="CF862" s="616"/>
      <c r="CG862" s="616"/>
    </row>
    <row r="863" spans="1:85">
      <c r="A863" s="618"/>
      <c r="B863" s="618"/>
      <c r="C863" s="618"/>
      <c r="D863" s="618"/>
      <c r="E863" s="618"/>
      <c r="F863" s="618"/>
      <c r="G863" s="618"/>
      <c r="H863" s="618"/>
      <c r="I863" s="618"/>
      <c r="J863" s="618"/>
      <c r="K863" s="618"/>
      <c r="L863" s="618"/>
      <c r="M863" s="618"/>
      <c r="N863" s="618"/>
      <c r="O863" s="618"/>
      <c r="P863" s="618"/>
      <c r="Q863" s="618"/>
      <c r="R863" s="618"/>
      <c r="S863" s="618"/>
      <c r="T863" s="618"/>
      <c r="U863" s="618"/>
      <c r="V863" s="618"/>
      <c r="W863" s="618"/>
      <c r="Y863" s="618"/>
      <c r="Z863" s="618"/>
      <c r="AA863" s="618"/>
      <c r="AB863" s="618"/>
      <c r="AC863" s="618"/>
      <c r="AD863" s="618"/>
      <c r="AE863" s="618"/>
      <c r="AF863" s="618"/>
      <c r="AG863" s="618"/>
      <c r="AH863" s="618"/>
      <c r="AI863" s="618"/>
      <c r="AJ863" s="618"/>
      <c r="AK863" s="618"/>
      <c r="AL863" s="616"/>
      <c r="AM863" s="616"/>
      <c r="AN863" s="616"/>
      <c r="AO863" s="616"/>
      <c r="AP863" s="616"/>
      <c r="AQ863" s="616"/>
      <c r="AR863" s="616"/>
      <c r="AS863" s="616"/>
      <c r="AT863" s="616"/>
      <c r="AU863" s="616"/>
      <c r="AV863" s="616"/>
      <c r="AW863" s="616"/>
      <c r="AX863" s="616"/>
      <c r="AY863" s="616"/>
      <c r="AZ863" s="616"/>
      <c r="BA863" s="616"/>
      <c r="BB863" s="616"/>
      <c r="BC863" s="616"/>
      <c r="BD863" s="616"/>
      <c r="BE863" s="616"/>
      <c r="BF863" s="616"/>
      <c r="BG863" s="616"/>
      <c r="BH863" s="616"/>
      <c r="BI863" s="616"/>
      <c r="BJ863" s="616"/>
      <c r="BK863" s="616"/>
      <c r="BL863" s="616"/>
      <c r="BM863" s="616"/>
      <c r="BN863" s="616"/>
      <c r="BO863" s="616"/>
      <c r="BP863" s="616"/>
      <c r="BQ863" s="616"/>
      <c r="BR863" s="616"/>
      <c r="BS863" s="616"/>
      <c r="BT863" s="616"/>
      <c r="BU863" s="616"/>
      <c r="BV863" s="616"/>
      <c r="BW863" s="616"/>
      <c r="BX863" s="616"/>
      <c r="BY863" s="616"/>
      <c r="BZ863" s="616"/>
      <c r="CA863" s="616"/>
      <c r="CB863" s="616"/>
      <c r="CC863" s="616"/>
      <c r="CD863" s="616"/>
      <c r="CE863" s="616"/>
      <c r="CF863" s="616"/>
      <c r="CG863" s="616"/>
    </row>
    <row r="864" spans="1:85">
      <c r="A864" s="618"/>
      <c r="B864" s="618"/>
      <c r="C864" s="618"/>
      <c r="D864" s="618"/>
      <c r="E864" s="618"/>
      <c r="F864" s="618"/>
      <c r="G864" s="618"/>
      <c r="H864" s="618"/>
      <c r="I864" s="618"/>
      <c r="J864" s="618"/>
      <c r="K864" s="618"/>
      <c r="L864" s="618"/>
      <c r="M864" s="618"/>
      <c r="N864" s="618"/>
      <c r="O864" s="618"/>
      <c r="P864" s="618"/>
      <c r="Q864" s="618"/>
      <c r="R864" s="618"/>
      <c r="S864" s="618"/>
      <c r="T864" s="618"/>
      <c r="U864" s="618"/>
      <c r="V864" s="618"/>
      <c r="W864" s="618"/>
      <c r="Y864" s="618"/>
      <c r="Z864" s="618"/>
      <c r="AA864" s="618"/>
      <c r="AB864" s="618"/>
      <c r="AC864" s="618"/>
      <c r="AD864" s="618"/>
      <c r="AE864" s="618"/>
      <c r="AF864" s="618"/>
      <c r="AG864" s="618"/>
      <c r="AH864" s="618"/>
      <c r="AI864" s="618"/>
      <c r="AJ864" s="618"/>
      <c r="AK864" s="618"/>
      <c r="AL864" s="616"/>
      <c r="AM864" s="616"/>
      <c r="AN864" s="616"/>
      <c r="AO864" s="616"/>
      <c r="AP864" s="616"/>
      <c r="AQ864" s="616"/>
      <c r="AR864" s="616"/>
      <c r="AS864" s="616"/>
      <c r="AT864" s="616"/>
      <c r="AU864" s="616"/>
      <c r="AV864" s="616"/>
      <c r="AW864" s="616"/>
      <c r="AX864" s="616"/>
      <c r="AY864" s="616"/>
      <c r="AZ864" s="616"/>
      <c r="BA864" s="616"/>
      <c r="BB864" s="616"/>
      <c r="BC864" s="616"/>
      <c r="BD864" s="616"/>
      <c r="BE864" s="616"/>
      <c r="BF864" s="616"/>
      <c r="BG864" s="616"/>
      <c r="BH864" s="616"/>
      <c r="BI864" s="616"/>
      <c r="BJ864" s="616"/>
      <c r="BK864" s="616"/>
      <c r="BL864" s="616"/>
      <c r="BM864" s="616"/>
      <c r="BN864" s="616"/>
      <c r="BO864" s="616"/>
      <c r="BP864" s="616"/>
      <c r="BQ864" s="616"/>
      <c r="BR864" s="616"/>
      <c r="BS864" s="616"/>
      <c r="BT864" s="616"/>
      <c r="BU864" s="616"/>
      <c r="BV864" s="616"/>
      <c r="BW864" s="616"/>
      <c r="BX864" s="616"/>
      <c r="BY864" s="616"/>
      <c r="BZ864" s="616"/>
      <c r="CA864" s="616"/>
      <c r="CB864" s="616"/>
      <c r="CC864" s="616"/>
      <c r="CD864" s="616"/>
      <c r="CE864" s="616"/>
      <c r="CF864" s="616"/>
      <c r="CG864" s="616"/>
    </row>
    <row r="865" spans="1:85">
      <c r="A865" s="618"/>
      <c r="B865" s="618"/>
      <c r="C865" s="618"/>
      <c r="D865" s="618"/>
      <c r="E865" s="618"/>
      <c r="F865" s="618"/>
      <c r="G865" s="618"/>
      <c r="H865" s="618"/>
      <c r="I865" s="618"/>
      <c r="J865" s="618"/>
      <c r="K865" s="618"/>
      <c r="L865" s="618"/>
      <c r="M865" s="618"/>
      <c r="N865" s="618"/>
      <c r="O865" s="618"/>
      <c r="P865" s="618"/>
      <c r="Q865" s="618"/>
      <c r="R865" s="618"/>
      <c r="S865" s="618"/>
      <c r="T865" s="618"/>
      <c r="U865" s="618"/>
      <c r="V865" s="618"/>
      <c r="W865" s="618"/>
      <c r="Y865" s="618"/>
      <c r="Z865" s="618"/>
      <c r="AA865" s="618"/>
      <c r="AB865" s="618"/>
      <c r="AC865" s="618"/>
      <c r="AD865" s="618"/>
      <c r="AE865" s="618"/>
      <c r="AF865" s="618"/>
      <c r="AG865" s="618"/>
      <c r="AH865" s="618"/>
      <c r="AI865" s="618"/>
      <c r="AJ865" s="618"/>
      <c r="AK865" s="618"/>
      <c r="AL865" s="616"/>
      <c r="AM865" s="616"/>
      <c r="AN865" s="616"/>
      <c r="AO865" s="616"/>
      <c r="AP865" s="616"/>
      <c r="AQ865" s="616"/>
      <c r="AR865" s="616"/>
      <c r="AS865" s="616"/>
      <c r="AT865" s="616"/>
      <c r="AU865" s="616"/>
      <c r="AV865" s="616"/>
      <c r="AW865" s="616"/>
      <c r="AX865" s="616"/>
      <c r="AY865" s="616"/>
      <c r="AZ865" s="616"/>
      <c r="BA865" s="616"/>
      <c r="BB865" s="616"/>
      <c r="BC865" s="616"/>
      <c r="BD865" s="616"/>
      <c r="BE865" s="616"/>
      <c r="BF865" s="616"/>
      <c r="BG865" s="616"/>
      <c r="BH865" s="616"/>
      <c r="BI865" s="616"/>
      <c r="BJ865" s="616"/>
      <c r="BK865" s="616"/>
      <c r="BL865" s="616"/>
      <c r="BM865" s="616"/>
      <c r="BN865" s="616"/>
      <c r="BO865" s="616"/>
      <c r="BP865" s="616"/>
      <c r="BQ865" s="616"/>
      <c r="BR865" s="616"/>
      <c r="BS865" s="616"/>
      <c r="BT865" s="616"/>
      <c r="BU865" s="616"/>
      <c r="BV865" s="616"/>
      <c r="BW865" s="616"/>
      <c r="BX865" s="616"/>
      <c r="BY865" s="616"/>
      <c r="BZ865" s="616"/>
      <c r="CA865" s="616"/>
      <c r="CB865" s="616"/>
      <c r="CC865" s="616"/>
      <c r="CD865" s="616"/>
      <c r="CE865" s="616"/>
      <c r="CF865" s="616"/>
      <c r="CG865" s="616"/>
    </row>
    <row r="866" spans="1:85">
      <c r="A866" s="618"/>
      <c r="B866" s="618"/>
      <c r="C866" s="618"/>
      <c r="D866" s="618"/>
      <c r="E866" s="618"/>
      <c r="F866" s="618"/>
      <c r="G866" s="618"/>
      <c r="H866" s="618"/>
      <c r="I866" s="618"/>
      <c r="J866" s="618"/>
      <c r="K866" s="618"/>
      <c r="L866" s="618"/>
      <c r="M866" s="618"/>
      <c r="N866" s="618"/>
      <c r="O866" s="618"/>
      <c r="P866" s="618"/>
      <c r="Q866" s="618"/>
      <c r="R866" s="618"/>
      <c r="S866" s="618"/>
      <c r="T866" s="618"/>
      <c r="U866" s="618"/>
      <c r="V866" s="618"/>
      <c r="W866" s="618"/>
      <c r="Y866" s="618"/>
      <c r="Z866" s="618"/>
      <c r="AA866" s="618"/>
      <c r="AB866" s="618"/>
      <c r="AC866" s="618"/>
      <c r="AD866" s="618"/>
      <c r="AE866" s="618"/>
      <c r="AF866" s="618"/>
      <c r="AG866" s="618"/>
      <c r="AH866" s="618"/>
      <c r="AI866" s="618"/>
      <c r="AJ866" s="618"/>
      <c r="AK866" s="618"/>
      <c r="AL866" s="616"/>
      <c r="AM866" s="616"/>
      <c r="AN866" s="616"/>
      <c r="AO866" s="616"/>
      <c r="AP866" s="616"/>
      <c r="AQ866" s="616"/>
      <c r="AR866" s="616"/>
      <c r="AS866" s="616"/>
      <c r="AT866" s="616"/>
      <c r="AU866" s="616"/>
      <c r="AV866" s="616"/>
      <c r="AW866" s="616"/>
      <c r="AX866" s="616"/>
      <c r="AY866" s="616"/>
      <c r="AZ866" s="616"/>
      <c r="BA866" s="616"/>
      <c r="BB866" s="616"/>
      <c r="BC866" s="616"/>
      <c r="BD866" s="616"/>
      <c r="BE866" s="616"/>
      <c r="BF866" s="616"/>
      <c r="BG866" s="616"/>
      <c r="BH866" s="616"/>
      <c r="BI866" s="616"/>
      <c r="BJ866" s="616"/>
      <c r="BK866" s="616"/>
      <c r="BL866" s="616"/>
      <c r="BM866" s="616"/>
      <c r="BN866" s="616"/>
      <c r="BO866" s="616"/>
      <c r="BP866" s="616"/>
      <c r="BQ866" s="616"/>
      <c r="BR866" s="616"/>
      <c r="BS866" s="616"/>
      <c r="BT866" s="616"/>
      <c r="BU866" s="616"/>
      <c r="BV866" s="616"/>
      <c r="BW866" s="616"/>
      <c r="BX866" s="616"/>
      <c r="BY866" s="616"/>
      <c r="BZ866" s="616"/>
      <c r="CA866" s="616"/>
      <c r="CB866" s="616"/>
      <c r="CC866" s="616"/>
      <c r="CD866" s="616"/>
      <c r="CE866" s="616"/>
      <c r="CF866" s="616"/>
      <c r="CG866" s="616"/>
    </row>
    <row r="867" spans="1:85">
      <c r="A867" s="618"/>
      <c r="B867" s="618"/>
      <c r="C867" s="618"/>
      <c r="D867" s="618"/>
      <c r="E867" s="618"/>
      <c r="F867" s="618"/>
      <c r="G867" s="618"/>
      <c r="H867" s="618"/>
      <c r="I867" s="618"/>
      <c r="J867" s="618"/>
      <c r="K867" s="618"/>
      <c r="L867" s="618"/>
      <c r="M867" s="618"/>
      <c r="N867" s="618"/>
      <c r="O867" s="618"/>
      <c r="P867" s="618"/>
      <c r="Q867" s="618"/>
      <c r="R867" s="618"/>
      <c r="S867" s="618"/>
      <c r="T867" s="618"/>
      <c r="U867" s="618"/>
      <c r="V867" s="618"/>
      <c r="W867" s="618"/>
      <c r="Y867" s="618"/>
      <c r="Z867" s="618"/>
      <c r="AA867" s="618"/>
      <c r="AB867" s="618"/>
      <c r="AC867" s="618"/>
      <c r="AD867" s="618"/>
      <c r="AE867" s="618"/>
      <c r="AF867" s="618"/>
      <c r="AG867" s="618"/>
      <c r="AH867" s="618"/>
      <c r="AI867" s="618"/>
      <c r="AJ867" s="618"/>
      <c r="AK867" s="618"/>
      <c r="AL867" s="616"/>
      <c r="AM867" s="616"/>
      <c r="AN867" s="616"/>
      <c r="AO867" s="616"/>
      <c r="AP867" s="616"/>
      <c r="AQ867" s="616"/>
      <c r="AR867" s="616"/>
      <c r="AS867" s="616"/>
      <c r="AT867" s="616"/>
      <c r="AU867" s="616"/>
      <c r="AV867" s="616"/>
      <c r="AW867" s="616"/>
      <c r="AX867" s="616"/>
      <c r="AY867" s="616"/>
      <c r="AZ867" s="616"/>
      <c r="BA867" s="616"/>
      <c r="BB867" s="616"/>
      <c r="BC867" s="616"/>
      <c r="BD867" s="616"/>
      <c r="BE867" s="616"/>
      <c r="BF867" s="616"/>
      <c r="BG867" s="616"/>
      <c r="BH867" s="616"/>
      <c r="BI867" s="616"/>
      <c r="BJ867" s="616"/>
      <c r="BK867" s="616"/>
      <c r="BL867" s="616"/>
      <c r="BM867" s="616"/>
      <c r="BN867" s="616"/>
      <c r="BO867" s="616"/>
      <c r="BP867" s="616"/>
      <c r="BQ867" s="616"/>
      <c r="BR867" s="616"/>
      <c r="BS867" s="616"/>
      <c r="BT867" s="616"/>
      <c r="BU867" s="616"/>
      <c r="BV867" s="616"/>
      <c r="BW867" s="616"/>
      <c r="BX867" s="616"/>
      <c r="BY867" s="616"/>
      <c r="BZ867" s="616"/>
      <c r="CA867" s="616"/>
      <c r="CB867" s="616"/>
      <c r="CC867" s="616"/>
      <c r="CD867" s="616"/>
      <c r="CE867" s="616"/>
      <c r="CF867" s="616"/>
      <c r="CG867" s="616"/>
    </row>
    <row r="868" spans="1:85">
      <c r="A868" s="618"/>
      <c r="B868" s="618"/>
      <c r="C868" s="618"/>
      <c r="D868" s="618"/>
      <c r="E868" s="618"/>
      <c r="F868" s="618"/>
      <c r="G868" s="618"/>
      <c r="H868" s="618"/>
      <c r="I868" s="618"/>
      <c r="J868" s="618"/>
      <c r="K868" s="618"/>
      <c r="L868" s="618"/>
      <c r="M868" s="618"/>
      <c r="N868" s="618"/>
      <c r="O868" s="618"/>
      <c r="P868" s="618"/>
      <c r="Q868" s="618"/>
      <c r="R868" s="618"/>
      <c r="S868" s="618"/>
      <c r="T868" s="618"/>
      <c r="U868" s="618"/>
      <c r="V868" s="618"/>
      <c r="W868" s="618"/>
      <c r="Y868" s="618"/>
      <c r="Z868" s="618"/>
      <c r="AA868" s="618"/>
      <c r="AB868" s="618"/>
      <c r="AC868" s="618"/>
      <c r="AD868" s="618"/>
      <c r="AE868" s="618"/>
      <c r="AF868" s="618"/>
      <c r="AG868" s="618"/>
      <c r="AH868" s="618"/>
      <c r="AI868" s="618"/>
      <c r="AJ868" s="618"/>
      <c r="AK868" s="618"/>
      <c r="AL868" s="616"/>
      <c r="AM868" s="616"/>
      <c r="AN868" s="616"/>
      <c r="AO868" s="616"/>
      <c r="AP868" s="616"/>
      <c r="AQ868" s="616"/>
      <c r="AR868" s="616"/>
      <c r="AS868" s="616"/>
      <c r="AT868" s="616"/>
      <c r="AU868" s="616"/>
      <c r="AV868" s="616"/>
      <c r="AW868" s="616"/>
      <c r="AX868" s="616"/>
      <c r="AY868" s="616"/>
      <c r="AZ868" s="616"/>
      <c r="BA868" s="616"/>
      <c r="BB868" s="616"/>
      <c r="BC868" s="616"/>
      <c r="BD868" s="616"/>
      <c r="BE868" s="616"/>
      <c r="BF868" s="616"/>
      <c r="BG868" s="616"/>
      <c r="BH868" s="616"/>
      <c r="BI868" s="616"/>
      <c r="BJ868" s="616"/>
      <c r="BK868" s="616"/>
      <c r="BL868" s="616"/>
      <c r="BM868" s="616"/>
      <c r="BN868" s="616"/>
      <c r="BO868" s="616"/>
      <c r="BP868" s="616"/>
      <c r="BQ868" s="616"/>
      <c r="BR868" s="616"/>
      <c r="BS868" s="616"/>
      <c r="BT868" s="616"/>
      <c r="BU868" s="616"/>
      <c r="BV868" s="616"/>
      <c r="BW868" s="616"/>
      <c r="BX868" s="616"/>
      <c r="BY868" s="616"/>
      <c r="BZ868" s="616"/>
      <c r="CA868" s="616"/>
      <c r="CB868" s="616"/>
      <c r="CC868" s="616"/>
      <c r="CD868" s="616"/>
      <c r="CE868" s="616"/>
      <c r="CF868" s="616"/>
      <c r="CG868" s="616"/>
    </row>
    <row r="869" spans="1:85">
      <c r="A869" s="618"/>
      <c r="B869" s="618"/>
      <c r="C869" s="618"/>
      <c r="D869" s="618"/>
      <c r="E869" s="618"/>
      <c r="F869" s="618"/>
      <c r="G869" s="618"/>
      <c r="H869" s="618"/>
      <c r="I869" s="618"/>
      <c r="J869" s="618"/>
      <c r="K869" s="618"/>
      <c r="L869" s="618"/>
      <c r="M869" s="618"/>
      <c r="N869" s="618"/>
      <c r="O869" s="618"/>
      <c r="P869" s="618"/>
      <c r="Q869" s="618"/>
      <c r="R869" s="618"/>
      <c r="S869" s="618"/>
      <c r="T869" s="618"/>
      <c r="U869" s="618"/>
      <c r="V869" s="618"/>
      <c r="W869" s="618"/>
      <c r="Y869" s="618"/>
      <c r="Z869" s="618"/>
      <c r="AA869" s="618"/>
      <c r="AB869" s="618"/>
      <c r="AC869" s="618"/>
      <c r="AD869" s="618"/>
      <c r="AE869" s="618"/>
      <c r="AF869" s="618"/>
      <c r="AG869" s="618"/>
      <c r="AH869" s="618"/>
      <c r="AI869" s="618"/>
      <c r="AJ869" s="618"/>
      <c r="AK869" s="618"/>
      <c r="AL869" s="616"/>
      <c r="AM869" s="616"/>
      <c r="AN869" s="616"/>
      <c r="AO869" s="616"/>
      <c r="AP869" s="616"/>
      <c r="AQ869" s="616"/>
      <c r="AR869" s="616"/>
      <c r="AS869" s="616"/>
      <c r="AT869" s="616"/>
      <c r="AU869" s="616"/>
      <c r="AV869" s="616"/>
      <c r="AW869" s="616"/>
      <c r="AX869" s="616"/>
      <c r="AY869" s="616"/>
      <c r="AZ869" s="616"/>
      <c r="BA869" s="616"/>
      <c r="BB869" s="616"/>
      <c r="BC869" s="616"/>
      <c r="BD869" s="616"/>
      <c r="BE869" s="616"/>
      <c r="BF869" s="616"/>
      <c r="BG869" s="616"/>
      <c r="BH869" s="616"/>
      <c r="BI869" s="616"/>
      <c r="BJ869" s="616"/>
      <c r="BK869" s="616"/>
      <c r="BL869" s="616"/>
      <c r="BM869" s="616"/>
      <c r="BN869" s="616"/>
      <c r="BO869" s="616"/>
      <c r="BP869" s="616"/>
      <c r="BQ869" s="616"/>
      <c r="BR869" s="616"/>
      <c r="BS869" s="616"/>
      <c r="BT869" s="616"/>
      <c r="BU869" s="616"/>
      <c r="BV869" s="616"/>
      <c r="BW869" s="616"/>
      <c r="BX869" s="616"/>
      <c r="BY869" s="616"/>
      <c r="BZ869" s="616"/>
      <c r="CA869" s="616"/>
      <c r="CB869" s="616"/>
      <c r="CC869" s="616"/>
      <c r="CD869" s="616"/>
      <c r="CE869" s="616"/>
      <c r="CF869" s="616"/>
      <c r="CG869" s="616"/>
    </row>
    <row r="870" spans="1:85">
      <c r="A870" s="618"/>
      <c r="B870" s="618"/>
      <c r="C870" s="618"/>
      <c r="D870" s="618"/>
      <c r="E870" s="618"/>
      <c r="F870" s="618"/>
      <c r="G870" s="618"/>
      <c r="H870" s="618"/>
      <c r="I870" s="618"/>
      <c r="J870" s="618"/>
      <c r="K870" s="618"/>
      <c r="L870" s="618"/>
      <c r="M870" s="618"/>
      <c r="N870" s="618"/>
      <c r="O870" s="618"/>
      <c r="P870" s="618"/>
      <c r="Q870" s="618"/>
      <c r="R870" s="618"/>
      <c r="S870" s="618"/>
      <c r="T870" s="618"/>
      <c r="U870" s="618"/>
      <c r="V870" s="618"/>
      <c r="W870" s="618"/>
      <c r="Y870" s="618"/>
      <c r="Z870" s="618"/>
      <c r="AA870" s="618"/>
      <c r="AB870" s="618"/>
      <c r="AC870" s="618"/>
      <c r="AD870" s="618"/>
      <c r="AE870" s="618"/>
      <c r="AF870" s="618"/>
      <c r="AG870" s="618"/>
      <c r="AH870" s="618"/>
      <c r="AI870" s="618"/>
      <c r="AJ870" s="618"/>
      <c r="AK870" s="618"/>
      <c r="AL870" s="616"/>
      <c r="AM870" s="616"/>
      <c r="AN870" s="616"/>
      <c r="AO870" s="616"/>
      <c r="AP870" s="616"/>
      <c r="AQ870" s="616"/>
      <c r="AR870" s="616"/>
      <c r="AS870" s="616"/>
      <c r="AT870" s="616"/>
      <c r="AU870" s="616"/>
      <c r="AV870" s="616"/>
      <c r="AW870" s="616"/>
      <c r="AX870" s="616"/>
      <c r="AY870" s="616"/>
      <c r="AZ870" s="616"/>
      <c r="BA870" s="616"/>
      <c r="BB870" s="616"/>
      <c r="BC870" s="616"/>
      <c r="BD870" s="616"/>
      <c r="BE870" s="616"/>
      <c r="BF870" s="616"/>
      <c r="BG870" s="616"/>
      <c r="BH870" s="616"/>
      <c r="BI870" s="616"/>
      <c r="BJ870" s="616"/>
      <c r="BK870" s="616"/>
      <c r="BL870" s="616"/>
      <c r="BM870" s="616"/>
      <c r="BN870" s="616"/>
      <c r="BO870" s="616"/>
      <c r="BP870" s="616"/>
      <c r="BQ870" s="616"/>
      <c r="BR870" s="616"/>
      <c r="BS870" s="616"/>
      <c r="BT870" s="616"/>
      <c r="BU870" s="616"/>
      <c r="BV870" s="616"/>
      <c r="BW870" s="616"/>
      <c r="BX870" s="616"/>
      <c r="BY870" s="616"/>
      <c r="BZ870" s="616"/>
      <c r="CA870" s="616"/>
      <c r="CB870" s="616"/>
      <c r="CC870" s="616"/>
      <c r="CD870" s="616"/>
      <c r="CE870" s="616"/>
      <c r="CF870" s="616"/>
      <c r="CG870" s="616"/>
    </row>
    <row r="871" spans="1:85">
      <c r="A871" s="618"/>
      <c r="B871" s="618"/>
      <c r="C871" s="618"/>
      <c r="D871" s="618"/>
      <c r="E871" s="618"/>
      <c r="F871" s="618"/>
      <c r="G871" s="618"/>
      <c r="H871" s="618"/>
      <c r="I871" s="618"/>
      <c r="J871" s="618"/>
      <c r="K871" s="618"/>
      <c r="L871" s="618"/>
      <c r="M871" s="618"/>
      <c r="N871" s="618"/>
      <c r="O871" s="618"/>
      <c r="P871" s="618"/>
      <c r="Q871" s="618"/>
      <c r="R871" s="618"/>
      <c r="S871" s="618"/>
      <c r="T871" s="618"/>
      <c r="U871" s="618"/>
      <c r="V871" s="618"/>
      <c r="W871" s="618"/>
      <c r="Y871" s="618"/>
      <c r="Z871" s="618"/>
      <c r="AA871" s="618"/>
      <c r="AB871" s="618"/>
      <c r="AC871" s="618"/>
      <c r="AD871" s="618"/>
      <c r="AE871" s="618"/>
      <c r="AF871" s="618"/>
      <c r="AG871" s="618"/>
      <c r="AH871" s="618"/>
      <c r="AI871" s="618"/>
      <c r="AJ871" s="618"/>
      <c r="AK871" s="618"/>
      <c r="AL871" s="616"/>
      <c r="AM871" s="616"/>
      <c r="AN871" s="616"/>
      <c r="AO871" s="616"/>
      <c r="AP871" s="616"/>
      <c r="AQ871" s="616"/>
      <c r="AR871" s="616"/>
      <c r="AS871" s="616"/>
      <c r="AT871" s="616"/>
      <c r="AU871" s="616"/>
      <c r="AV871" s="616"/>
      <c r="AW871" s="616"/>
      <c r="AX871" s="616"/>
      <c r="AY871" s="616"/>
      <c r="AZ871" s="616"/>
      <c r="BA871" s="616"/>
      <c r="BB871" s="616"/>
      <c r="BC871" s="616"/>
      <c r="BD871" s="616"/>
      <c r="BE871" s="616"/>
      <c r="BF871" s="616"/>
      <c r="BG871" s="616"/>
      <c r="BH871" s="616"/>
      <c r="BI871" s="616"/>
      <c r="BJ871" s="616"/>
      <c r="BK871" s="616"/>
      <c r="BL871" s="616"/>
      <c r="BM871" s="616"/>
      <c r="BN871" s="616"/>
      <c r="BO871" s="616"/>
      <c r="BP871" s="616"/>
      <c r="BQ871" s="616"/>
      <c r="BR871" s="616"/>
      <c r="BS871" s="616"/>
      <c r="BT871" s="616"/>
      <c r="BU871" s="616"/>
      <c r="BV871" s="616"/>
      <c r="BW871" s="616"/>
      <c r="BX871" s="616"/>
      <c r="BY871" s="616"/>
      <c r="BZ871" s="616"/>
      <c r="CA871" s="616"/>
      <c r="CB871" s="616"/>
      <c r="CC871" s="616"/>
      <c r="CD871" s="616"/>
      <c r="CE871" s="616"/>
      <c r="CF871" s="616"/>
      <c r="CG871" s="616"/>
    </row>
    <row r="872" spans="1:85">
      <c r="A872" s="618"/>
      <c r="B872" s="618"/>
      <c r="C872" s="618"/>
      <c r="D872" s="618"/>
      <c r="E872" s="618"/>
      <c r="F872" s="618"/>
      <c r="G872" s="618"/>
      <c r="H872" s="618"/>
      <c r="I872" s="618"/>
      <c r="J872" s="618"/>
      <c r="K872" s="618"/>
      <c r="L872" s="618"/>
      <c r="M872" s="618"/>
      <c r="N872" s="618"/>
      <c r="O872" s="618"/>
      <c r="P872" s="618"/>
      <c r="Q872" s="618"/>
      <c r="R872" s="618"/>
      <c r="S872" s="618"/>
      <c r="T872" s="618"/>
      <c r="U872" s="618"/>
      <c r="V872" s="618"/>
      <c r="W872" s="618"/>
      <c r="Y872" s="618"/>
      <c r="Z872" s="618"/>
      <c r="AA872" s="618"/>
      <c r="AB872" s="618"/>
      <c r="AC872" s="618"/>
      <c r="AD872" s="618"/>
      <c r="AE872" s="618"/>
      <c r="AF872" s="618"/>
      <c r="AG872" s="618"/>
      <c r="AH872" s="618"/>
      <c r="AI872" s="618"/>
      <c r="AJ872" s="618"/>
      <c r="AK872" s="618"/>
      <c r="AL872" s="616"/>
      <c r="AM872" s="616"/>
      <c r="AN872" s="616"/>
      <c r="AO872" s="616"/>
      <c r="AP872" s="616"/>
      <c r="AQ872" s="616"/>
      <c r="AR872" s="616"/>
      <c r="AS872" s="616"/>
      <c r="AT872" s="616"/>
      <c r="AU872" s="616"/>
      <c r="AV872" s="616"/>
      <c r="AW872" s="616"/>
      <c r="AX872" s="616"/>
      <c r="AY872" s="616"/>
      <c r="AZ872" s="616"/>
      <c r="BA872" s="616"/>
      <c r="BB872" s="616"/>
      <c r="BC872" s="616"/>
      <c r="BD872" s="616"/>
      <c r="BE872" s="616"/>
      <c r="BF872" s="616"/>
      <c r="BG872" s="616"/>
      <c r="BH872" s="616"/>
      <c r="BI872" s="616"/>
      <c r="BJ872" s="616"/>
      <c r="BK872" s="616"/>
      <c r="BL872" s="616"/>
      <c r="BM872" s="616"/>
      <c r="BN872" s="616"/>
      <c r="BO872" s="616"/>
      <c r="BP872" s="616"/>
      <c r="BQ872" s="616"/>
      <c r="BR872" s="616"/>
      <c r="BS872" s="616"/>
      <c r="BT872" s="616"/>
      <c r="BU872" s="616"/>
      <c r="BV872" s="616"/>
      <c r="BW872" s="616"/>
      <c r="BX872" s="616"/>
      <c r="BY872" s="616"/>
      <c r="BZ872" s="616"/>
      <c r="CA872" s="616"/>
      <c r="CB872" s="616"/>
      <c r="CC872" s="616"/>
      <c r="CD872" s="616"/>
      <c r="CE872" s="616"/>
      <c r="CF872" s="616"/>
      <c r="CG872" s="616"/>
    </row>
    <row r="873" spans="1:85">
      <c r="A873" s="618"/>
      <c r="B873" s="618"/>
      <c r="C873" s="618"/>
      <c r="D873" s="618"/>
      <c r="E873" s="618"/>
      <c r="F873" s="618"/>
      <c r="G873" s="618"/>
      <c r="H873" s="618"/>
      <c r="I873" s="618"/>
      <c r="J873" s="618"/>
      <c r="K873" s="618"/>
      <c r="L873" s="618"/>
      <c r="M873" s="618"/>
      <c r="N873" s="618"/>
      <c r="O873" s="618"/>
      <c r="P873" s="618"/>
      <c r="Q873" s="618"/>
      <c r="R873" s="618"/>
      <c r="S873" s="618"/>
      <c r="T873" s="618"/>
      <c r="U873" s="618"/>
      <c r="V873" s="618"/>
      <c r="W873" s="618"/>
      <c r="Y873" s="618"/>
      <c r="Z873" s="618"/>
      <c r="AA873" s="618"/>
      <c r="AB873" s="618"/>
      <c r="AC873" s="618"/>
      <c r="AD873" s="618"/>
      <c r="AE873" s="618"/>
      <c r="AF873" s="618"/>
      <c r="AG873" s="618"/>
      <c r="AH873" s="618"/>
      <c r="AI873" s="618"/>
      <c r="AJ873" s="618"/>
      <c r="AK873" s="618"/>
      <c r="AL873" s="616"/>
      <c r="AM873" s="616"/>
      <c r="AN873" s="616"/>
      <c r="AO873" s="616"/>
      <c r="AP873" s="616"/>
      <c r="AQ873" s="616"/>
      <c r="AR873" s="616"/>
      <c r="AS873" s="616"/>
      <c r="AT873" s="616"/>
      <c r="AU873" s="616"/>
      <c r="AV873" s="616"/>
      <c r="AW873" s="616"/>
      <c r="AX873" s="616"/>
      <c r="AY873" s="616"/>
      <c r="AZ873" s="616"/>
      <c r="BA873" s="616"/>
      <c r="BB873" s="616"/>
      <c r="BC873" s="616"/>
      <c r="BD873" s="616"/>
      <c r="BE873" s="616"/>
      <c r="BF873" s="616"/>
      <c r="BG873" s="616"/>
      <c r="BH873" s="616"/>
      <c r="BI873" s="616"/>
      <c r="BJ873" s="616"/>
      <c r="BK873" s="616"/>
      <c r="BL873" s="616"/>
      <c r="BM873" s="616"/>
      <c r="BN873" s="616"/>
      <c r="BO873" s="616"/>
      <c r="BP873" s="616"/>
      <c r="BQ873" s="616"/>
      <c r="BR873" s="616"/>
      <c r="BS873" s="616"/>
      <c r="BT873" s="616"/>
      <c r="BU873" s="616"/>
      <c r="BV873" s="616"/>
      <c r="BW873" s="616"/>
      <c r="BX873" s="616"/>
      <c r="BY873" s="616"/>
      <c r="BZ873" s="616"/>
      <c r="CA873" s="616"/>
      <c r="CB873" s="616"/>
      <c r="CC873" s="616"/>
      <c r="CD873" s="616"/>
      <c r="CE873" s="616"/>
      <c r="CF873" s="616"/>
      <c r="CG873" s="616"/>
    </row>
    <row r="874" spans="1:85">
      <c r="A874" s="618"/>
      <c r="B874" s="618"/>
      <c r="C874" s="618"/>
      <c r="D874" s="618"/>
      <c r="E874" s="618"/>
      <c r="F874" s="618"/>
      <c r="G874" s="618"/>
      <c r="H874" s="618"/>
      <c r="I874" s="618"/>
      <c r="J874" s="618"/>
      <c r="K874" s="618"/>
      <c r="L874" s="618"/>
      <c r="M874" s="618"/>
      <c r="N874" s="618"/>
      <c r="O874" s="618"/>
      <c r="P874" s="618"/>
      <c r="Q874" s="618"/>
      <c r="R874" s="618"/>
      <c r="S874" s="618"/>
      <c r="T874" s="618"/>
      <c r="U874" s="618"/>
      <c r="V874" s="618"/>
      <c r="W874" s="618"/>
      <c r="Y874" s="618"/>
      <c r="Z874" s="618"/>
      <c r="AA874" s="618"/>
      <c r="AB874" s="618"/>
      <c r="AC874" s="618"/>
      <c r="AD874" s="618"/>
      <c r="AE874" s="618"/>
      <c r="AF874" s="618"/>
      <c r="AG874" s="618"/>
      <c r="AH874" s="618"/>
      <c r="AI874" s="618"/>
      <c r="AJ874" s="618"/>
      <c r="AK874" s="618"/>
      <c r="AL874" s="616"/>
      <c r="AM874" s="616"/>
      <c r="AN874" s="616"/>
      <c r="AO874" s="616"/>
      <c r="AP874" s="616"/>
      <c r="AQ874" s="616"/>
      <c r="AR874" s="616"/>
      <c r="AS874" s="616"/>
      <c r="AT874" s="616"/>
      <c r="AU874" s="616"/>
      <c r="AV874" s="616"/>
      <c r="AW874" s="616"/>
      <c r="AX874" s="616"/>
      <c r="AY874" s="616"/>
      <c r="AZ874" s="616"/>
      <c r="BA874" s="616"/>
      <c r="BB874" s="616"/>
      <c r="BC874" s="616"/>
      <c r="BD874" s="616"/>
      <c r="BE874" s="616"/>
      <c r="BF874" s="616"/>
      <c r="BG874" s="616"/>
      <c r="BH874" s="616"/>
      <c r="BI874" s="616"/>
      <c r="BJ874" s="616"/>
      <c r="BK874" s="616"/>
      <c r="BL874" s="616"/>
      <c r="BM874" s="616"/>
      <c r="BN874" s="616"/>
      <c r="BO874" s="616"/>
      <c r="BP874" s="616"/>
      <c r="BQ874" s="616"/>
      <c r="BR874" s="616"/>
      <c r="BS874" s="616"/>
      <c r="BT874" s="616"/>
      <c r="BU874" s="616"/>
      <c r="BV874" s="616"/>
      <c r="BW874" s="616"/>
      <c r="BX874" s="616"/>
      <c r="BY874" s="616"/>
      <c r="BZ874" s="616"/>
      <c r="CA874" s="616"/>
      <c r="CB874" s="616"/>
      <c r="CC874" s="616"/>
      <c r="CD874" s="616"/>
      <c r="CE874" s="616"/>
      <c r="CF874" s="616"/>
      <c r="CG874" s="616"/>
    </row>
    <row r="875" spans="1:85">
      <c r="A875" s="618"/>
      <c r="B875" s="618"/>
      <c r="C875" s="618"/>
      <c r="D875" s="618"/>
      <c r="E875" s="618"/>
      <c r="F875" s="618"/>
      <c r="G875" s="618"/>
      <c r="H875" s="618"/>
      <c r="I875" s="618"/>
      <c r="J875" s="618"/>
      <c r="K875" s="618"/>
      <c r="L875" s="618"/>
      <c r="M875" s="618"/>
      <c r="N875" s="618"/>
      <c r="O875" s="618"/>
      <c r="P875" s="618"/>
      <c r="Q875" s="618"/>
      <c r="R875" s="618"/>
      <c r="S875" s="618"/>
      <c r="T875" s="618"/>
      <c r="U875" s="618"/>
      <c r="V875" s="618"/>
      <c r="W875" s="618"/>
      <c r="Y875" s="618"/>
      <c r="Z875" s="618"/>
      <c r="AA875" s="618"/>
      <c r="AB875" s="618"/>
      <c r="AC875" s="618"/>
      <c r="AD875" s="618"/>
      <c r="AE875" s="618"/>
      <c r="AF875" s="618"/>
      <c r="AG875" s="618"/>
      <c r="AH875" s="618"/>
      <c r="AI875" s="618"/>
      <c r="AJ875" s="618"/>
      <c r="AK875" s="618"/>
      <c r="AL875" s="616"/>
      <c r="AM875" s="616"/>
      <c r="AN875" s="616"/>
      <c r="AO875" s="616"/>
      <c r="AP875" s="616"/>
      <c r="AQ875" s="616"/>
      <c r="AR875" s="616"/>
      <c r="AS875" s="616"/>
      <c r="AT875" s="616"/>
      <c r="AU875" s="616"/>
      <c r="AV875" s="616"/>
      <c r="AW875" s="616"/>
      <c r="AX875" s="616"/>
      <c r="AY875" s="616"/>
      <c r="AZ875" s="616"/>
      <c r="BA875" s="616"/>
      <c r="BB875" s="616"/>
      <c r="BC875" s="616"/>
      <c r="BD875" s="616"/>
      <c r="BE875" s="616"/>
      <c r="BF875" s="616"/>
      <c r="BG875" s="616"/>
      <c r="BH875" s="616"/>
      <c r="BI875" s="616"/>
      <c r="BJ875" s="616"/>
      <c r="BK875" s="616"/>
      <c r="BL875" s="616"/>
      <c r="BM875" s="616"/>
      <c r="BN875" s="616"/>
      <c r="BO875" s="616"/>
      <c r="BP875" s="616"/>
      <c r="BQ875" s="616"/>
      <c r="BR875" s="616"/>
      <c r="BS875" s="616"/>
      <c r="BT875" s="616"/>
      <c r="BU875" s="616"/>
      <c r="BV875" s="616"/>
      <c r="BW875" s="616"/>
      <c r="BX875" s="616"/>
      <c r="BY875" s="616"/>
      <c r="BZ875" s="616"/>
      <c r="CA875" s="616"/>
      <c r="CB875" s="616"/>
      <c r="CC875" s="616"/>
      <c r="CD875" s="616"/>
      <c r="CE875" s="616"/>
      <c r="CF875" s="616"/>
      <c r="CG875" s="616"/>
    </row>
    <row r="876" spans="1:85">
      <c r="A876" s="618"/>
      <c r="B876" s="618"/>
      <c r="C876" s="618"/>
      <c r="D876" s="618"/>
      <c r="E876" s="618"/>
      <c r="F876" s="618"/>
      <c r="G876" s="618"/>
      <c r="H876" s="618"/>
      <c r="I876" s="618"/>
      <c r="J876" s="618"/>
      <c r="K876" s="618"/>
      <c r="L876" s="618"/>
      <c r="M876" s="618"/>
      <c r="N876" s="618"/>
      <c r="O876" s="618"/>
      <c r="P876" s="618"/>
      <c r="Q876" s="618"/>
      <c r="R876" s="618"/>
      <c r="S876" s="618"/>
      <c r="T876" s="618"/>
      <c r="U876" s="618"/>
      <c r="V876" s="618"/>
      <c r="W876" s="618"/>
      <c r="Y876" s="618"/>
      <c r="Z876" s="618"/>
      <c r="AA876" s="618"/>
      <c r="AB876" s="618"/>
      <c r="AC876" s="618"/>
      <c r="AD876" s="618"/>
      <c r="AE876" s="618"/>
      <c r="AF876" s="618"/>
      <c r="AG876" s="618"/>
      <c r="AH876" s="618"/>
      <c r="AI876" s="618"/>
      <c r="AJ876" s="618"/>
      <c r="AK876" s="618"/>
      <c r="AL876" s="616"/>
      <c r="AM876" s="616"/>
      <c r="AN876" s="616"/>
      <c r="AO876" s="616"/>
      <c r="AP876" s="616"/>
      <c r="AQ876" s="616"/>
      <c r="AR876" s="616"/>
      <c r="AS876" s="616"/>
      <c r="AT876" s="616"/>
      <c r="AU876" s="616"/>
      <c r="AV876" s="616"/>
      <c r="AW876" s="616"/>
      <c r="AX876" s="616"/>
      <c r="AY876" s="616"/>
      <c r="AZ876" s="616"/>
      <c r="BA876" s="616"/>
      <c r="BB876" s="616"/>
      <c r="BC876" s="616"/>
      <c r="BD876" s="616"/>
      <c r="BE876" s="616"/>
      <c r="BF876" s="616"/>
      <c r="BG876" s="616"/>
      <c r="BH876" s="616"/>
      <c r="BI876" s="616"/>
      <c r="BJ876" s="616"/>
      <c r="BK876" s="616"/>
      <c r="BL876" s="616"/>
      <c r="BM876" s="616"/>
      <c r="BN876" s="616"/>
      <c r="BO876" s="616"/>
      <c r="BP876" s="616"/>
      <c r="BQ876" s="616"/>
      <c r="BR876" s="616"/>
      <c r="BS876" s="616"/>
      <c r="BT876" s="616"/>
      <c r="BU876" s="616"/>
      <c r="BV876" s="616"/>
      <c r="BW876" s="616"/>
      <c r="BX876" s="616"/>
      <c r="BY876" s="616"/>
      <c r="BZ876" s="616"/>
      <c r="CA876" s="616"/>
      <c r="CB876" s="616"/>
      <c r="CC876" s="616"/>
      <c r="CD876" s="616"/>
      <c r="CE876" s="616"/>
      <c r="CF876" s="616"/>
      <c r="CG876" s="616"/>
    </row>
    <row r="877" spans="1:85">
      <c r="A877" s="618"/>
      <c r="B877" s="618"/>
      <c r="C877" s="618"/>
      <c r="D877" s="618"/>
      <c r="E877" s="618"/>
      <c r="F877" s="618"/>
      <c r="G877" s="618"/>
      <c r="H877" s="618"/>
      <c r="I877" s="618"/>
      <c r="J877" s="618"/>
      <c r="K877" s="618"/>
      <c r="L877" s="618"/>
      <c r="M877" s="618"/>
      <c r="N877" s="618"/>
      <c r="O877" s="618"/>
      <c r="P877" s="618"/>
      <c r="Q877" s="618"/>
      <c r="R877" s="618"/>
      <c r="S877" s="618"/>
      <c r="T877" s="618"/>
      <c r="U877" s="618"/>
      <c r="V877" s="618"/>
      <c r="W877" s="618"/>
      <c r="Y877" s="618"/>
      <c r="Z877" s="618"/>
      <c r="AA877" s="618"/>
      <c r="AB877" s="618"/>
      <c r="AC877" s="618"/>
      <c r="AD877" s="618"/>
      <c r="AE877" s="618"/>
      <c r="AF877" s="618"/>
      <c r="AG877" s="618"/>
      <c r="AH877" s="618"/>
      <c r="AI877" s="618"/>
      <c r="AJ877" s="618"/>
      <c r="AK877" s="618"/>
      <c r="AL877" s="616"/>
      <c r="AM877" s="616"/>
      <c r="AN877" s="616"/>
      <c r="AO877" s="616"/>
      <c r="AP877" s="616"/>
      <c r="AQ877" s="616"/>
      <c r="AR877" s="616"/>
      <c r="AS877" s="616"/>
      <c r="AT877" s="616"/>
      <c r="AU877" s="616"/>
      <c r="AV877" s="616"/>
      <c r="AW877" s="616"/>
      <c r="AX877" s="616"/>
      <c r="AY877" s="616"/>
      <c r="AZ877" s="616"/>
      <c r="BA877" s="616"/>
      <c r="BB877" s="616"/>
      <c r="BC877" s="616"/>
      <c r="BD877" s="616"/>
      <c r="BE877" s="616"/>
      <c r="BF877" s="616"/>
      <c r="BG877" s="616"/>
      <c r="BH877" s="616"/>
      <c r="BI877" s="616"/>
      <c r="BJ877" s="616"/>
      <c r="BK877" s="616"/>
      <c r="BL877" s="616"/>
      <c r="BM877" s="616"/>
      <c r="BN877" s="616"/>
      <c r="BO877" s="616"/>
      <c r="BP877" s="616"/>
      <c r="BQ877" s="616"/>
      <c r="BR877" s="616"/>
      <c r="BS877" s="616"/>
      <c r="BT877" s="616"/>
      <c r="BU877" s="616"/>
      <c r="BV877" s="616"/>
      <c r="BW877" s="616"/>
      <c r="BX877" s="616"/>
      <c r="BY877" s="616"/>
      <c r="BZ877" s="616"/>
      <c r="CA877" s="616"/>
      <c r="CB877" s="616"/>
      <c r="CC877" s="616"/>
      <c r="CD877" s="616"/>
      <c r="CE877" s="616"/>
      <c r="CF877" s="616"/>
      <c r="CG877" s="616"/>
    </row>
    <row r="878" spans="1:85">
      <c r="A878" s="618"/>
      <c r="B878" s="618"/>
      <c r="C878" s="618"/>
      <c r="D878" s="618"/>
      <c r="E878" s="618"/>
      <c r="F878" s="618"/>
      <c r="G878" s="618"/>
      <c r="H878" s="618"/>
      <c r="I878" s="618"/>
      <c r="J878" s="618"/>
      <c r="K878" s="618"/>
      <c r="L878" s="618"/>
      <c r="M878" s="618"/>
      <c r="N878" s="618"/>
      <c r="O878" s="618"/>
      <c r="P878" s="618"/>
      <c r="Q878" s="618"/>
      <c r="R878" s="618"/>
      <c r="S878" s="618"/>
      <c r="T878" s="618"/>
      <c r="U878" s="618"/>
      <c r="V878" s="618"/>
      <c r="W878" s="618"/>
      <c r="Y878" s="618"/>
      <c r="Z878" s="618"/>
      <c r="AA878" s="618"/>
      <c r="AB878" s="618"/>
      <c r="AC878" s="618"/>
      <c r="AD878" s="618"/>
      <c r="AE878" s="618"/>
      <c r="AF878" s="618"/>
      <c r="AG878" s="618"/>
      <c r="AH878" s="618"/>
      <c r="AI878" s="618"/>
      <c r="AJ878" s="618"/>
      <c r="AK878" s="618"/>
      <c r="AL878" s="616"/>
      <c r="AM878" s="616"/>
      <c r="AN878" s="616"/>
      <c r="AO878" s="616"/>
      <c r="AP878" s="616"/>
      <c r="AQ878" s="616"/>
      <c r="AR878" s="616"/>
      <c r="AS878" s="616"/>
      <c r="AT878" s="616"/>
      <c r="AU878" s="616"/>
      <c r="AV878" s="616"/>
      <c r="AW878" s="616"/>
      <c r="AX878" s="616"/>
      <c r="AY878" s="616"/>
      <c r="AZ878" s="616"/>
      <c r="BA878" s="616"/>
      <c r="BB878" s="616"/>
      <c r="BC878" s="616"/>
      <c r="BD878" s="616"/>
      <c r="BE878" s="616"/>
      <c r="BF878" s="616"/>
      <c r="BG878" s="616"/>
      <c r="BH878" s="616"/>
      <c r="BI878" s="616"/>
      <c r="BJ878" s="616"/>
      <c r="BK878" s="616"/>
      <c r="BL878" s="616"/>
      <c r="BM878" s="616"/>
      <c r="BN878" s="616"/>
      <c r="BO878" s="616"/>
      <c r="BP878" s="616"/>
      <c r="BQ878" s="616"/>
      <c r="BR878" s="616"/>
      <c r="BS878" s="616"/>
      <c r="BT878" s="616"/>
      <c r="BU878" s="616"/>
      <c r="BV878" s="616"/>
      <c r="BW878" s="616"/>
      <c r="BX878" s="616"/>
      <c r="BY878" s="616"/>
      <c r="BZ878" s="616"/>
      <c r="CA878" s="616"/>
      <c r="CB878" s="616"/>
      <c r="CC878" s="616"/>
      <c r="CD878" s="616"/>
      <c r="CE878" s="616"/>
      <c r="CF878" s="616"/>
      <c r="CG878" s="616"/>
    </row>
    <row r="879" spans="1:85">
      <c r="A879" s="618"/>
      <c r="B879" s="618"/>
      <c r="C879" s="618"/>
      <c r="D879" s="618"/>
      <c r="E879" s="618"/>
      <c r="F879" s="618"/>
      <c r="G879" s="618"/>
      <c r="H879" s="618"/>
      <c r="I879" s="618"/>
      <c r="J879" s="618"/>
      <c r="K879" s="618"/>
      <c r="L879" s="618"/>
      <c r="M879" s="618"/>
      <c r="N879" s="618"/>
      <c r="O879" s="618"/>
      <c r="P879" s="618"/>
      <c r="Q879" s="618"/>
      <c r="R879" s="618"/>
      <c r="S879" s="618"/>
      <c r="T879" s="618"/>
      <c r="U879" s="618"/>
      <c r="V879" s="618"/>
      <c r="W879" s="618"/>
      <c r="Y879" s="618"/>
      <c r="Z879" s="618"/>
      <c r="AA879" s="618"/>
      <c r="AB879" s="618"/>
      <c r="AC879" s="618"/>
      <c r="AD879" s="618"/>
      <c r="AE879" s="618"/>
      <c r="AF879" s="618"/>
      <c r="AG879" s="618"/>
      <c r="AH879" s="618"/>
      <c r="AI879" s="618"/>
      <c r="AJ879" s="618"/>
      <c r="AK879" s="618"/>
      <c r="AL879" s="616"/>
      <c r="AM879" s="616"/>
      <c r="AN879" s="616"/>
      <c r="AO879" s="616"/>
      <c r="AP879" s="616"/>
      <c r="AQ879" s="616"/>
      <c r="AR879" s="616"/>
      <c r="AS879" s="616"/>
      <c r="AT879" s="616"/>
      <c r="AU879" s="616"/>
      <c r="AV879" s="616"/>
      <c r="AW879" s="616"/>
      <c r="AX879" s="616"/>
      <c r="AY879" s="616"/>
      <c r="AZ879" s="616"/>
      <c r="BA879" s="616"/>
      <c r="BB879" s="616"/>
      <c r="BC879" s="616"/>
      <c r="BD879" s="616"/>
      <c r="BE879" s="616"/>
      <c r="BF879" s="616"/>
      <c r="BG879" s="616"/>
      <c r="BH879" s="616"/>
      <c r="BI879" s="616"/>
      <c r="BJ879" s="616"/>
      <c r="BK879" s="616"/>
      <c r="BL879" s="616"/>
      <c r="BM879" s="616"/>
      <c r="BN879" s="616"/>
      <c r="BO879" s="616"/>
      <c r="BP879" s="616"/>
      <c r="BQ879" s="616"/>
      <c r="BR879" s="616"/>
      <c r="BS879" s="616"/>
      <c r="BT879" s="616"/>
      <c r="BU879" s="616"/>
      <c r="BV879" s="616"/>
      <c r="BW879" s="616"/>
      <c r="BX879" s="616"/>
      <c r="BY879" s="616"/>
      <c r="BZ879" s="616"/>
      <c r="CA879" s="616"/>
      <c r="CB879" s="616"/>
      <c r="CC879" s="616"/>
      <c r="CD879" s="616"/>
      <c r="CE879" s="616"/>
      <c r="CF879" s="616"/>
      <c r="CG879" s="616"/>
    </row>
    <row r="880" spans="1:85">
      <c r="A880" s="618"/>
      <c r="B880" s="618"/>
      <c r="C880" s="618"/>
      <c r="D880" s="618"/>
      <c r="E880" s="618"/>
      <c r="F880" s="618"/>
      <c r="G880" s="618"/>
      <c r="H880" s="618"/>
      <c r="I880" s="618"/>
      <c r="J880" s="618"/>
      <c r="K880" s="618"/>
      <c r="L880" s="618"/>
      <c r="M880" s="618"/>
      <c r="N880" s="618"/>
      <c r="O880" s="618"/>
      <c r="P880" s="618"/>
      <c r="Q880" s="618"/>
      <c r="R880" s="618"/>
      <c r="S880" s="618"/>
      <c r="T880" s="618"/>
      <c r="U880" s="618"/>
      <c r="V880" s="618"/>
      <c r="W880" s="618"/>
      <c r="Y880" s="618"/>
      <c r="Z880" s="618"/>
      <c r="AA880" s="618"/>
      <c r="AB880" s="618"/>
      <c r="AC880" s="618"/>
      <c r="AD880" s="618"/>
      <c r="AE880" s="618"/>
      <c r="AF880" s="618"/>
      <c r="AG880" s="618"/>
      <c r="AH880" s="618"/>
      <c r="AI880" s="618"/>
      <c r="AJ880" s="618"/>
      <c r="AK880" s="618"/>
      <c r="AL880" s="616"/>
      <c r="AM880" s="616"/>
      <c r="AN880" s="616"/>
      <c r="AO880" s="616"/>
      <c r="AP880" s="616"/>
      <c r="AQ880" s="616"/>
      <c r="AR880" s="616"/>
      <c r="AS880" s="616"/>
      <c r="AT880" s="616"/>
      <c r="AU880" s="616"/>
      <c r="AV880" s="616"/>
      <c r="AW880" s="616"/>
      <c r="AX880" s="616"/>
      <c r="AY880" s="616"/>
      <c r="AZ880" s="616"/>
      <c r="BA880" s="616"/>
      <c r="BB880" s="616"/>
      <c r="BC880" s="616"/>
      <c r="BD880" s="616"/>
      <c r="BE880" s="616"/>
      <c r="BF880" s="616"/>
      <c r="BG880" s="616"/>
      <c r="BH880" s="616"/>
      <c r="BI880" s="616"/>
      <c r="BJ880" s="616"/>
      <c r="BK880" s="616"/>
      <c r="BL880" s="616"/>
      <c r="BM880" s="616"/>
      <c r="BN880" s="616"/>
      <c r="BO880" s="616"/>
      <c r="BP880" s="616"/>
      <c r="BQ880" s="616"/>
      <c r="BR880" s="616"/>
      <c r="BS880" s="616"/>
      <c r="BT880" s="616"/>
      <c r="BU880" s="616"/>
      <c r="BV880" s="616"/>
      <c r="BW880" s="616"/>
      <c r="BX880" s="616"/>
      <c r="BY880" s="616"/>
      <c r="BZ880" s="616"/>
      <c r="CA880" s="616"/>
      <c r="CB880" s="616"/>
      <c r="CC880" s="616"/>
      <c r="CD880" s="616"/>
      <c r="CE880" s="616"/>
      <c r="CF880" s="616"/>
      <c r="CG880" s="616"/>
    </row>
    <row r="881" spans="1:85">
      <c r="A881" s="618"/>
      <c r="B881" s="618"/>
      <c r="C881" s="618"/>
      <c r="D881" s="618"/>
      <c r="E881" s="618"/>
      <c r="F881" s="618"/>
      <c r="G881" s="618"/>
      <c r="H881" s="618"/>
      <c r="I881" s="618"/>
      <c r="J881" s="618"/>
      <c r="K881" s="618"/>
      <c r="L881" s="618"/>
      <c r="M881" s="618"/>
      <c r="N881" s="618"/>
      <c r="O881" s="618"/>
      <c r="P881" s="618"/>
      <c r="Q881" s="618"/>
      <c r="R881" s="618"/>
      <c r="S881" s="618"/>
      <c r="T881" s="618"/>
      <c r="U881" s="618"/>
      <c r="V881" s="618"/>
      <c r="W881" s="618"/>
      <c r="Y881" s="618"/>
      <c r="Z881" s="618"/>
      <c r="AA881" s="618"/>
      <c r="AB881" s="618"/>
      <c r="AC881" s="618"/>
      <c r="AD881" s="618"/>
      <c r="AE881" s="618"/>
      <c r="AF881" s="618"/>
      <c r="AG881" s="618"/>
      <c r="AH881" s="618"/>
      <c r="AI881" s="618"/>
      <c r="AJ881" s="618"/>
      <c r="AK881" s="618"/>
      <c r="AL881" s="616"/>
      <c r="AM881" s="616"/>
      <c r="AN881" s="616"/>
      <c r="AO881" s="616"/>
      <c r="AP881" s="616"/>
      <c r="AQ881" s="616"/>
      <c r="AR881" s="616"/>
      <c r="AS881" s="616"/>
      <c r="AT881" s="616"/>
      <c r="AU881" s="616"/>
      <c r="AV881" s="616"/>
      <c r="AW881" s="616"/>
      <c r="AX881" s="616"/>
      <c r="AY881" s="616"/>
      <c r="AZ881" s="616"/>
      <c r="BA881" s="616"/>
      <c r="BB881" s="616"/>
      <c r="BC881" s="616"/>
      <c r="BD881" s="616"/>
      <c r="BE881" s="616"/>
      <c r="BF881" s="616"/>
      <c r="BG881" s="616"/>
      <c r="BH881" s="616"/>
      <c r="BI881" s="616"/>
      <c r="BJ881" s="616"/>
      <c r="BK881" s="616"/>
      <c r="BL881" s="616"/>
      <c r="BM881" s="616"/>
      <c r="BN881" s="616"/>
      <c r="BO881" s="616"/>
      <c r="BP881" s="616"/>
      <c r="BQ881" s="616"/>
      <c r="BR881" s="616"/>
      <c r="BS881" s="616"/>
      <c r="BT881" s="616"/>
      <c r="BU881" s="616"/>
      <c r="BV881" s="616"/>
      <c r="BW881" s="616"/>
      <c r="BX881" s="616"/>
      <c r="BY881" s="616"/>
      <c r="BZ881" s="616"/>
      <c r="CA881" s="616"/>
      <c r="CB881" s="616"/>
      <c r="CC881" s="616"/>
      <c r="CD881" s="616"/>
      <c r="CE881" s="616"/>
      <c r="CF881" s="616"/>
      <c r="CG881" s="616"/>
    </row>
    <row r="882" spans="1:85">
      <c r="A882" s="618"/>
      <c r="B882" s="618"/>
      <c r="C882" s="618"/>
      <c r="D882" s="618"/>
      <c r="E882" s="618"/>
      <c r="F882" s="618"/>
      <c r="G882" s="618"/>
      <c r="H882" s="618"/>
      <c r="I882" s="618"/>
      <c r="J882" s="618"/>
      <c r="K882" s="618"/>
      <c r="L882" s="618"/>
      <c r="M882" s="618"/>
      <c r="N882" s="618"/>
      <c r="O882" s="618"/>
      <c r="P882" s="618"/>
      <c r="Q882" s="618"/>
      <c r="R882" s="618"/>
      <c r="S882" s="618"/>
      <c r="T882" s="618"/>
      <c r="U882" s="618"/>
      <c r="V882" s="618"/>
      <c r="W882" s="618"/>
      <c r="Y882" s="618"/>
      <c r="Z882" s="618"/>
      <c r="AA882" s="618"/>
      <c r="AB882" s="618"/>
      <c r="AC882" s="618"/>
      <c r="AD882" s="618"/>
      <c r="AE882" s="618"/>
      <c r="AF882" s="618"/>
      <c r="AG882" s="618"/>
      <c r="AH882" s="618"/>
      <c r="AI882" s="618"/>
      <c r="AJ882" s="618"/>
      <c r="AK882" s="618"/>
      <c r="AL882" s="616"/>
      <c r="AM882" s="616"/>
      <c r="AN882" s="616"/>
      <c r="AO882" s="616"/>
      <c r="AP882" s="616"/>
      <c r="AQ882" s="616"/>
      <c r="AR882" s="616"/>
      <c r="AS882" s="616"/>
      <c r="AT882" s="616"/>
      <c r="AU882" s="616"/>
      <c r="AV882" s="616"/>
      <c r="AW882" s="616"/>
      <c r="AX882" s="616"/>
      <c r="AY882" s="616"/>
      <c r="AZ882" s="616"/>
      <c r="BA882" s="616"/>
      <c r="BB882" s="616"/>
      <c r="BC882" s="616"/>
      <c r="BD882" s="616"/>
      <c r="BE882" s="616"/>
      <c r="BF882" s="616"/>
      <c r="BG882" s="616"/>
      <c r="BH882" s="616"/>
      <c r="BI882" s="616"/>
      <c r="BJ882" s="616"/>
      <c r="BK882" s="616"/>
      <c r="BL882" s="616"/>
      <c r="BM882" s="616"/>
      <c r="BN882" s="616"/>
      <c r="BO882" s="616"/>
      <c r="BP882" s="616"/>
      <c r="BQ882" s="616"/>
      <c r="BR882" s="616"/>
      <c r="BS882" s="616"/>
      <c r="BT882" s="616"/>
      <c r="BU882" s="616"/>
      <c r="BV882" s="616"/>
      <c r="BW882" s="616"/>
      <c r="BX882" s="616"/>
      <c r="BY882" s="616"/>
      <c r="BZ882" s="616"/>
      <c r="CA882" s="616"/>
      <c r="CB882" s="616"/>
      <c r="CC882" s="616"/>
      <c r="CD882" s="616"/>
      <c r="CE882" s="616"/>
      <c r="CF882" s="616"/>
      <c r="CG882" s="616"/>
    </row>
    <row r="883" spans="1:85">
      <c r="A883" s="618"/>
      <c r="B883" s="618"/>
      <c r="C883" s="618"/>
      <c r="D883" s="618"/>
      <c r="E883" s="618"/>
      <c r="F883" s="618"/>
      <c r="G883" s="618"/>
      <c r="H883" s="618"/>
      <c r="I883" s="618"/>
      <c r="J883" s="618"/>
      <c r="K883" s="618"/>
      <c r="L883" s="618"/>
      <c r="M883" s="618"/>
      <c r="N883" s="618"/>
      <c r="O883" s="618"/>
      <c r="P883" s="618"/>
      <c r="Q883" s="618"/>
      <c r="R883" s="618"/>
      <c r="S883" s="618"/>
      <c r="T883" s="618"/>
      <c r="U883" s="618"/>
      <c r="V883" s="618"/>
      <c r="W883" s="618"/>
      <c r="Y883" s="618"/>
      <c r="Z883" s="618"/>
      <c r="AA883" s="618"/>
      <c r="AB883" s="618"/>
      <c r="AC883" s="618"/>
      <c r="AD883" s="618"/>
      <c r="AE883" s="618"/>
      <c r="AF883" s="618"/>
      <c r="AG883" s="618"/>
      <c r="AH883" s="618"/>
      <c r="AI883" s="618"/>
      <c r="AJ883" s="618"/>
      <c r="AK883" s="618"/>
      <c r="AL883" s="616"/>
      <c r="AM883" s="616"/>
      <c r="AN883" s="616"/>
      <c r="AO883" s="616"/>
      <c r="AP883" s="616"/>
      <c r="AQ883" s="616"/>
      <c r="AR883" s="616"/>
      <c r="AS883" s="616"/>
      <c r="AT883" s="616"/>
      <c r="AU883" s="616"/>
      <c r="AV883" s="616"/>
      <c r="AW883" s="616"/>
      <c r="AX883" s="616"/>
      <c r="AY883" s="616"/>
      <c r="AZ883" s="616"/>
      <c r="BA883" s="616"/>
      <c r="BB883" s="616"/>
      <c r="BC883" s="616"/>
      <c r="BD883" s="616"/>
      <c r="BE883" s="616"/>
      <c r="BF883" s="616"/>
      <c r="BG883" s="616"/>
      <c r="BH883" s="616"/>
      <c r="BI883" s="616"/>
      <c r="BJ883" s="616"/>
      <c r="BK883" s="616"/>
      <c r="BL883" s="616"/>
      <c r="BM883" s="616"/>
      <c r="BN883" s="616"/>
      <c r="BO883" s="616"/>
      <c r="BP883" s="616"/>
      <c r="BQ883" s="616"/>
      <c r="BR883" s="616"/>
      <c r="BS883" s="616"/>
      <c r="BT883" s="616"/>
      <c r="BU883" s="616"/>
      <c r="BV883" s="616"/>
      <c r="BW883" s="616"/>
      <c r="BX883" s="616"/>
      <c r="BY883" s="616"/>
      <c r="BZ883" s="616"/>
      <c r="CA883" s="616"/>
      <c r="CB883" s="616"/>
      <c r="CC883" s="616"/>
      <c r="CD883" s="616"/>
      <c r="CE883" s="616"/>
      <c r="CF883" s="616"/>
      <c r="CG883" s="616"/>
    </row>
    <row r="884" spans="1:85">
      <c r="A884" s="618"/>
      <c r="B884" s="618"/>
      <c r="C884" s="618"/>
      <c r="D884" s="618"/>
      <c r="E884" s="618"/>
      <c r="F884" s="618"/>
      <c r="G884" s="618"/>
      <c r="H884" s="618"/>
      <c r="I884" s="618"/>
      <c r="J884" s="618"/>
      <c r="K884" s="618"/>
      <c r="L884" s="618"/>
      <c r="M884" s="618"/>
      <c r="N884" s="618"/>
      <c r="O884" s="618"/>
      <c r="P884" s="618"/>
      <c r="Q884" s="618"/>
      <c r="R884" s="618"/>
      <c r="S884" s="618"/>
      <c r="T884" s="618"/>
      <c r="U884" s="618"/>
      <c r="V884" s="618"/>
      <c r="W884" s="618"/>
      <c r="Y884" s="618"/>
      <c r="Z884" s="618"/>
      <c r="AA884" s="618"/>
      <c r="AB884" s="618"/>
      <c r="AC884" s="618"/>
      <c r="AD884" s="618"/>
      <c r="AE884" s="618"/>
      <c r="AF884" s="618"/>
      <c r="AG884" s="618"/>
      <c r="AH884" s="618"/>
      <c r="AI884" s="618"/>
      <c r="AJ884" s="618"/>
      <c r="AK884" s="618"/>
      <c r="AL884" s="616"/>
      <c r="AM884" s="616"/>
      <c r="AN884" s="616"/>
      <c r="AO884" s="616"/>
      <c r="AP884" s="616"/>
      <c r="AQ884" s="616"/>
      <c r="AR884" s="616"/>
      <c r="AS884" s="616"/>
      <c r="AT884" s="616"/>
      <c r="AU884" s="616"/>
      <c r="AV884" s="616"/>
      <c r="AW884" s="616"/>
      <c r="AX884" s="616"/>
      <c r="AY884" s="616"/>
      <c r="AZ884" s="616"/>
      <c r="BA884" s="616"/>
      <c r="BB884" s="616"/>
      <c r="BC884" s="616"/>
      <c r="BD884" s="616"/>
      <c r="BE884" s="616"/>
      <c r="BF884" s="616"/>
      <c r="BG884" s="616"/>
      <c r="BH884" s="616"/>
      <c r="BI884" s="616"/>
      <c r="BJ884" s="616"/>
      <c r="BK884" s="616"/>
      <c r="BL884" s="616"/>
      <c r="BM884" s="616"/>
      <c r="BN884" s="616"/>
      <c r="BO884" s="616"/>
      <c r="BP884" s="616"/>
      <c r="BQ884" s="616"/>
      <c r="BR884" s="616"/>
      <c r="BS884" s="616"/>
      <c r="BT884" s="616"/>
      <c r="BU884" s="616"/>
      <c r="BV884" s="616"/>
      <c r="BW884" s="616"/>
      <c r="BX884" s="616"/>
      <c r="BY884" s="616"/>
      <c r="BZ884" s="616"/>
      <c r="CA884" s="616"/>
      <c r="CB884" s="616"/>
      <c r="CC884" s="616"/>
      <c r="CD884" s="616"/>
      <c r="CE884" s="616"/>
      <c r="CF884" s="616"/>
      <c r="CG884" s="616"/>
    </row>
    <row r="885" spans="1:85">
      <c r="A885" s="618"/>
      <c r="B885" s="618"/>
      <c r="C885" s="618"/>
      <c r="D885" s="618"/>
      <c r="E885" s="618"/>
      <c r="F885" s="618"/>
      <c r="G885" s="618"/>
      <c r="H885" s="618"/>
      <c r="I885" s="618"/>
      <c r="J885" s="618"/>
      <c r="K885" s="618"/>
      <c r="L885" s="618"/>
      <c r="M885" s="618"/>
      <c r="N885" s="618"/>
      <c r="O885" s="618"/>
      <c r="P885" s="618"/>
      <c r="Q885" s="618"/>
      <c r="R885" s="618"/>
      <c r="S885" s="618"/>
      <c r="T885" s="618"/>
      <c r="U885" s="618"/>
      <c r="V885" s="618"/>
      <c r="W885" s="618"/>
      <c r="Y885" s="618"/>
      <c r="Z885" s="618"/>
      <c r="AA885" s="618"/>
      <c r="AB885" s="618"/>
      <c r="AC885" s="618"/>
      <c r="AD885" s="618"/>
      <c r="AE885" s="618"/>
      <c r="AF885" s="618"/>
      <c r="AG885" s="618"/>
      <c r="AH885" s="618"/>
      <c r="AI885" s="618"/>
      <c r="AJ885" s="618"/>
      <c r="AK885" s="618"/>
      <c r="AL885" s="616"/>
      <c r="AM885" s="616"/>
      <c r="AN885" s="616"/>
      <c r="AO885" s="616"/>
      <c r="AP885" s="616"/>
      <c r="AQ885" s="616"/>
      <c r="AR885" s="616"/>
      <c r="AS885" s="616"/>
      <c r="AT885" s="616"/>
      <c r="AU885" s="616"/>
      <c r="AV885" s="616"/>
      <c r="AW885" s="616"/>
      <c r="AX885" s="616"/>
      <c r="AY885" s="616"/>
      <c r="AZ885" s="616"/>
      <c r="BA885" s="616"/>
      <c r="BB885" s="616"/>
      <c r="BC885" s="616"/>
      <c r="BD885" s="616"/>
      <c r="BE885" s="616"/>
      <c r="BF885" s="616"/>
      <c r="BG885" s="616"/>
      <c r="BH885" s="616"/>
      <c r="BI885" s="616"/>
      <c r="BJ885" s="616"/>
      <c r="BK885" s="616"/>
      <c r="BL885" s="616"/>
      <c r="BM885" s="616"/>
      <c r="BN885" s="616"/>
      <c r="BO885" s="616"/>
      <c r="BP885" s="616"/>
      <c r="BQ885" s="616"/>
      <c r="BR885" s="616"/>
      <c r="BS885" s="616"/>
      <c r="BT885" s="616"/>
      <c r="BU885" s="616"/>
      <c r="BV885" s="616"/>
      <c r="BW885" s="616"/>
      <c r="BX885" s="616"/>
      <c r="BY885" s="616"/>
      <c r="BZ885" s="616"/>
      <c r="CA885" s="616"/>
      <c r="CB885" s="616"/>
      <c r="CC885" s="616"/>
      <c r="CD885" s="616"/>
      <c r="CE885" s="616"/>
      <c r="CF885" s="616"/>
      <c r="CG885" s="616"/>
    </row>
    <row r="886" spans="1:85">
      <c r="A886" s="618"/>
      <c r="B886" s="618"/>
      <c r="C886" s="618"/>
      <c r="D886" s="618"/>
      <c r="E886" s="618"/>
      <c r="F886" s="618"/>
      <c r="G886" s="618"/>
      <c r="H886" s="618"/>
      <c r="I886" s="618"/>
      <c r="J886" s="618"/>
      <c r="K886" s="618"/>
      <c r="L886" s="618"/>
      <c r="M886" s="618"/>
      <c r="N886" s="618"/>
      <c r="O886" s="618"/>
      <c r="P886" s="618"/>
      <c r="Q886" s="618"/>
      <c r="R886" s="618"/>
      <c r="S886" s="618"/>
      <c r="T886" s="618"/>
      <c r="U886" s="618"/>
      <c r="V886" s="618"/>
      <c r="W886" s="618"/>
      <c r="Y886" s="618"/>
      <c r="Z886" s="618"/>
      <c r="AA886" s="618"/>
      <c r="AB886" s="618"/>
      <c r="AC886" s="618"/>
      <c r="AD886" s="618"/>
      <c r="AE886" s="618"/>
      <c r="AF886" s="618"/>
      <c r="AG886" s="618"/>
      <c r="AH886" s="618"/>
      <c r="AI886" s="618"/>
      <c r="AJ886" s="618"/>
      <c r="AK886" s="618"/>
      <c r="AL886" s="616"/>
      <c r="AM886" s="616"/>
      <c r="AN886" s="616"/>
      <c r="AO886" s="616"/>
      <c r="AP886" s="616"/>
      <c r="AQ886" s="616"/>
      <c r="AR886" s="616"/>
      <c r="AS886" s="616"/>
      <c r="AT886" s="616"/>
      <c r="AU886" s="616"/>
      <c r="AV886" s="616"/>
      <c r="AW886" s="616"/>
      <c r="AX886" s="616"/>
      <c r="AY886" s="616"/>
      <c r="AZ886" s="616"/>
      <c r="BA886" s="616"/>
      <c r="BB886" s="616"/>
      <c r="BC886" s="616"/>
      <c r="BD886" s="616"/>
      <c r="BE886" s="616"/>
      <c r="BF886" s="616"/>
      <c r="BG886" s="616"/>
      <c r="BH886" s="616"/>
      <c r="BI886" s="616"/>
      <c r="BJ886" s="616"/>
      <c r="BK886" s="616"/>
      <c r="BL886" s="616"/>
      <c r="BM886" s="616"/>
      <c r="BN886" s="616"/>
      <c r="BO886" s="616"/>
      <c r="BP886" s="616"/>
      <c r="BQ886" s="616"/>
      <c r="BR886" s="616"/>
      <c r="BS886" s="616"/>
      <c r="BT886" s="616"/>
      <c r="BU886" s="616"/>
      <c r="BV886" s="616"/>
      <c r="BW886" s="616"/>
      <c r="BX886" s="616"/>
      <c r="BY886" s="616"/>
      <c r="BZ886" s="616"/>
      <c r="CA886" s="616"/>
      <c r="CB886" s="616"/>
      <c r="CC886" s="616"/>
      <c r="CD886" s="616"/>
      <c r="CE886" s="616"/>
      <c r="CF886" s="616"/>
      <c r="CG886" s="616"/>
    </row>
    <row r="887" spans="1:85">
      <c r="A887" s="618"/>
      <c r="B887" s="618"/>
      <c r="C887" s="618"/>
      <c r="D887" s="618"/>
      <c r="E887" s="618"/>
      <c r="F887" s="618"/>
      <c r="G887" s="618"/>
      <c r="H887" s="618"/>
      <c r="I887" s="618"/>
      <c r="J887" s="618"/>
      <c r="K887" s="618"/>
      <c r="L887" s="618"/>
      <c r="M887" s="618"/>
      <c r="N887" s="618"/>
      <c r="O887" s="618"/>
      <c r="P887" s="618"/>
      <c r="Q887" s="618"/>
      <c r="R887" s="618"/>
      <c r="S887" s="618"/>
      <c r="T887" s="618"/>
      <c r="U887" s="618"/>
      <c r="V887" s="618"/>
      <c r="W887" s="618"/>
      <c r="Y887" s="618"/>
      <c r="Z887" s="618"/>
      <c r="AA887" s="618"/>
      <c r="AB887" s="618"/>
      <c r="AC887" s="618"/>
      <c r="AD887" s="618"/>
      <c r="AE887" s="618"/>
      <c r="AF887" s="618"/>
      <c r="AG887" s="618"/>
      <c r="AH887" s="618"/>
      <c r="AI887" s="618"/>
      <c r="AJ887" s="618"/>
      <c r="AK887" s="618"/>
      <c r="AL887" s="616"/>
      <c r="AM887" s="616"/>
      <c r="AN887" s="616"/>
      <c r="AO887" s="616"/>
      <c r="AP887" s="616"/>
      <c r="AQ887" s="616"/>
      <c r="AR887" s="616"/>
      <c r="AS887" s="616"/>
      <c r="AT887" s="616"/>
      <c r="AU887" s="616"/>
      <c r="AV887" s="616"/>
      <c r="AW887" s="616"/>
      <c r="AX887" s="616"/>
      <c r="AY887" s="616"/>
      <c r="AZ887" s="616"/>
      <c r="BA887" s="616"/>
      <c r="BB887" s="616"/>
      <c r="BC887" s="616"/>
      <c r="BD887" s="616"/>
      <c r="BE887" s="616"/>
      <c r="BF887" s="616"/>
      <c r="BG887" s="616"/>
      <c r="BH887" s="616"/>
      <c r="BI887" s="616"/>
      <c r="BJ887" s="616"/>
      <c r="BK887" s="616"/>
      <c r="BL887" s="616"/>
      <c r="BM887" s="616"/>
      <c r="BN887" s="616"/>
      <c r="BO887" s="616"/>
      <c r="BP887" s="616"/>
      <c r="BQ887" s="616"/>
      <c r="BR887" s="616"/>
      <c r="BS887" s="616"/>
      <c r="BT887" s="616"/>
      <c r="BU887" s="616"/>
      <c r="BV887" s="616"/>
      <c r="BW887" s="616"/>
      <c r="BX887" s="616"/>
      <c r="BY887" s="616"/>
      <c r="BZ887" s="616"/>
      <c r="CA887" s="616"/>
      <c r="CB887" s="616"/>
      <c r="CC887" s="616"/>
      <c r="CD887" s="616"/>
      <c r="CE887" s="616"/>
      <c r="CF887" s="616"/>
      <c r="CG887" s="616"/>
    </row>
    <row r="888" spans="1:85">
      <c r="A888" s="618"/>
      <c r="B888" s="618"/>
      <c r="C888" s="618"/>
      <c r="D888" s="618"/>
      <c r="E888" s="618"/>
      <c r="F888" s="618"/>
      <c r="G888" s="618"/>
      <c r="H888" s="618"/>
      <c r="I888" s="618"/>
      <c r="J888" s="618"/>
      <c r="K888" s="618"/>
      <c r="L888" s="618"/>
      <c r="M888" s="618"/>
      <c r="N888" s="618"/>
      <c r="O888" s="618"/>
      <c r="P888" s="618"/>
      <c r="Q888" s="618"/>
      <c r="R888" s="618"/>
      <c r="S888" s="618"/>
      <c r="T888" s="618"/>
      <c r="U888" s="618"/>
      <c r="V888" s="618"/>
      <c r="W888" s="618"/>
      <c r="Y888" s="618"/>
      <c r="Z888" s="618"/>
      <c r="AA888" s="618"/>
      <c r="AB888" s="618"/>
      <c r="AC888" s="618"/>
      <c r="AD888" s="618"/>
      <c r="AE888" s="618"/>
      <c r="AF888" s="618"/>
      <c r="AG888" s="618"/>
      <c r="AH888" s="618"/>
      <c r="AI888" s="618"/>
      <c r="AJ888" s="618"/>
      <c r="AK888" s="618"/>
      <c r="AL888" s="616"/>
      <c r="AM888" s="616"/>
      <c r="AN888" s="616"/>
      <c r="AO888" s="616"/>
      <c r="AP888" s="616"/>
      <c r="AQ888" s="616"/>
      <c r="AR888" s="616"/>
      <c r="AS888" s="616"/>
      <c r="AT888" s="616"/>
      <c r="AU888" s="616"/>
      <c r="AV888" s="616"/>
      <c r="AW888" s="616"/>
      <c r="AX888" s="616"/>
      <c r="AY888" s="616"/>
      <c r="AZ888" s="616"/>
      <c r="BA888" s="616"/>
      <c r="BB888" s="616"/>
      <c r="BC888" s="616"/>
      <c r="BD888" s="616"/>
      <c r="BE888" s="616"/>
      <c r="BF888" s="616"/>
      <c r="BG888" s="616"/>
      <c r="BH888" s="616"/>
      <c r="BI888" s="616"/>
      <c r="BJ888" s="616"/>
      <c r="BK888" s="616"/>
      <c r="BL888" s="616"/>
      <c r="BM888" s="616"/>
      <c r="BN888" s="616"/>
      <c r="BO888" s="616"/>
      <c r="BP888" s="616"/>
      <c r="BQ888" s="616"/>
      <c r="BR888" s="616"/>
      <c r="BS888" s="616"/>
      <c r="BT888" s="616"/>
      <c r="BU888" s="616"/>
      <c r="BV888" s="616"/>
      <c r="BW888" s="616"/>
      <c r="BX888" s="616"/>
      <c r="BY888" s="616"/>
      <c r="BZ888" s="616"/>
      <c r="CA888" s="616"/>
      <c r="CB888" s="616"/>
      <c r="CC888" s="616"/>
      <c r="CD888" s="616"/>
      <c r="CE888" s="616"/>
      <c r="CF888" s="616"/>
      <c r="CG888" s="616"/>
    </row>
    <row r="889" spans="1:85">
      <c r="A889" s="618"/>
      <c r="B889" s="618"/>
      <c r="C889" s="618"/>
      <c r="D889" s="618"/>
      <c r="E889" s="618"/>
      <c r="F889" s="618"/>
      <c r="G889" s="618"/>
      <c r="H889" s="618"/>
      <c r="I889" s="618"/>
      <c r="J889" s="618"/>
      <c r="K889" s="618"/>
      <c r="L889" s="618"/>
      <c r="M889" s="618"/>
      <c r="N889" s="618"/>
      <c r="O889" s="618"/>
      <c r="P889" s="618"/>
      <c r="Q889" s="618"/>
      <c r="R889" s="618"/>
      <c r="S889" s="618"/>
      <c r="T889" s="618"/>
      <c r="U889" s="618"/>
      <c r="V889" s="618"/>
      <c r="W889" s="618"/>
      <c r="Y889" s="618"/>
      <c r="Z889" s="618"/>
      <c r="AA889" s="618"/>
      <c r="AB889" s="618"/>
      <c r="AC889" s="618"/>
      <c r="AD889" s="618"/>
      <c r="AE889" s="618"/>
      <c r="AF889" s="618"/>
      <c r="AG889" s="618"/>
      <c r="AH889" s="618"/>
      <c r="AI889" s="618"/>
      <c r="AJ889" s="618"/>
      <c r="AK889" s="618"/>
      <c r="AL889" s="616"/>
      <c r="AM889" s="616"/>
      <c r="AN889" s="616"/>
      <c r="AO889" s="616"/>
      <c r="AP889" s="616"/>
      <c r="AQ889" s="616"/>
      <c r="AR889" s="616"/>
      <c r="AS889" s="616"/>
      <c r="AT889" s="616"/>
      <c r="AU889" s="616"/>
      <c r="AV889" s="616"/>
      <c r="AW889" s="616"/>
      <c r="AX889" s="616"/>
      <c r="AY889" s="616"/>
      <c r="AZ889" s="616"/>
      <c r="BA889" s="616"/>
      <c r="BB889" s="616"/>
      <c r="BC889" s="616"/>
      <c r="BD889" s="616"/>
      <c r="BE889" s="616"/>
      <c r="BF889" s="616"/>
      <c r="BG889" s="616"/>
      <c r="BH889" s="616"/>
      <c r="BI889" s="616"/>
      <c r="BJ889" s="616"/>
      <c r="BK889" s="616"/>
      <c r="BL889" s="616"/>
      <c r="BM889" s="616"/>
      <c r="BN889" s="616"/>
      <c r="BO889" s="616"/>
      <c r="BP889" s="616"/>
      <c r="BQ889" s="616"/>
      <c r="BR889" s="616"/>
      <c r="BS889" s="616"/>
      <c r="BT889" s="616"/>
      <c r="BU889" s="616"/>
      <c r="BV889" s="616"/>
      <c r="BW889" s="616"/>
      <c r="BX889" s="616"/>
      <c r="BY889" s="616"/>
      <c r="BZ889" s="616"/>
      <c r="CA889" s="616"/>
      <c r="CB889" s="616"/>
      <c r="CC889" s="616"/>
      <c r="CD889" s="616"/>
      <c r="CE889" s="616"/>
      <c r="CF889" s="616"/>
      <c r="CG889" s="616"/>
    </row>
    <row r="890" spans="1:85">
      <c r="A890" s="618"/>
      <c r="B890" s="618"/>
      <c r="C890" s="618"/>
      <c r="D890" s="618"/>
      <c r="E890" s="618"/>
      <c r="F890" s="618"/>
      <c r="G890" s="618"/>
      <c r="H890" s="618"/>
      <c r="I890" s="618"/>
      <c r="J890" s="618"/>
      <c r="K890" s="618"/>
      <c r="L890" s="618"/>
      <c r="M890" s="618"/>
      <c r="N890" s="618"/>
      <c r="O890" s="618"/>
      <c r="P890" s="618"/>
      <c r="Q890" s="618"/>
      <c r="R890" s="618"/>
      <c r="S890" s="618"/>
      <c r="T890" s="618"/>
      <c r="U890" s="618"/>
      <c r="V890" s="618"/>
      <c r="W890" s="618"/>
      <c r="Y890" s="618"/>
      <c r="Z890" s="618"/>
      <c r="AA890" s="618"/>
      <c r="AB890" s="618"/>
      <c r="AC890" s="618"/>
      <c r="AD890" s="618"/>
      <c r="AE890" s="618"/>
      <c r="AF890" s="618"/>
      <c r="AG890" s="618"/>
      <c r="AH890" s="618"/>
      <c r="AI890" s="618"/>
      <c r="AJ890" s="618"/>
      <c r="AK890" s="618"/>
      <c r="AL890" s="616"/>
      <c r="AM890" s="616"/>
      <c r="AN890" s="616"/>
      <c r="AO890" s="616"/>
      <c r="AP890" s="616"/>
      <c r="AQ890" s="616"/>
      <c r="AR890" s="616"/>
      <c r="AS890" s="616"/>
      <c r="AT890" s="616"/>
      <c r="AU890" s="616"/>
      <c r="AV890" s="616"/>
      <c r="AW890" s="616"/>
      <c r="AX890" s="616"/>
      <c r="AY890" s="616"/>
      <c r="AZ890" s="616"/>
      <c r="BA890" s="616"/>
      <c r="BB890" s="616"/>
      <c r="BC890" s="616"/>
      <c r="BD890" s="616"/>
      <c r="BE890" s="616"/>
      <c r="BF890" s="616"/>
      <c r="BG890" s="616"/>
      <c r="BH890" s="616"/>
      <c r="BI890" s="616"/>
      <c r="BJ890" s="616"/>
      <c r="BK890" s="616"/>
      <c r="BL890" s="616"/>
      <c r="BM890" s="616"/>
      <c r="BN890" s="616"/>
      <c r="BO890" s="616"/>
      <c r="BP890" s="616"/>
      <c r="BQ890" s="616"/>
      <c r="BR890" s="616"/>
      <c r="BS890" s="616"/>
      <c r="BT890" s="616"/>
      <c r="BU890" s="616"/>
      <c r="BV890" s="616"/>
      <c r="BW890" s="616"/>
      <c r="BX890" s="616"/>
      <c r="BY890" s="616"/>
      <c r="BZ890" s="616"/>
      <c r="CA890" s="616"/>
      <c r="CB890" s="616"/>
      <c r="CC890" s="616"/>
      <c r="CD890" s="616"/>
      <c r="CE890" s="616"/>
      <c r="CF890" s="616"/>
      <c r="CG890" s="616"/>
    </row>
    <row r="891" spans="1:85">
      <c r="A891" s="618"/>
      <c r="B891" s="618"/>
      <c r="C891" s="618"/>
      <c r="D891" s="618"/>
      <c r="E891" s="618"/>
      <c r="F891" s="618"/>
      <c r="G891" s="618"/>
      <c r="H891" s="618"/>
      <c r="I891" s="618"/>
      <c r="J891" s="618"/>
      <c r="K891" s="618"/>
      <c r="L891" s="618"/>
      <c r="M891" s="618"/>
      <c r="N891" s="618"/>
      <c r="O891" s="618"/>
      <c r="P891" s="618"/>
      <c r="Q891" s="618"/>
      <c r="R891" s="618"/>
      <c r="S891" s="618"/>
      <c r="T891" s="618"/>
      <c r="U891" s="618"/>
      <c r="V891" s="618"/>
      <c r="W891" s="618"/>
      <c r="Y891" s="618"/>
      <c r="Z891" s="618"/>
      <c r="AA891" s="618"/>
      <c r="AB891" s="618"/>
      <c r="AC891" s="618"/>
      <c r="AD891" s="618"/>
      <c r="AE891" s="618"/>
      <c r="AF891" s="618"/>
      <c r="AG891" s="618"/>
      <c r="AH891" s="618"/>
      <c r="AI891" s="618"/>
      <c r="AJ891" s="618"/>
      <c r="AK891" s="618"/>
      <c r="AL891" s="616"/>
      <c r="AM891" s="616"/>
      <c r="AN891" s="616"/>
      <c r="AO891" s="616"/>
      <c r="AP891" s="616"/>
      <c r="AQ891" s="616"/>
      <c r="AR891" s="616"/>
      <c r="AS891" s="616"/>
      <c r="AT891" s="616"/>
      <c r="AU891" s="616"/>
      <c r="AV891" s="616"/>
      <c r="AW891" s="616"/>
      <c r="AX891" s="616"/>
      <c r="AY891" s="616"/>
      <c r="AZ891" s="616"/>
      <c r="BA891" s="616"/>
      <c r="BB891" s="616"/>
      <c r="BC891" s="616"/>
      <c r="BD891" s="616"/>
      <c r="BE891" s="616"/>
      <c r="BF891" s="616"/>
      <c r="BG891" s="616"/>
      <c r="BH891" s="616"/>
      <c r="BI891" s="616"/>
      <c r="BJ891" s="616"/>
      <c r="BK891" s="616"/>
      <c r="BL891" s="616"/>
      <c r="BM891" s="616"/>
      <c r="BN891" s="616"/>
      <c r="BO891" s="616"/>
      <c r="BP891" s="616"/>
      <c r="BQ891" s="616"/>
      <c r="BR891" s="616"/>
      <c r="BS891" s="616"/>
      <c r="BT891" s="616"/>
      <c r="BU891" s="616"/>
      <c r="BV891" s="616"/>
      <c r="BW891" s="616"/>
      <c r="BX891" s="616"/>
      <c r="BY891" s="616"/>
      <c r="BZ891" s="616"/>
      <c r="CA891" s="616"/>
      <c r="CB891" s="616"/>
      <c r="CC891" s="616"/>
      <c r="CD891" s="616"/>
      <c r="CE891" s="616"/>
      <c r="CF891" s="616"/>
      <c r="CG891" s="616"/>
    </row>
    <row r="892" spans="1:85">
      <c r="A892" s="618"/>
      <c r="B892" s="618"/>
      <c r="C892" s="618"/>
      <c r="D892" s="618"/>
      <c r="E892" s="618"/>
      <c r="F892" s="618"/>
      <c r="G892" s="618"/>
      <c r="H892" s="618"/>
      <c r="I892" s="618"/>
      <c r="J892" s="618"/>
      <c r="K892" s="618"/>
      <c r="L892" s="618"/>
      <c r="M892" s="618"/>
      <c r="N892" s="618"/>
      <c r="O892" s="618"/>
      <c r="P892" s="618"/>
      <c r="Q892" s="618"/>
      <c r="R892" s="618"/>
      <c r="S892" s="618"/>
      <c r="T892" s="618"/>
      <c r="U892" s="618"/>
      <c r="V892" s="618"/>
      <c r="W892" s="618"/>
      <c r="Y892" s="618"/>
      <c r="Z892" s="618"/>
      <c r="AA892" s="618"/>
      <c r="AB892" s="618"/>
      <c r="AC892" s="618"/>
      <c r="AD892" s="618"/>
      <c r="AE892" s="618"/>
      <c r="AF892" s="618"/>
      <c r="AG892" s="618"/>
      <c r="AH892" s="618"/>
      <c r="AI892" s="618"/>
      <c r="AJ892" s="618"/>
      <c r="AK892" s="618"/>
      <c r="AL892" s="616"/>
      <c r="AM892" s="616"/>
      <c r="AN892" s="616"/>
      <c r="AO892" s="616"/>
      <c r="AP892" s="616"/>
      <c r="AQ892" s="616"/>
      <c r="AR892" s="616"/>
      <c r="AS892" s="616"/>
      <c r="AT892" s="616"/>
      <c r="AU892" s="616"/>
      <c r="AV892" s="616"/>
      <c r="AW892" s="616"/>
      <c r="AX892" s="616"/>
      <c r="AY892" s="616"/>
      <c r="AZ892" s="616"/>
      <c r="BA892" s="616"/>
      <c r="BB892" s="616"/>
      <c r="BC892" s="616"/>
      <c r="BD892" s="616"/>
      <c r="BE892" s="616"/>
      <c r="BF892" s="616"/>
      <c r="BG892" s="616"/>
      <c r="BH892" s="616"/>
      <c r="BI892" s="616"/>
      <c r="BJ892" s="616"/>
      <c r="BK892" s="616"/>
      <c r="BL892" s="616"/>
      <c r="BM892" s="616"/>
      <c r="BN892" s="616"/>
      <c r="BO892" s="616"/>
      <c r="BP892" s="616"/>
      <c r="BQ892" s="616"/>
      <c r="BR892" s="616"/>
      <c r="BS892" s="616"/>
      <c r="BT892" s="616"/>
      <c r="BU892" s="616"/>
      <c r="BV892" s="616"/>
      <c r="BW892" s="616"/>
      <c r="BX892" s="616"/>
      <c r="BY892" s="616"/>
      <c r="BZ892" s="616"/>
      <c r="CA892" s="616"/>
      <c r="CB892" s="616"/>
      <c r="CC892" s="616"/>
      <c r="CD892" s="616"/>
      <c r="CE892" s="616"/>
      <c r="CF892" s="616"/>
      <c r="CG892" s="616"/>
    </row>
    <row r="893" spans="1:85">
      <c r="A893" s="618"/>
      <c r="B893" s="618"/>
      <c r="C893" s="618"/>
      <c r="D893" s="618"/>
      <c r="E893" s="618"/>
      <c r="F893" s="618"/>
      <c r="G893" s="618"/>
      <c r="H893" s="618"/>
      <c r="I893" s="618"/>
      <c r="J893" s="618"/>
      <c r="K893" s="618"/>
      <c r="L893" s="618"/>
      <c r="M893" s="618"/>
      <c r="N893" s="618"/>
      <c r="O893" s="618"/>
      <c r="P893" s="618"/>
      <c r="Q893" s="618"/>
      <c r="R893" s="618"/>
      <c r="S893" s="618"/>
      <c r="T893" s="618"/>
      <c r="U893" s="618"/>
      <c r="V893" s="618"/>
      <c r="W893" s="618"/>
      <c r="Y893" s="618"/>
      <c r="Z893" s="618"/>
      <c r="AA893" s="618"/>
      <c r="AB893" s="618"/>
      <c r="AC893" s="618"/>
      <c r="AD893" s="618"/>
      <c r="AE893" s="618"/>
      <c r="AF893" s="618"/>
      <c r="AG893" s="618"/>
      <c r="AH893" s="618"/>
      <c r="AI893" s="618"/>
      <c r="AJ893" s="618"/>
      <c r="AK893" s="618"/>
      <c r="AL893" s="616"/>
      <c r="AM893" s="616"/>
      <c r="AN893" s="616"/>
      <c r="AO893" s="616"/>
      <c r="AP893" s="616"/>
      <c r="AQ893" s="616"/>
      <c r="AR893" s="616"/>
      <c r="AS893" s="616"/>
      <c r="AT893" s="616"/>
      <c r="AU893" s="616"/>
      <c r="AV893" s="616"/>
      <c r="AW893" s="616"/>
      <c r="AX893" s="616"/>
      <c r="AY893" s="616"/>
      <c r="AZ893" s="616"/>
      <c r="BA893" s="616"/>
      <c r="BB893" s="616"/>
      <c r="BC893" s="616"/>
      <c r="BD893" s="616"/>
      <c r="BE893" s="616"/>
      <c r="BF893" s="616"/>
      <c r="BG893" s="616"/>
      <c r="BH893" s="616"/>
      <c r="BI893" s="616"/>
      <c r="BJ893" s="616"/>
      <c r="BK893" s="616"/>
      <c r="BL893" s="616"/>
      <c r="BM893" s="616"/>
      <c r="BN893" s="616"/>
      <c r="BO893" s="616"/>
      <c r="BP893" s="616"/>
      <c r="BQ893" s="616"/>
      <c r="BR893" s="616"/>
      <c r="BS893" s="616"/>
      <c r="BT893" s="616"/>
      <c r="BU893" s="616"/>
      <c r="BV893" s="616"/>
      <c r="BW893" s="616"/>
      <c r="BX893" s="616"/>
      <c r="BY893" s="616"/>
      <c r="BZ893" s="616"/>
      <c r="CA893" s="616"/>
      <c r="CB893" s="616"/>
      <c r="CC893" s="616"/>
      <c r="CD893" s="616"/>
      <c r="CE893" s="616"/>
      <c r="CF893" s="616"/>
      <c r="CG893" s="616"/>
    </row>
    <row r="894" spans="1:85">
      <c r="A894" s="618"/>
      <c r="B894" s="618"/>
      <c r="C894" s="618"/>
      <c r="D894" s="618"/>
      <c r="E894" s="618"/>
      <c r="F894" s="618"/>
      <c r="G894" s="618"/>
      <c r="H894" s="618"/>
      <c r="I894" s="618"/>
      <c r="J894" s="618"/>
      <c r="K894" s="618"/>
      <c r="L894" s="618"/>
      <c r="M894" s="618"/>
      <c r="N894" s="618"/>
      <c r="O894" s="618"/>
      <c r="P894" s="618"/>
      <c r="Q894" s="618"/>
      <c r="R894" s="618"/>
      <c r="S894" s="618"/>
      <c r="T894" s="618"/>
      <c r="U894" s="618"/>
      <c r="V894" s="618"/>
      <c r="W894" s="618"/>
      <c r="Y894" s="618"/>
      <c r="Z894" s="618"/>
      <c r="AA894" s="618"/>
      <c r="AB894" s="618"/>
      <c r="AC894" s="618"/>
      <c r="AD894" s="618"/>
      <c r="AE894" s="618"/>
      <c r="AF894" s="618"/>
      <c r="AG894" s="618"/>
      <c r="AH894" s="618"/>
      <c r="AI894" s="618"/>
      <c r="AJ894" s="618"/>
      <c r="AK894" s="618"/>
      <c r="AL894" s="616"/>
      <c r="AM894" s="616"/>
      <c r="AN894" s="616"/>
      <c r="AO894" s="616"/>
      <c r="AP894" s="616"/>
      <c r="AQ894" s="616"/>
      <c r="AR894" s="616"/>
      <c r="AS894" s="616"/>
      <c r="AT894" s="616"/>
      <c r="AU894" s="616"/>
      <c r="AV894" s="616"/>
      <c r="AW894" s="616"/>
      <c r="AX894" s="616"/>
      <c r="AY894" s="616"/>
      <c r="AZ894" s="616"/>
      <c r="BA894" s="616"/>
      <c r="BB894" s="616"/>
      <c r="BC894" s="616"/>
      <c r="BD894" s="616"/>
      <c r="BE894" s="616"/>
      <c r="BF894" s="616"/>
      <c r="BG894" s="616"/>
      <c r="BH894" s="616"/>
      <c r="BI894" s="616"/>
      <c r="BJ894" s="616"/>
      <c r="BK894" s="616"/>
      <c r="BL894" s="616"/>
      <c r="BM894" s="616"/>
      <c r="BN894" s="616"/>
      <c r="BO894" s="616"/>
      <c r="BP894" s="616"/>
      <c r="BQ894" s="616"/>
      <c r="BR894" s="616"/>
      <c r="BS894" s="616"/>
      <c r="BT894" s="616"/>
      <c r="BU894" s="616"/>
      <c r="BV894" s="616"/>
      <c r="BW894" s="616"/>
      <c r="BX894" s="616"/>
      <c r="BY894" s="616"/>
      <c r="BZ894" s="616"/>
      <c r="CA894" s="616"/>
      <c r="CB894" s="616"/>
      <c r="CC894" s="616"/>
      <c r="CD894" s="616"/>
      <c r="CE894" s="616"/>
      <c r="CF894" s="616"/>
      <c r="CG894" s="616"/>
    </row>
    <row r="895" spans="1:85">
      <c r="A895" s="618"/>
      <c r="B895" s="618"/>
      <c r="C895" s="618"/>
      <c r="D895" s="618"/>
      <c r="E895" s="618"/>
      <c r="F895" s="618"/>
      <c r="G895" s="618"/>
      <c r="H895" s="618"/>
      <c r="I895" s="618"/>
      <c r="J895" s="618"/>
      <c r="K895" s="618"/>
      <c r="L895" s="618"/>
      <c r="M895" s="618"/>
      <c r="N895" s="618"/>
      <c r="O895" s="618"/>
      <c r="P895" s="618"/>
      <c r="Q895" s="618"/>
      <c r="R895" s="618"/>
      <c r="S895" s="618"/>
      <c r="T895" s="618"/>
      <c r="U895" s="618"/>
      <c r="V895" s="618"/>
      <c r="W895" s="618"/>
      <c r="Y895" s="618"/>
      <c r="Z895" s="618"/>
      <c r="AA895" s="618"/>
      <c r="AB895" s="618"/>
      <c r="AC895" s="618"/>
      <c r="AD895" s="618"/>
      <c r="AE895" s="618"/>
      <c r="AF895" s="618"/>
      <c r="AG895" s="618"/>
      <c r="AH895" s="618"/>
      <c r="AI895" s="618"/>
      <c r="AJ895" s="618"/>
      <c r="AK895" s="618"/>
      <c r="AL895" s="616"/>
      <c r="AM895" s="616"/>
      <c r="AN895" s="616"/>
      <c r="AO895" s="616"/>
      <c r="AP895" s="616"/>
      <c r="AQ895" s="616"/>
      <c r="AR895" s="616"/>
      <c r="AS895" s="616"/>
      <c r="AT895" s="616"/>
      <c r="AU895" s="616"/>
      <c r="AV895" s="616"/>
      <c r="AW895" s="616"/>
      <c r="AX895" s="616"/>
      <c r="AY895" s="616"/>
      <c r="AZ895" s="616"/>
      <c r="BA895" s="616"/>
      <c r="BB895" s="616"/>
      <c r="BC895" s="616"/>
      <c r="BD895" s="616"/>
      <c r="BE895" s="616"/>
      <c r="BF895" s="616"/>
      <c r="BG895" s="616"/>
      <c r="BH895" s="616"/>
      <c r="BI895" s="616"/>
      <c r="BJ895" s="616"/>
      <c r="BK895" s="616"/>
      <c r="BL895" s="616"/>
      <c r="BM895" s="616"/>
      <c r="BN895" s="616"/>
      <c r="BO895" s="616"/>
      <c r="BP895" s="616"/>
      <c r="BQ895" s="616"/>
      <c r="BR895" s="616"/>
      <c r="BS895" s="616"/>
      <c r="BT895" s="616"/>
      <c r="BU895" s="616"/>
      <c r="BV895" s="616"/>
      <c r="BW895" s="616"/>
      <c r="BX895" s="616"/>
      <c r="BY895" s="616"/>
      <c r="BZ895" s="616"/>
      <c r="CA895" s="616"/>
      <c r="CB895" s="616"/>
      <c r="CC895" s="616"/>
      <c r="CD895" s="616"/>
      <c r="CE895" s="616"/>
      <c r="CF895" s="616"/>
      <c r="CG895" s="616"/>
    </row>
    <row r="896" spans="1:85">
      <c r="A896" s="618"/>
      <c r="B896" s="618"/>
      <c r="C896" s="618"/>
      <c r="D896" s="618"/>
      <c r="E896" s="618"/>
      <c r="F896" s="618"/>
      <c r="G896" s="618"/>
      <c r="H896" s="618"/>
      <c r="I896" s="618"/>
      <c r="J896" s="618"/>
      <c r="K896" s="618"/>
      <c r="L896" s="618"/>
      <c r="M896" s="618"/>
      <c r="N896" s="618"/>
      <c r="O896" s="618"/>
      <c r="P896" s="618"/>
      <c r="Q896" s="618"/>
      <c r="R896" s="618"/>
      <c r="S896" s="618"/>
      <c r="T896" s="618"/>
      <c r="U896" s="618"/>
      <c r="V896" s="618"/>
      <c r="W896" s="618"/>
      <c r="Y896" s="618"/>
      <c r="Z896" s="618"/>
      <c r="AA896" s="618"/>
      <c r="AB896" s="618"/>
      <c r="AC896" s="618"/>
      <c r="AD896" s="618"/>
      <c r="AE896" s="618"/>
      <c r="AF896" s="618"/>
      <c r="AG896" s="618"/>
      <c r="AH896" s="618"/>
      <c r="AI896" s="618"/>
      <c r="AJ896" s="618"/>
      <c r="AK896" s="618"/>
      <c r="AL896" s="616"/>
      <c r="AM896" s="616"/>
      <c r="AN896" s="616"/>
      <c r="AO896" s="616"/>
      <c r="AP896" s="616"/>
      <c r="AQ896" s="616"/>
      <c r="AR896" s="616"/>
      <c r="AS896" s="616"/>
      <c r="AT896" s="616"/>
      <c r="AU896" s="616"/>
      <c r="AV896" s="616"/>
      <c r="AW896" s="616"/>
      <c r="AX896" s="616"/>
      <c r="AY896" s="616"/>
      <c r="AZ896" s="616"/>
      <c r="BA896" s="616"/>
      <c r="BB896" s="616"/>
      <c r="BC896" s="616"/>
      <c r="BD896" s="616"/>
      <c r="BE896" s="616"/>
      <c r="BF896" s="616"/>
      <c r="BG896" s="616"/>
      <c r="BH896" s="616"/>
      <c r="BI896" s="616"/>
      <c r="BJ896" s="616"/>
      <c r="BK896" s="616"/>
      <c r="BL896" s="616"/>
      <c r="BM896" s="616"/>
      <c r="BN896" s="616"/>
      <c r="BO896" s="616"/>
      <c r="BP896" s="616"/>
      <c r="BQ896" s="616"/>
      <c r="BR896" s="616"/>
      <c r="BS896" s="616"/>
      <c r="BT896" s="616"/>
      <c r="BU896" s="616"/>
      <c r="BV896" s="616"/>
      <c r="BW896" s="616"/>
      <c r="BX896" s="616"/>
      <c r="BY896" s="616"/>
      <c r="BZ896" s="616"/>
      <c r="CA896" s="616"/>
      <c r="CB896" s="616"/>
      <c r="CC896" s="616"/>
      <c r="CD896" s="616"/>
      <c r="CE896" s="616"/>
      <c r="CF896" s="616"/>
      <c r="CG896" s="616"/>
    </row>
    <row r="897" spans="1:85">
      <c r="A897" s="618"/>
      <c r="B897" s="618"/>
      <c r="C897" s="618"/>
      <c r="D897" s="618"/>
      <c r="E897" s="618"/>
      <c r="F897" s="618"/>
      <c r="G897" s="618"/>
      <c r="H897" s="618"/>
      <c r="I897" s="618"/>
      <c r="J897" s="618"/>
      <c r="K897" s="618"/>
      <c r="L897" s="618"/>
      <c r="M897" s="618"/>
      <c r="N897" s="618"/>
      <c r="O897" s="618"/>
      <c r="P897" s="618"/>
      <c r="Q897" s="618"/>
      <c r="R897" s="618"/>
      <c r="S897" s="618"/>
      <c r="T897" s="618"/>
      <c r="U897" s="618"/>
      <c r="V897" s="618"/>
      <c r="W897" s="618"/>
      <c r="Y897" s="618"/>
      <c r="Z897" s="618"/>
      <c r="AA897" s="618"/>
      <c r="AB897" s="618"/>
      <c r="AC897" s="618"/>
      <c r="AD897" s="618"/>
      <c r="AE897" s="618"/>
      <c r="AF897" s="618"/>
      <c r="AG897" s="618"/>
      <c r="AH897" s="618"/>
      <c r="AI897" s="618"/>
      <c r="AJ897" s="618"/>
      <c r="AK897" s="618"/>
      <c r="AL897" s="616"/>
      <c r="AM897" s="616"/>
      <c r="AN897" s="616"/>
      <c r="AO897" s="616"/>
      <c r="AP897" s="616"/>
      <c r="AQ897" s="616"/>
      <c r="AR897" s="616"/>
      <c r="AS897" s="616"/>
      <c r="AT897" s="616"/>
      <c r="AU897" s="616"/>
      <c r="AV897" s="616"/>
      <c r="AW897" s="616"/>
      <c r="AX897" s="616"/>
      <c r="AY897" s="616"/>
      <c r="AZ897" s="616"/>
      <c r="BA897" s="616"/>
      <c r="BB897" s="616"/>
      <c r="BC897" s="616"/>
      <c r="BD897" s="616"/>
      <c r="BE897" s="616"/>
      <c r="BF897" s="616"/>
      <c r="BG897" s="616"/>
      <c r="BH897" s="616"/>
      <c r="BI897" s="616"/>
      <c r="BJ897" s="616"/>
      <c r="BK897" s="616"/>
      <c r="BL897" s="616"/>
      <c r="BM897" s="616"/>
      <c r="BN897" s="616"/>
      <c r="BO897" s="616"/>
      <c r="BP897" s="616"/>
      <c r="BQ897" s="616"/>
      <c r="BR897" s="616"/>
      <c r="BS897" s="616"/>
      <c r="BT897" s="616"/>
      <c r="BU897" s="616"/>
      <c r="BV897" s="616"/>
      <c r="BW897" s="616"/>
      <c r="BX897" s="616"/>
      <c r="BY897" s="616"/>
      <c r="BZ897" s="616"/>
      <c r="CA897" s="616"/>
      <c r="CB897" s="616"/>
      <c r="CC897" s="616"/>
      <c r="CD897" s="616"/>
      <c r="CE897" s="616"/>
      <c r="CF897" s="616"/>
      <c r="CG897" s="616"/>
    </row>
    <row r="898" spans="1:85">
      <c r="A898" s="618"/>
      <c r="B898" s="618"/>
      <c r="C898" s="618"/>
      <c r="D898" s="618"/>
      <c r="E898" s="618"/>
      <c r="F898" s="618"/>
      <c r="G898" s="618"/>
      <c r="H898" s="618"/>
      <c r="I898" s="618"/>
      <c r="J898" s="618"/>
      <c r="K898" s="618"/>
      <c r="L898" s="618"/>
      <c r="M898" s="618"/>
      <c r="N898" s="618"/>
      <c r="O898" s="618"/>
      <c r="P898" s="618"/>
      <c r="Q898" s="618"/>
      <c r="R898" s="618"/>
      <c r="S898" s="618"/>
      <c r="T898" s="618"/>
      <c r="U898" s="618"/>
      <c r="V898" s="618"/>
      <c r="W898" s="618"/>
      <c r="Y898" s="618"/>
      <c r="Z898" s="618"/>
      <c r="AA898" s="618"/>
      <c r="AB898" s="618"/>
      <c r="AC898" s="618"/>
      <c r="AD898" s="618"/>
      <c r="AE898" s="618"/>
      <c r="AF898" s="618"/>
      <c r="AG898" s="618"/>
      <c r="AH898" s="618"/>
      <c r="AI898" s="618"/>
      <c r="AJ898" s="618"/>
      <c r="AK898" s="618"/>
      <c r="AL898" s="616"/>
      <c r="AM898" s="616"/>
      <c r="AN898" s="616"/>
      <c r="AO898" s="616"/>
      <c r="AP898" s="616"/>
      <c r="AQ898" s="616"/>
      <c r="AR898" s="616"/>
      <c r="AS898" s="616"/>
      <c r="AT898" s="616"/>
      <c r="AU898" s="616"/>
      <c r="AV898" s="616"/>
      <c r="AW898" s="616"/>
      <c r="AX898" s="616"/>
      <c r="AY898" s="616"/>
      <c r="AZ898" s="616"/>
      <c r="BA898" s="616"/>
      <c r="BB898" s="616"/>
      <c r="BC898" s="616"/>
      <c r="BD898" s="616"/>
      <c r="BE898" s="616"/>
      <c r="BF898" s="616"/>
      <c r="BG898" s="616"/>
      <c r="BH898" s="616"/>
      <c r="BI898" s="616"/>
      <c r="BJ898" s="616"/>
      <c r="BK898" s="616"/>
      <c r="BL898" s="616"/>
      <c r="BM898" s="616"/>
      <c r="BN898" s="616"/>
      <c r="BO898" s="616"/>
      <c r="BP898" s="616"/>
      <c r="BQ898" s="616"/>
      <c r="BR898" s="616"/>
      <c r="BS898" s="616"/>
      <c r="BT898" s="616"/>
      <c r="BU898" s="616"/>
      <c r="BV898" s="616"/>
      <c r="BW898" s="616"/>
      <c r="BX898" s="616"/>
      <c r="BY898" s="616"/>
      <c r="BZ898" s="616"/>
      <c r="CA898" s="616"/>
      <c r="CB898" s="616"/>
      <c r="CC898" s="616"/>
      <c r="CD898" s="616"/>
      <c r="CE898" s="616"/>
      <c r="CF898" s="616"/>
      <c r="CG898" s="616"/>
    </row>
    <row r="899" spans="1:85">
      <c r="A899" s="618"/>
      <c r="B899" s="618"/>
      <c r="C899" s="618"/>
      <c r="D899" s="618"/>
      <c r="E899" s="618"/>
      <c r="F899" s="618"/>
      <c r="G899" s="618"/>
      <c r="H899" s="618"/>
      <c r="I899" s="618"/>
      <c r="J899" s="618"/>
      <c r="K899" s="618"/>
      <c r="L899" s="618"/>
      <c r="M899" s="618"/>
      <c r="N899" s="618"/>
      <c r="O899" s="618"/>
      <c r="P899" s="618"/>
      <c r="Q899" s="618"/>
      <c r="R899" s="618"/>
      <c r="S899" s="618"/>
      <c r="T899" s="618"/>
      <c r="U899" s="618"/>
      <c r="V899" s="618"/>
      <c r="W899" s="618"/>
      <c r="Y899" s="618"/>
      <c r="Z899" s="618"/>
      <c r="AA899" s="618"/>
      <c r="AB899" s="618"/>
      <c r="AC899" s="618"/>
      <c r="AD899" s="618"/>
      <c r="AE899" s="618"/>
      <c r="AF899" s="618"/>
      <c r="AG899" s="618"/>
      <c r="AH899" s="618"/>
      <c r="AI899" s="618"/>
      <c r="AJ899" s="618"/>
      <c r="AK899" s="618"/>
      <c r="AL899" s="616"/>
      <c r="AM899" s="616"/>
      <c r="AN899" s="616"/>
      <c r="AO899" s="616"/>
      <c r="AP899" s="616"/>
      <c r="AQ899" s="616"/>
      <c r="AR899" s="616"/>
      <c r="AS899" s="616"/>
      <c r="AT899" s="616"/>
      <c r="AU899" s="616"/>
      <c r="AV899" s="616"/>
      <c r="AW899" s="616"/>
      <c r="AX899" s="616"/>
      <c r="AY899" s="616"/>
      <c r="AZ899" s="616"/>
      <c r="BA899" s="616"/>
      <c r="BB899" s="616"/>
      <c r="BC899" s="616"/>
      <c r="BD899" s="616"/>
      <c r="BE899" s="616"/>
      <c r="BF899" s="616"/>
      <c r="BG899" s="616"/>
      <c r="BH899" s="616"/>
      <c r="BI899" s="616"/>
      <c r="BJ899" s="616"/>
      <c r="BK899" s="616"/>
      <c r="BL899" s="616"/>
      <c r="BM899" s="616"/>
      <c r="BN899" s="616"/>
      <c r="BO899" s="616"/>
      <c r="BP899" s="616"/>
      <c r="BQ899" s="616"/>
      <c r="BR899" s="616"/>
      <c r="BS899" s="616"/>
      <c r="BT899" s="616"/>
      <c r="BU899" s="616"/>
      <c r="BV899" s="616"/>
      <c r="BW899" s="616"/>
      <c r="BX899" s="616"/>
      <c r="BY899" s="616"/>
      <c r="BZ899" s="616"/>
      <c r="CA899" s="616"/>
      <c r="CB899" s="616"/>
      <c r="CC899" s="616"/>
      <c r="CD899" s="616"/>
      <c r="CE899" s="616"/>
      <c r="CF899" s="616"/>
      <c r="CG899" s="616"/>
    </row>
    <row r="900" spans="1:85">
      <c r="A900" s="618"/>
      <c r="B900" s="618"/>
      <c r="C900" s="618"/>
      <c r="D900" s="618"/>
      <c r="E900" s="618"/>
      <c r="F900" s="618"/>
      <c r="G900" s="618"/>
      <c r="H900" s="618"/>
      <c r="I900" s="618"/>
      <c r="J900" s="618"/>
      <c r="K900" s="618"/>
      <c r="L900" s="618"/>
      <c r="M900" s="618"/>
      <c r="N900" s="618"/>
      <c r="O900" s="618"/>
      <c r="P900" s="618"/>
      <c r="Q900" s="618"/>
      <c r="R900" s="618"/>
      <c r="S900" s="618"/>
      <c r="T900" s="618"/>
      <c r="U900" s="618"/>
      <c r="V900" s="618"/>
      <c r="W900" s="618"/>
      <c r="Y900" s="618"/>
      <c r="Z900" s="618"/>
      <c r="AA900" s="618"/>
      <c r="AB900" s="618"/>
      <c r="AC900" s="618"/>
      <c r="AD900" s="618"/>
      <c r="AE900" s="618"/>
      <c r="AF900" s="618"/>
      <c r="AG900" s="618"/>
      <c r="AH900" s="618"/>
      <c r="AI900" s="618"/>
      <c r="AJ900" s="618"/>
      <c r="AK900" s="618"/>
      <c r="AL900" s="616"/>
      <c r="AM900" s="616"/>
      <c r="AN900" s="616"/>
      <c r="AO900" s="616"/>
      <c r="AP900" s="616"/>
      <c r="AQ900" s="616"/>
      <c r="AR900" s="616"/>
      <c r="AS900" s="616"/>
      <c r="AT900" s="616"/>
      <c r="AU900" s="616"/>
      <c r="AV900" s="616"/>
      <c r="AW900" s="616"/>
      <c r="AX900" s="616"/>
      <c r="AY900" s="616"/>
      <c r="AZ900" s="616"/>
      <c r="BA900" s="616"/>
      <c r="BB900" s="616"/>
      <c r="BC900" s="616"/>
      <c r="BD900" s="616"/>
      <c r="BE900" s="616"/>
      <c r="BF900" s="616"/>
      <c r="BG900" s="616"/>
      <c r="BH900" s="616"/>
      <c r="BI900" s="616"/>
      <c r="BJ900" s="616"/>
      <c r="BK900" s="616"/>
      <c r="BL900" s="616"/>
      <c r="BM900" s="616"/>
      <c r="BN900" s="616"/>
      <c r="BO900" s="616"/>
      <c r="BP900" s="616"/>
      <c r="BQ900" s="616"/>
      <c r="BR900" s="616"/>
      <c r="BS900" s="616"/>
      <c r="BT900" s="616"/>
      <c r="BU900" s="616"/>
      <c r="BV900" s="616"/>
      <c r="BW900" s="616"/>
      <c r="BX900" s="616"/>
      <c r="BY900" s="616"/>
      <c r="BZ900" s="616"/>
      <c r="CA900" s="616"/>
      <c r="CB900" s="616"/>
      <c r="CC900" s="616"/>
      <c r="CD900" s="616"/>
      <c r="CE900" s="616"/>
      <c r="CF900" s="616"/>
      <c r="CG900" s="616"/>
    </row>
    <row r="901" spans="1:85">
      <c r="A901" s="618"/>
      <c r="B901" s="618"/>
      <c r="C901" s="618"/>
      <c r="D901" s="618"/>
      <c r="E901" s="618"/>
      <c r="F901" s="618"/>
      <c r="G901" s="618"/>
      <c r="H901" s="618"/>
      <c r="I901" s="618"/>
      <c r="J901" s="618"/>
      <c r="K901" s="618"/>
      <c r="L901" s="618"/>
      <c r="M901" s="618"/>
      <c r="N901" s="618"/>
      <c r="O901" s="618"/>
      <c r="P901" s="618"/>
      <c r="Q901" s="618"/>
      <c r="R901" s="618"/>
      <c r="S901" s="618"/>
      <c r="T901" s="618"/>
      <c r="U901" s="618"/>
      <c r="V901" s="618"/>
      <c r="W901" s="618"/>
      <c r="Y901" s="618"/>
      <c r="Z901" s="618"/>
      <c r="AA901" s="618"/>
      <c r="AB901" s="618"/>
      <c r="AC901" s="618"/>
      <c r="AD901" s="618"/>
      <c r="AE901" s="618"/>
      <c r="AF901" s="618"/>
      <c r="AG901" s="618"/>
      <c r="AH901" s="618"/>
      <c r="AI901" s="618"/>
      <c r="AJ901" s="618"/>
      <c r="AK901" s="618"/>
      <c r="AL901" s="616"/>
      <c r="AM901" s="616"/>
      <c r="AN901" s="616"/>
      <c r="AO901" s="616"/>
      <c r="AP901" s="616"/>
      <c r="AQ901" s="616"/>
      <c r="AR901" s="616"/>
      <c r="AS901" s="616"/>
      <c r="AT901" s="616"/>
      <c r="AU901" s="616"/>
      <c r="AV901" s="616"/>
      <c r="AW901" s="616"/>
      <c r="AX901" s="616"/>
      <c r="AY901" s="616"/>
      <c r="AZ901" s="616"/>
      <c r="BA901" s="616"/>
      <c r="BB901" s="616"/>
      <c r="BC901" s="616"/>
      <c r="BD901" s="616"/>
      <c r="BE901" s="616"/>
      <c r="BF901" s="616"/>
      <c r="BG901" s="616"/>
      <c r="BH901" s="616"/>
      <c r="BI901" s="616"/>
      <c r="BJ901" s="616"/>
      <c r="BK901" s="616"/>
      <c r="BL901" s="616"/>
      <c r="BM901" s="616"/>
      <c r="BN901" s="616"/>
      <c r="BO901" s="616"/>
      <c r="BP901" s="616"/>
      <c r="BQ901" s="616"/>
      <c r="BR901" s="616"/>
      <c r="BS901" s="616"/>
      <c r="BT901" s="616"/>
      <c r="BU901" s="616"/>
      <c r="BV901" s="616"/>
      <c r="BW901" s="616"/>
      <c r="BX901" s="616"/>
      <c r="BY901" s="616"/>
      <c r="BZ901" s="616"/>
      <c r="CA901" s="616"/>
      <c r="CB901" s="616"/>
      <c r="CC901" s="616"/>
      <c r="CD901" s="616"/>
      <c r="CE901" s="616"/>
      <c r="CF901" s="616"/>
      <c r="CG901" s="616"/>
    </row>
    <row r="902" spans="1:85">
      <c r="A902" s="618"/>
      <c r="B902" s="618"/>
      <c r="C902" s="618"/>
      <c r="D902" s="618"/>
      <c r="E902" s="618"/>
      <c r="F902" s="618"/>
      <c r="G902" s="618"/>
      <c r="H902" s="618"/>
      <c r="I902" s="618"/>
      <c r="J902" s="618"/>
      <c r="K902" s="618"/>
      <c r="L902" s="618"/>
      <c r="M902" s="618"/>
      <c r="N902" s="618"/>
      <c r="O902" s="618"/>
      <c r="P902" s="618"/>
      <c r="Q902" s="618"/>
      <c r="R902" s="618"/>
      <c r="S902" s="618"/>
      <c r="T902" s="618"/>
      <c r="U902" s="618"/>
      <c r="V902" s="618"/>
      <c r="W902" s="618"/>
      <c r="Y902" s="618"/>
      <c r="Z902" s="618"/>
      <c r="AA902" s="618"/>
      <c r="AB902" s="618"/>
      <c r="AC902" s="618"/>
      <c r="AD902" s="618"/>
      <c r="AE902" s="618"/>
      <c r="AF902" s="618"/>
      <c r="AG902" s="618"/>
      <c r="AH902" s="618"/>
      <c r="AI902" s="618"/>
      <c r="AJ902" s="618"/>
      <c r="AK902" s="618"/>
      <c r="AL902" s="616"/>
      <c r="AM902" s="616"/>
      <c r="AN902" s="616"/>
      <c r="AO902" s="616"/>
      <c r="AP902" s="616"/>
      <c r="AQ902" s="616"/>
      <c r="AR902" s="616"/>
      <c r="AS902" s="616"/>
      <c r="AT902" s="616"/>
      <c r="AU902" s="616"/>
      <c r="AV902" s="616"/>
      <c r="AW902" s="616"/>
      <c r="AX902" s="616"/>
      <c r="AY902" s="616"/>
      <c r="AZ902" s="616"/>
      <c r="BA902" s="616"/>
      <c r="BB902" s="616"/>
      <c r="BC902" s="616"/>
      <c r="BD902" s="616"/>
      <c r="BE902" s="616"/>
      <c r="BF902" s="616"/>
      <c r="BG902" s="616"/>
      <c r="BH902" s="616"/>
      <c r="BI902" s="616"/>
      <c r="BJ902" s="616"/>
      <c r="BK902" s="616"/>
      <c r="BL902" s="616"/>
      <c r="BM902" s="616"/>
      <c r="BN902" s="616"/>
      <c r="BO902" s="616"/>
      <c r="BP902" s="616"/>
      <c r="BQ902" s="616"/>
      <c r="BR902" s="616"/>
      <c r="BS902" s="616"/>
      <c r="BT902" s="616"/>
      <c r="BU902" s="616"/>
      <c r="BV902" s="616"/>
      <c r="BW902" s="616"/>
      <c r="BX902" s="616"/>
      <c r="BY902" s="616"/>
      <c r="BZ902" s="616"/>
      <c r="CA902" s="616"/>
      <c r="CB902" s="616"/>
      <c r="CC902" s="616"/>
      <c r="CD902" s="616"/>
      <c r="CE902" s="616"/>
      <c r="CF902" s="616"/>
      <c r="CG902" s="616"/>
    </row>
    <row r="903" spans="1:85">
      <c r="A903" s="618"/>
      <c r="B903" s="618"/>
      <c r="C903" s="618"/>
      <c r="D903" s="618"/>
      <c r="E903" s="618"/>
      <c r="F903" s="618"/>
      <c r="G903" s="618"/>
      <c r="H903" s="618"/>
      <c r="I903" s="618"/>
      <c r="J903" s="618"/>
      <c r="K903" s="618"/>
      <c r="L903" s="618"/>
      <c r="M903" s="618"/>
      <c r="N903" s="618"/>
      <c r="O903" s="618"/>
      <c r="P903" s="618"/>
      <c r="Q903" s="618"/>
      <c r="R903" s="618"/>
      <c r="S903" s="618"/>
      <c r="T903" s="618"/>
      <c r="U903" s="618"/>
      <c r="V903" s="618"/>
      <c r="W903" s="618"/>
      <c r="Y903" s="618"/>
      <c r="Z903" s="618"/>
      <c r="AA903" s="618"/>
      <c r="AB903" s="618"/>
      <c r="AC903" s="618"/>
      <c r="AD903" s="618"/>
      <c r="AE903" s="618"/>
      <c r="AF903" s="618"/>
      <c r="AG903" s="618"/>
      <c r="AH903" s="618"/>
      <c r="AI903" s="618"/>
      <c r="AJ903" s="618"/>
      <c r="AK903" s="618"/>
      <c r="AL903" s="616"/>
      <c r="AM903" s="616"/>
      <c r="AN903" s="616"/>
      <c r="AO903" s="616"/>
      <c r="AP903" s="616"/>
      <c r="AQ903" s="616"/>
      <c r="AR903" s="616"/>
      <c r="AS903" s="616"/>
      <c r="AT903" s="616"/>
      <c r="AU903" s="616"/>
      <c r="AV903" s="616"/>
      <c r="AW903" s="616"/>
      <c r="AX903" s="616"/>
      <c r="AY903" s="616"/>
      <c r="AZ903" s="616"/>
      <c r="BA903" s="616"/>
      <c r="BB903" s="616"/>
      <c r="BC903" s="616"/>
      <c r="BD903" s="616"/>
      <c r="BE903" s="616"/>
      <c r="BF903" s="616"/>
      <c r="BG903" s="616"/>
      <c r="BH903" s="616"/>
      <c r="BI903" s="616"/>
      <c r="BJ903" s="616"/>
      <c r="BK903" s="616"/>
      <c r="BL903" s="616"/>
      <c r="BM903" s="616"/>
      <c r="BN903" s="616"/>
      <c r="BO903" s="616"/>
      <c r="BP903" s="616"/>
      <c r="BQ903" s="616"/>
      <c r="BR903" s="616"/>
      <c r="BS903" s="616"/>
      <c r="BT903" s="616"/>
      <c r="BU903" s="616"/>
      <c r="BV903" s="616"/>
      <c r="BW903" s="616"/>
      <c r="BX903" s="616"/>
      <c r="BY903" s="616"/>
      <c r="BZ903" s="616"/>
      <c r="CA903" s="616"/>
      <c r="CB903" s="616"/>
      <c r="CC903" s="616"/>
      <c r="CD903" s="616"/>
      <c r="CE903" s="616"/>
      <c r="CF903" s="616"/>
      <c r="CG903" s="616"/>
    </row>
    <row r="904" spans="1:85">
      <c r="A904" s="618"/>
      <c r="B904" s="618"/>
      <c r="C904" s="618"/>
      <c r="D904" s="618"/>
      <c r="E904" s="618"/>
      <c r="F904" s="618"/>
      <c r="G904" s="618"/>
      <c r="H904" s="618"/>
      <c r="I904" s="618"/>
      <c r="J904" s="618"/>
      <c r="K904" s="618"/>
      <c r="L904" s="618"/>
      <c r="M904" s="618"/>
      <c r="N904" s="618"/>
      <c r="O904" s="618"/>
      <c r="P904" s="618"/>
      <c r="Q904" s="618"/>
      <c r="R904" s="618"/>
      <c r="S904" s="618"/>
      <c r="T904" s="618"/>
      <c r="U904" s="618"/>
      <c r="V904" s="618"/>
      <c r="W904" s="618"/>
      <c r="Y904" s="618"/>
      <c r="Z904" s="618"/>
      <c r="AA904" s="618"/>
      <c r="AB904" s="618"/>
      <c r="AC904" s="618"/>
      <c r="AD904" s="618"/>
      <c r="AE904" s="618"/>
      <c r="AF904" s="618"/>
      <c r="AG904" s="618"/>
      <c r="AH904" s="618"/>
      <c r="AI904" s="618"/>
      <c r="AJ904" s="618"/>
      <c r="AK904" s="618"/>
      <c r="AL904" s="616"/>
      <c r="AM904" s="616"/>
      <c r="AN904" s="616"/>
      <c r="AO904" s="616"/>
      <c r="AP904" s="616"/>
      <c r="AQ904" s="616"/>
      <c r="AR904" s="616"/>
      <c r="AS904" s="616"/>
      <c r="AT904" s="616"/>
      <c r="AU904" s="616"/>
      <c r="AV904" s="616"/>
      <c r="AW904" s="616"/>
      <c r="AX904" s="616"/>
      <c r="AY904" s="616"/>
      <c r="AZ904" s="616"/>
      <c r="BA904" s="616"/>
      <c r="BB904" s="616"/>
      <c r="BC904" s="616"/>
      <c r="BD904" s="616"/>
      <c r="BE904" s="616"/>
      <c r="BF904" s="616"/>
      <c r="BG904" s="616"/>
      <c r="BH904" s="616"/>
      <c r="BI904" s="616"/>
      <c r="BJ904" s="616"/>
      <c r="BK904" s="616"/>
      <c r="BL904" s="616"/>
      <c r="BM904" s="616"/>
      <c r="BN904" s="616"/>
      <c r="BO904" s="616"/>
      <c r="BP904" s="616"/>
      <c r="BQ904" s="616"/>
      <c r="BR904" s="616"/>
      <c r="BS904" s="616"/>
      <c r="BT904" s="616"/>
      <c r="BU904" s="616"/>
      <c r="BV904" s="616"/>
      <c r="BW904" s="616"/>
      <c r="BX904" s="616"/>
      <c r="BY904" s="616"/>
      <c r="BZ904" s="616"/>
      <c r="CA904" s="616"/>
      <c r="CB904" s="616"/>
      <c r="CC904" s="616"/>
      <c r="CD904" s="616"/>
      <c r="CE904" s="616"/>
      <c r="CF904" s="616"/>
      <c r="CG904" s="616"/>
    </row>
    <row r="905" spans="1:85">
      <c r="A905" s="618"/>
      <c r="B905" s="618"/>
      <c r="C905" s="618"/>
      <c r="D905" s="618"/>
      <c r="E905" s="618"/>
      <c r="F905" s="618"/>
      <c r="G905" s="618"/>
      <c r="H905" s="618"/>
      <c r="I905" s="618"/>
      <c r="J905" s="618"/>
      <c r="K905" s="618"/>
      <c r="L905" s="618"/>
      <c r="M905" s="618"/>
      <c r="N905" s="618"/>
      <c r="O905" s="618"/>
      <c r="P905" s="618"/>
      <c r="Q905" s="618"/>
      <c r="R905" s="618"/>
      <c r="S905" s="618"/>
      <c r="T905" s="618"/>
      <c r="U905" s="618"/>
      <c r="V905" s="618"/>
      <c r="W905" s="618"/>
      <c r="Y905" s="618"/>
      <c r="Z905" s="618"/>
      <c r="AA905" s="618"/>
      <c r="AB905" s="618"/>
      <c r="AC905" s="618"/>
      <c r="AD905" s="618"/>
      <c r="AE905" s="618"/>
      <c r="AF905" s="618"/>
      <c r="AG905" s="618"/>
      <c r="AH905" s="618"/>
      <c r="AI905" s="618"/>
      <c r="AJ905" s="618"/>
      <c r="AK905" s="618"/>
      <c r="AL905" s="616"/>
      <c r="AM905" s="616"/>
      <c r="AN905" s="616"/>
      <c r="AO905" s="616"/>
      <c r="AP905" s="616"/>
      <c r="AQ905" s="616"/>
      <c r="AR905" s="616"/>
      <c r="AS905" s="616"/>
      <c r="AT905" s="616"/>
      <c r="AU905" s="616"/>
      <c r="AV905" s="616"/>
      <c r="AW905" s="616"/>
      <c r="AX905" s="616"/>
      <c r="AY905" s="616"/>
      <c r="AZ905" s="616"/>
      <c r="BA905" s="616"/>
      <c r="BB905" s="616"/>
      <c r="BC905" s="616"/>
      <c r="BD905" s="616"/>
      <c r="BE905" s="616"/>
      <c r="BF905" s="616"/>
      <c r="BG905" s="616"/>
      <c r="BH905" s="616"/>
      <c r="BI905" s="616"/>
      <c r="BJ905" s="616"/>
      <c r="BK905" s="616"/>
      <c r="BL905" s="616"/>
      <c r="BM905" s="616"/>
      <c r="BN905" s="616"/>
      <c r="BO905" s="616"/>
      <c r="BP905" s="616"/>
      <c r="BQ905" s="616"/>
      <c r="BR905" s="616"/>
      <c r="BS905" s="616"/>
      <c r="BT905" s="616"/>
      <c r="BU905" s="616"/>
      <c r="BV905" s="616"/>
      <c r="BW905" s="616"/>
      <c r="BX905" s="616"/>
      <c r="BY905" s="616"/>
      <c r="BZ905" s="616"/>
      <c r="CA905" s="616"/>
      <c r="CB905" s="616"/>
      <c r="CC905" s="616"/>
      <c r="CD905" s="616"/>
      <c r="CE905" s="616"/>
      <c r="CF905" s="616"/>
      <c r="CG905" s="616"/>
    </row>
    <row r="906" spans="1:85">
      <c r="A906" s="618"/>
      <c r="B906" s="618"/>
      <c r="C906" s="618"/>
      <c r="D906" s="618"/>
      <c r="E906" s="618"/>
      <c r="F906" s="618"/>
      <c r="G906" s="618"/>
      <c r="H906" s="618"/>
      <c r="I906" s="618"/>
      <c r="J906" s="618"/>
      <c r="K906" s="618"/>
      <c r="L906" s="618"/>
      <c r="M906" s="618"/>
      <c r="N906" s="618"/>
      <c r="O906" s="618"/>
      <c r="P906" s="618"/>
      <c r="Q906" s="618"/>
      <c r="R906" s="618"/>
      <c r="S906" s="618"/>
      <c r="T906" s="618"/>
      <c r="U906" s="618"/>
      <c r="V906" s="618"/>
      <c r="W906" s="618"/>
      <c r="Y906" s="618"/>
      <c r="Z906" s="618"/>
      <c r="AA906" s="618"/>
      <c r="AB906" s="618"/>
      <c r="AC906" s="618"/>
      <c r="AD906" s="618"/>
      <c r="AE906" s="618"/>
      <c r="AF906" s="618"/>
      <c r="AG906" s="618"/>
      <c r="AH906" s="618"/>
      <c r="AI906" s="618"/>
      <c r="AJ906" s="618"/>
      <c r="AK906" s="618"/>
      <c r="AL906" s="616"/>
      <c r="AM906" s="616"/>
      <c r="AN906" s="616"/>
      <c r="AO906" s="616"/>
      <c r="AP906" s="616"/>
      <c r="AQ906" s="616"/>
      <c r="AR906" s="616"/>
      <c r="AS906" s="616"/>
      <c r="AT906" s="616"/>
      <c r="AU906" s="616"/>
      <c r="AV906" s="616"/>
      <c r="AW906" s="616"/>
      <c r="AX906" s="616"/>
      <c r="AY906" s="616"/>
      <c r="AZ906" s="616"/>
      <c r="BA906" s="616"/>
      <c r="BB906" s="616"/>
      <c r="BC906" s="616"/>
      <c r="BD906" s="616"/>
      <c r="BE906" s="616"/>
      <c r="BF906" s="616"/>
      <c r="BG906" s="616"/>
      <c r="BH906" s="616"/>
      <c r="BI906" s="616"/>
      <c r="BJ906" s="616"/>
      <c r="BK906" s="616"/>
      <c r="BL906" s="616"/>
      <c r="BM906" s="616"/>
      <c r="BN906" s="616"/>
      <c r="BO906" s="616"/>
      <c r="BP906" s="616"/>
      <c r="BQ906" s="616"/>
      <c r="BR906" s="616"/>
      <c r="BS906" s="616"/>
      <c r="BT906" s="616"/>
      <c r="BU906" s="616"/>
      <c r="BV906" s="616"/>
      <c r="BW906" s="616"/>
      <c r="BX906" s="616"/>
      <c r="BY906" s="616"/>
      <c r="BZ906" s="616"/>
      <c r="CA906" s="616"/>
      <c r="CB906" s="616"/>
      <c r="CC906" s="616"/>
      <c r="CD906" s="616"/>
      <c r="CE906" s="616"/>
      <c r="CF906" s="616"/>
      <c r="CG906" s="616"/>
    </row>
    <row r="907" spans="1:85">
      <c r="A907" s="618"/>
      <c r="B907" s="618"/>
      <c r="C907" s="618"/>
      <c r="D907" s="618"/>
      <c r="E907" s="618"/>
      <c r="F907" s="618"/>
      <c r="G907" s="618"/>
      <c r="H907" s="618"/>
      <c r="I907" s="618"/>
      <c r="J907" s="618"/>
      <c r="K907" s="618"/>
      <c r="L907" s="618"/>
      <c r="M907" s="618"/>
      <c r="N907" s="618"/>
      <c r="O907" s="618"/>
      <c r="P907" s="618"/>
      <c r="Q907" s="618"/>
      <c r="R907" s="618"/>
      <c r="S907" s="618"/>
      <c r="T907" s="618"/>
      <c r="U907" s="618"/>
      <c r="V907" s="618"/>
      <c r="W907" s="618"/>
      <c r="Y907" s="618"/>
      <c r="Z907" s="618"/>
      <c r="AA907" s="618"/>
      <c r="AB907" s="618"/>
      <c r="AC907" s="618"/>
      <c r="AD907" s="618"/>
      <c r="AE907" s="618"/>
      <c r="AF907" s="618"/>
      <c r="AG907" s="618"/>
      <c r="AH907" s="618"/>
      <c r="AI907" s="618"/>
      <c r="AJ907" s="618"/>
      <c r="AK907" s="618"/>
      <c r="AL907" s="616"/>
      <c r="AM907" s="616"/>
      <c r="AN907" s="616"/>
      <c r="AO907" s="616"/>
      <c r="AP907" s="616"/>
      <c r="AQ907" s="616"/>
      <c r="AR907" s="616"/>
      <c r="AS907" s="616"/>
      <c r="AT907" s="616"/>
      <c r="AU907" s="616"/>
      <c r="AV907" s="616"/>
      <c r="AW907" s="616"/>
      <c r="AX907" s="616"/>
      <c r="AY907" s="616"/>
      <c r="AZ907" s="616"/>
      <c r="BA907" s="616"/>
      <c r="BB907" s="616"/>
      <c r="BC907" s="616"/>
      <c r="BD907" s="616"/>
      <c r="BE907" s="616"/>
      <c r="BF907" s="616"/>
      <c r="BG907" s="616"/>
      <c r="BH907" s="616"/>
      <c r="BI907" s="616"/>
      <c r="BJ907" s="616"/>
      <c r="BK907" s="616"/>
      <c r="BL907" s="616"/>
      <c r="BM907" s="616"/>
      <c r="BN907" s="616"/>
      <c r="BO907" s="616"/>
      <c r="BP907" s="616"/>
      <c r="BQ907" s="616"/>
      <c r="BR907" s="616"/>
      <c r="BS907" s="616"/>
      <c r="BT907" s="616"/>
      <c r="BU907" s="616"/>
      <c r="BV907" s="616"/>
      <c r="BW907" s="616"/>
      <c r="BX907" s="616"/>
      <c r="BY907" s="616"/>
      <c r="BZ907" s="616"/>
      <c r="CA907" s="616"/>
      <c r="CB907" s="616"/>
      <c r="CC907" s="616"/>
      <c r="CD907" s="616"/>
      <c r="CE907" s="616"/>
      <c r="CF907" s="616"/>
      <c r="CG907" s="616"/>
    </row>
    <row r="908" spans="1:85">
      <c r="A908" s="618"/>
      <c r="B908" s="618"/>
      <c r="C908" s="618"/>
      <c r="D908" s="618"/>
      <c r="E908" s="618"/>
      <c r="F908" s="618"/>
      <c r="G908" s="618"/>
      <c r="H908" s="618"/>
      <c r="I908" s="618"/>
      <c r="J908" s="618"/>
      <c r="K908" s="618"/>
      <c r="L908" s="618"/>
      <c r="M908" s="618"/>
      <c r="N908" s="618"/>
      <c r="O908" s="618"/>
      <c r="P908" s="618"/>
      <c r="Q908" s="618"/>
      <c r="R908" s="618"/>
      <c r="S908" s="618"/>
      <c r="T908" s="618"/>
      <c r="U908" s="618"/>
      <c r="V908" s="618"/>
      <c r="W908" s="618"/>
      <c r="Y908" s="618"/>
      <c r="Z908" s="618"/>
      <c r="AA908" s="618"/>
      <c r="AB908" s="618"/>
      <c r="AC908" s="618"/>
      <c r="AD908" s="618"/>
      <c r="AE908" s="618"/>
      <c r="AF908" s="618"/>
      <c r="AG908" s="618"/>
      <c r="AH908" s="618"/>
      <c r="AI908" s="618"/>
      <c r="AJ908" s="618"/>
      <c r="AK908" s="618"/>
      <c r="AL908" s="616"/>
      <c r="AM908" s="616"/>
      <c r="AN908" s="616"/>
      <c r="AO908" s="616"/>
      <c r="AP908" s="616"/>
      <c r="AQ908" s="616"/>
      <c r="AR908" s="616"/>
      <c r="AS908" s="616"/>
      <c r="AT908" s="616"/>
      <c r="AU908" s="616"/>
      <c r="AV908" s="616"/>
      <c r="AW908" s="616"/>
      <c r="AX908" s="616"/>
      <c r="AY908" s="616"/>
      <c r="AZ908" s="616"/>
      <c r="BA908" s="616"/>
      <c r="BB908" s="616"/>
      <c r="BC908" s="616"/>
      <c r="BD908" s="616"/>
      <c r="BE908" s="616"/>
      <c r="BF908" s="616"/>
      <c r="BG908" s="616"/>
      <c r="BH908" s="616"/>
      <c r="BI908" s="616"/>
      <c r="BJ908" s="616"/>
      <c r="BK908" s="616"/>
      <c r="BL908" s="616"/>
      <c r="BM908" s="616"/>
      <c r="BN908" s="616"/>
      <c r="BO908" s="616"/>
      <c r="BP908" s="616"/>
      <c r="BQ908" s="616"/>
      <c r="BR908" s="616"/>
      <c r="BS908" s="616"/>
      <c r="BT908" s="616"/>
      <c r="BU908" s="616"/>
      <c r="BV908" s="616"/>
      <c r="BW908" s="616"/>
      <c r="BX908" s="616"/>
      <c r="BY908" s="616"/>
      <c r="BZ908" s="616"/>
      <c r="CA908" s="616"/>
      <c r="CB908" s="616"/>
      <c r="CC908" s="616"/>
      <c r="CD908" s="616"/>
      <c r="CE908" s="616"/>
      <c r="CF908" s="616"/>
      <c r="CG908" s="616"/>
    </row>
    <row r="909" spans="1:85">
      <c r="A909" s="618"/>
      <c r="B909" s="618"/>
      <c r="C909" s="618"/>
      <c r="D909" s="618"/>
      <c r="E909" s="618"/>
      <c r="F909" s="618"/>
      <c r="G909" s="618"/>
      <c r="H909" s="618"/>
      <c r="I909" s="618"/>
      <c r="J909" s="618"/>
      <c r="K909" s="618"/>
      <c r="L909" s="618"/>
      <c r="M909" s="618"/>
      <c r="N909" s="618"/>
      <c r="O909" s="618"/>
      <c r="P909" s="618"/>
      <c r="Q909" s="618"/>
      <c r="R909" s="618"/>
      <c r="S909" s="618"/>
      <c r="T909" s="618"/>
      <c r="U909" s="618"/>
      <c r="V909" s="618"/>
      <c r="W909" s="618"/>
      <c r="Y909" s="618"/>
      <c r="Z909" s="618"/>
      <c r="AA909" s="618"/>
      <c r="AB909" s="618"/>
      <c r="AC909" s="618"/>
      <c r="AD909" s="618"/>
      <c r="AE909" s="618"/>
      <c r="AF909" s="618"/>
      <c r="AG909" s="618"/>
      <c r="AH909" s="618"/>
      <c r="AI909" s="618"/>
      <c r="AJ909" s="618"/>
      <c r="AK909" s="618"/>
      <c r="AL909" s="616"/>
      <c r="AM909" s="616"/>
      <c r="AN909" s="616"/>
      <c r="AO909" s="616"/>
      <c r="AP909" s="616"/>
      <c r="AQ909" s="616"/>
      <c r="AR909" s="616"/>
      <c r="AS909" s="616"/>
      <c r="AT909" s="616"/>
      <c r="AU909" s="616"/>
      <c r="AV909" s="616"/>
      <c r="AW909" s="616"/>
      <c r="AX909" s="616"/>
      <c r="AY909" s="616"/>
      <c r="AZ909" s="616"/>
      <c r="BA909" s="616"/>
      <c r="BB909" s="616"/>
      <c r="BC909" s="616"/>
      <c r="BD909" s="616"/>
      <c r="BE909" s="616"/>
      <c r="BF909" s="616"/>
      <c r="BG909" s="616"/>
      <c r="BH909" s="616"/>
      <c r="BI909" s="616"/>
      <c r="BJ909" s="616"/>
      <c r="BK909" s="616"/>
      <c r="BL909" s="616"/>
      <c r="BM909" s="616"/>
      <c r="BN909" s="616"/>
      <c r="BO909" s="616"/>
      <c r="BP909" s="616"/>
      <c r="BQ909" s="616"/>
      <c r="BR909" s="616"/>
      <c r="BS909" s="616"/>
      <c r="BT909" s="616"/>
      <c r="BU909" s="616"/>
      <c r="BV909" s="616"/>
      <c r="BW909" s="616"/>
      <c r="BX909" s="616"/>
      <c r="BY909" s="616"/>
      <c r="BZ909" s="616"/>
      <c r="CA909" s="616"/>
      <c r="CB909" s="616"/>
      <c r="CC909" s="616"/>
      <c r="CD909" s="616"/>
      <c r="CE909" s="616"/>
      <c r="CF909" s="616"/>
      <c r="CG909" s="616"/>
    </row>
    <row r="910" spans="1:85">
      <c r="A910" s="618"/>
      <c r="B910" s="618"/>
      <c r="C910" s="618"/>
      <c r="D910" s="618"/>
      <c r="E910" s="618"/>
      <c r="F910" s="618"/>
      <c r="G910" s="618"/>
      <c r="H910" s="618"/>
      <c r="I910" s="618"/>
      <c r="J910" s="618"/>
      <c r="K910" s="618"/>
      <c r="L910" s="618"/>
      <c r="M910" s="618"/>
      <c r="N910" s="618"/>
      <c r="O910" s="618"/>
      <c r="P910" s="618"/>
      <c r="Q910" s="618"/>
      <c r="R910" s="618"/>
      <c r="S910" s="618"/>
      <c r="T910" s="618"/>
      <c r="U910" s="618"/>
      <c r="V910" s="618"/>
      <c r="W910" s="618"/>
      <c r="Y910" s="618"/>
      <c r="Z910" s="618"/>
      <c r="AA910" s="618"/>
      <c r="AB910" s="618"/>
      <c r="AC910" s="618"/>
      <c r="AD910" s="618"/>
      <c r="AE910" s="618"/>
      <c r="AF910" s="618"/>
      <c r="AG910" s="618"/>
      <c r="AH910" s="618"/>
      <c r="AI910" s="618"/>
      <c r="AJ910" s="618"/>
      <c r="AK910" s="618"/>
      <c r="AL910" s="616"/>
      <c r="AM910" s="616"/>
      <c r="AN910" s="616"/>
      <c r="AO910" s="616"/>
      <c r="AP910" s="616"/>
      <c r="AQ910" s="616"/>
      <c r="AR910" s="616"/>
      <c r="AS910" s="616"/>
      <c r="AT910" s="616"/>
      <c r="AU910" s="616"/>
      <c r="AV910" s="616"/>
      <c r="AW910" s="616"/>
      <c r="AX910" s="616"/>
      <c r="AY910" s="616"/>
      <c r="AZ910" s="616"/>
      <c r="BA910" s="616"/>
      <c r="BB910" s="616"/>
      <c r="BC910" s="616"/>
      <c r="BD910" s="616"/>
      <c r="BE910" s="616"/>
      <c r="BF910" s="616"/>
      <c r="BG910" s="616"/>
      <c r="BH910" s="616"/>
      <c r="BI910" s="616"/>
      <c r="BJ910" s="616"/>
      <c r="BK910" s="616"/>
      <c r="BL910" s="616"/>
      <c r="BM910" s="616"/>
      <c r="BN910" s="616"/>
      <c r="BO910" s="616"/>
      <c r="BP910" s="616"/>
      <c r="BQ910" s="616"/>
      <c r="BR910" s="616"/>
      <c r="BS910" s="616"/>
      <c r="BT910" s="616"/>
      <c r="BU910" s="616"/>
      <c r="BV910" s="616"/>
      <c r="BW910" s="616"/>
      <c r="BX910" s="616"/>
      <c r="BY910" s="616"/>
      <c r="BZ910" s="616"/>
      <c r="CA910" s="616"/>
      <c r="CB910" s="616"/>
      <c r="CC910" s="616"/>
      <c r="CD910" s="616"/>
      <c r="CE910" s="616"/>
      <c r="CF910" s="616"/>
      <c r="CG910" s="616"/>
    </row>
    <row r="911" spans="1:85">
      <c r="A911" s="618"/>
      <c r="B911" s="618"/>
      <c r="C911" s="618"/>
      <c r="D911" s="618"/>
      <c r="E911" s="618"/>
      <c r="F911" s="618"/>
      <c r="G911" s="618"/>
      <c r="H911" s="618"/>
      <c r="I911" s="618"/>
      <c r="J911" s="618"/>
      <c r="K911" s="618"/>
      <c r="L911" s="618"/>
      <c r="M911" s="618"/>
      <c r="N911" s="618"/>
      <c r="O911" s="618"/>
      <c r="P911" s="618"/>
      <c r="Q911" s="618"/>
      <c r="R911" s="618"/>
      <c r="S911" s="618"/>
      <c r="T911" s="618"/>
      <c r="U911" s="618"/>
      <c r="V911" s="618"/>
      <c r="W911" s="618"/>
      <c r="Y911" s="618"/>
      <c r="Z911" s="618"/>
      <c r="AA911" s="618"/>
      <c r="AB911" s="618"/>
      <c r="AC911" s="618"/>
      <c r="AD911" s="618"/>
      <c r="AE911" s="618"/>
      <c r="AF911" s="618"/>
      <c r="AG911" s="618"/>
      <c r="AH911" s="618"/>
      <c r="AI911" s="618"/>
      <c r="AJ911" s="618"/>
      <c r="AK911" s="618"/>
      <c r="AL911" s="616"/>
      <c r="AM911" s="616"/>
      <c r="AN911" s="616"/>
      <c r="AO911" s="616"/>
      <c r="AP911" s="616"/>
      <c r="AQ911" s="616"/>
      <c r="AR911" s="616"/>
      <c r="AS911" s="616"/>
      <c r="AT911" s="616"/>
      <c r="AU911" s="616"/>
      <c r="AV911" s="616"/>
      <c r="AW911" s="616"/>
      <c r="AX911" s="616"/>
      <c r="AY911" s="616"/>
      <c r="AZ911" s="616"/>
      <c r="BA911" s="616"/>
      <c r="BB911" s="616"/>
      <c r="BC911" s="616"/>
      <c r="BD911" s="616"/>
      <c r="BE911" s="616"/>
      <c r="BF911" s="616"/>
      <c r="BG911" s="616"/>
      <c r="BH911" s="616"/>
      <c r="BI911" s="616"/>
      <c r="BJ911" s="616"/>
      <c r="BK911" s="616"/>
      <c r="BL911" s="616"/>
      <c r="BM911" s="616"/>
      <c r="BN911" s="616"/>
      <c r="BO911" s="616"/>
      <c r="BP911" s="616"/>
      <c r="BQ911" s="616"/>
      <c r="BR911" s="616"/>
      <c r="BS911" s="616"/>
      <c r="BT911" s="616"/>
      <c r="BU911" s="616"/>
      <c r="BV911" s="616"/>
      <c r="BW911" s="616"/>
      <c r="BX911" s="616"/>
      <c r="BY911" s="616"/>
      <c r="BZ911" s="616"/>
      <c r="CA911" s="616"/>
      <c r="CB911" s="616"/>
      <c r="CC911" s="616"/>
      <c r="CD911" s="616"/>
      <c r="CE911" s="616"/>
      <c r="CF911" s="616"/>
      <c r="CG911" s="616"/>
    </row>
    <row r="912" spans="1:85">
      <c r="A912" s="618"/>
      <c r="B912" s="618"/>
      <c r="C912" s="618"/>
      <c r="D912" s="618"/>
      <c r="E912" s="618"/>
      <c r="F912" s="618"/>
      <c r="G912" s="618"/>
      <c r="H912" s="618"/>
      <c r="I912" s="618"/>
      <c r="J912" s="618"/>
      <c r="K912" s="618"/>
      <c r="L912" s="618"/>
      <c r="M912" s="618"/>
      <c r="N912" s="618"/>
      <c r="O912" s="618"/>
      <c r="P912" s="618"/>
      <c r="Q912" s="618"/>
      <c r="R912" s="618"/>
      <c r="S912" s="618"/>
      <c r="T912" s="618"/>
      <c r="U912" s="618"/>
      <c r="V912" s="618"/>
      <c r="W912" s="618"/>
      <c r="Y912" s="618"/>
      <c r="Z912" s="618"/>
      <c r="AA912" s="618"/>
      <c r="AB912" s="618"/>
      <c r="AC912" s="618"/>
      <c r="AD912" s="618"/>
      <c r="AE912" s="618"/>
      <c r="AF912" s="618"/>
      <c r="AG912" s="618"/>
      <c r="AH912" s="618"/>
      <c r="AI912" s="618"/>
      <c r="AJ912" s="618"/>
      <c r="AK912" s="618"/>
      <c r="AL912" s="616"/>
      <c r="AM912" s="616"/>
      <c r="AN912" s="616"/>
      <c r="AO912" s="616"/>
      <c r="AP912" s="616"/>
      <c r="AQ912" s="616"/>
      <c r="AR912" s="616"/>
      <c r="AS912" s="616"/>
      <c r="AT912" s="616"/>
      <c r="AU912" s="616"/>
      <c r="AV912" s="616"/>
      <c r="AW912" s="616"/>
      <c r="AX912" s="616"/>
      <c r="AY912" s="616"/>
      <c r="AZ912" s="616"/>
      <c r="BA912" s="616"/>
      <c r="BB912" s="616"/>
      <c r="BC912" s="616"/>
      <c r="BD912" s="616"/>
      <c r="BE912" s="616"/>
      <c r="BF912" s="616"/>
      <c r="BG912" s="616"/>
      <c r="BH912" s="616"/>
      <c r="BI912" s="616"/>
      <c r="BJ912" s="616"/>
      <c r="BK912" s="616"/>
      <c r="BL912" s="616"/>
      <c r="BM912" s="616"/>
      <c r="BN912" s="616"/>
      <c r="BO912" s="616"/>
      <c r="BP912" s="616"/>
      <c r="BQ912" s="616"/>
      <c r="BR912" s="616"/>
      <c r="BS912" s="616"/>
      <c r="BT912" s="616"/>
      <c r="BU912" s="616"/>
      <c r="BV912" s="616"/>
      <c r="BW912" s="616"/>
      <c r="BX912" s="616"/>
      <c r="BY912" s="616"/>
      <c r="BZ912" s="616"/>
      <c r="CA912" s="616"/>
      <c r="CB912" s="616"/>
      <c r="CC912" s="616"/>
      <c r="CD912" s="616"/>
      <c r="CE912" s="616"/>
      <c r="CF912" s="616"/>
      <c r="CG912" s="616"/>
    </row>
    <row r="913" spans="1:85">
      <c r="A913" s="618"/>
      <c r="B913" s="618"/>
      <c r="C913" s="618"/>
      <c r="D913" s="618"/>
      <c r="E913" s="618"/>
      <c r="F913" s="618"/>
      <c r="G913" s="618"/>
      <c r="H913" s="618"/>
      <c r="I913" s="618"/>
      <c r="J913" s="618"/>
      <c r="K913" s="618"/>
      <c r="L913" s="618"/>
      <c r="M913" s="618"/>
      <c r="N913" s="618"/>
      <c r="O913" s="618"/>
      <c r="P913" s="618"/>
      <c r="Q913" s="618"/>
      <c r="R913" s="618"/>
      <c r="S913" s="618"/>
      <c r="T913" s="618"/>
      <c r="U913" s="618"/>
      <c r="V913" s="618"/>
      <c r="W913" s="618"/>
      <c r="Y913" s="618"/>
      <c r="Z913" s="618"/>
      <c r="AA913" s="618"/>
      <c r="AB913" s="618"/>
      <c r="AC913" s="618"/>
      <c r="AD913" s="618"/>
      <c r="AE913" s="618"/>
      <c r="AF913" s="618"/>
      <c r="AG913" s="618"/>
      <c r="AH913" s="618"/>
      <c r="AI913" s="618"/>
      <c r="AJ913" s="618"/>
      <c r="AK913" s="618"/>
      <c r="AL913" s="616"/>
      <c r="AM913" s="616"/>
      <c r="AN913" s="616"/>
      <c r="AO913" s="616"/>
      <c r="AP913" s="616"/>
      <c r="AQ913" s="616"/>
      <c r="AR913" s="616"/>
      <c r="AS913" s="616"/>
      <c r="AT913" s="616"/>
      <c r="AU913" s="616"/>
      <c r="AV913" s="616"/>
      <c r="AW913" s="616"/>
      <c r="AX913" s="616"/>
      <c r="AY913" s="616"/>
      <c r="AZ913" s="616"/>
      <c r="BA913" s="616"/>
      <c r="BB913" s="616"/>
      <c r="BC913" s="616"/>
      <c r="BD913" s="616"/>
      <c r="BE913" s="616"/>
      <c r="BF913" s="616"/>
      <c r="BG913" s="616"/>
      <c r="BH913" s="616"/>
      <c r="BI913" s="616"/>
      <c r="BJ913" s="616"/>
      <c r="BK913" s="616"/>
      <c r="BL913" s="616"/>
      <c r="BM913" s="616"/>
      <c r="BN913" s="616"/>
      <c r="BO913" s="616"/>
      <c r="BP913" s="616"/>
      <c r="BQ913" s="616"/>
      <c r="BR913" s="616"/>
      <c r="BS913" s="616"/>
      <c r="BT913" s="616"/>
      <c r="BU913" s="616"/>
      <c r="BV913" s="616"/>
      <c r="BW913" s="616"/>
      <c r="BX913" s="616"/>
      <c r="BY913" s="616"/>
      <c r="BZ913" s="616"/>
      <c r="CA913" s="616"/>
      <c r="CB913" s="616"/>
      <c r="CC913" s="616"/>
      <c r="CD913" s="616"/>
      <c r="CE913" s="616"/>
      <c r="CF913" s="616"/>
      <c r="CG913" s="616"/>
    </row>
    <row r="914" spans="1:85">
      <c r="A914" s="618"/>
      <c r="B914" s="618"/>
      <c r="C914" s="618"/>
      <c r="D914" s="618"/>
      <c r="E914" s="618"/>
      <c r="F914" s="618"/>
      <c r="G914" s="618"/>
      <c r="H914" s="618"/>
      <c r="I914" s="618"/>
      <c r="J914" s="618"/>
      <c r="K914" s="618"/>
      <c r="L914" s="618"/>
      <c r="M914" s="618"/>
      <c r="N914" s="618"/>
      <c r="O914" s="618"/>
      <c r="P914" s="618"/>
      <c r="Q914" s="618"/>
      <c r="R914" s="618"/>
      <c r="S914" s="618"/>
      <c r="T914" s="618"/>
      <c r="U914" s="618"/>
      <c r="V914" s="618"/>
      <c r="W914" s="618"/>
      <c r="Y914" s="618"/>
      <c r="Z914" s="618"/>
      <c r="AA914" s="618"/>
      <c r="AB914" s="618"/>
      <c r="AC914" s="618"/>
      <c r="AD914" s="618"/>
      <c r="AE914" s="618"/>
      <c r="AF914" s="618"/>
      <c r="AG914" s="618"/>
      <c r="AH914" s="618"/>
      <c r="AI914" s="618"/>
      <c r="AJ914" s="618"/>
      <c r="AK914" s="618"/>
      <c r="AL914" s="616"/>
      <c r="AM914" s="616"/>
      <c r="AN914" s="616"/>
      <c r="AO914" s="616"/>
      <c r="AP914" s="616"/>
      <c r="AQ914" s="616"/>
      <c r="AR914" s="616"/>
      <c r="AS914" s="616"/>
      <c r="AT914" s="616"/>
      <c r="AU914" s="616"/>
      <c r="AV914" s="616"/>
      <c r="AW914" s="616"/>
      <c r="AX914" s="616"/>
      <c r="AY914" s="616"/>
      <c r="AZ914" s="616"/>
      <c r="BA914" s="616"/>
      <c r="BB914" s="616"/>
      <c r="BC914" s="616"/>
      <c r="BD914" s="616"/>
      <c r="BE914" s="616"/>
      <c r="BF914" s="616"/>
      <c r="BG914" s="616"/>
      <c r="BH914" s="616"/>
      <c r="BI914" s="616"/>
      <c r="BJ914" s="616"/>
      <c r="BK914" s="616"/>
      <c r="BL914" s="616"/>
      <c r="BM914" s="616"/>
      <c r="BN914" s="616"/>
      <c r="BO914" s="616"/>
      <c r="BP914" s="616"/>
      <c r="BQ914" s="616"/>
      <c r="BR914" s="616"/>
      <c r="BS914" s="616"/>
      <c r="BT914" s="616"/>
      <c r="BU914" s="616"/>
      <c r="BV914" s="616"/>
      <c r="BW914" s="616"/>
      <c r="BX914" s="616"/>
      <c r="BY914" s="616"/>
      <c r="BZ914" s="616"/>
      <c r="CA914" s="616"/>
      <c r="CB914" s="616"/>
      <c r="CC914" s="616"/>
      <c r="CD914" s="616"/>
      <c r="CE914" s="616"/>
      <c r="CF914" s="616"/>
      <c r="CG914" s="616"/>
    </row>
    <row r="915" spans="1:85">
      <c r="A915" s="618"/>
      <c r="B915" s="618"/>
      <c r="C915" s="618"/>
      <c r="D915" s="618"/>
      <c r="E915" s="618"/>
      <c r="F915" s="618"/>
      <c r="G915" s="618"/>
      <c r="H915" s="618"/>
      <c r="I915" s="618"/>
      <c r="J915" s="618"/>
      <c r="K915" s="618"/>
      <c r="L915" s="618"/>
      <c r="M915" s="618"/>
      <c r="N915" s="618"/>
      <c r="O915" s="618"/>
      <c r="P915" s="618"/>
      <c r="Q915" s="618"/>
      <c r="R915" s="618"/>
      <c r="S915" s="618"/>
      <c r="T915" s="618"/>
      <c r="U915" s="618"/>
      <c r="V915" s="618"/>
      <c r="W915" s="618"/>
      <c r="Y915" s="618"/>
      <c r="Z915" s="618"/>
      <c r="AA915" s="618"/>
      <c r="AB915" s="618"/>
      <c r="AC915" s="618"/>
      <c r="AD915" s="618"/>
      <c r="AE915" s="618"/>
      <c r="AF915" s="618"/>
      <c r="AG915" s="618"/>
      <c r="AH915" s="618"/>
      <c r="AI915" s="618"/>
      <c r="AJ915" s="618"/>
      <c r="AK915" s="618"/>
      <c r="AL915" s="616"/>
      <c r="AM915" s="616"/>
      <c r="AN915" s="616"/>
      <c r="AO915" s="616"/>
      <c r="AP915" s="616"/>
      <c r="AQ915" s="616"/>
      <c r="AR915" s="616"/>
      <c r="AS915" s="616"/>
      <c r="AT915" s="616"/>
      <c r="AU915" s="616"/>
      <c r="AV915" s="616"/>
      <c r="AW915" s="616"/>
      <c r="AX915" s="616"/>
      <c r="AY915" s="616"/>
      <c r="AZ915" s="616"/>
      <c r="BA915" s="616"/>
      <c r="BB915" s="616"/>
      <c r="BC915" s="616"/>
      <c r="BD915" s="616"/>
      <c r="BE915" s="616"/>
      <c r="BF915" s="616"/>
      <c r="BG915" s="616"/>
      <c r="BH915" s="616"/>
      <c r="BI915" s="616"/>
      <c r="BJ915" s="616"/>
      <c r="BK915" s="616"/>
      <c r="BL915" s="616"/>
      <c r="BM915" s="616"/>
      <c r="BN915" s="616"/>
      <c r="BO915" s="616"/>
      <c r="BP915" s="616"/>
      <c r="BQ915" s="616"/>
      <c r="BR915" s="616"/>
      <c r="BS915" s="616"/>
      <c r="BT915" s="616"/>
      <c r="BU915" s="616"/>
      <c r="BV915" s="616"/>
      <c r="BW915" s="616"/>
      <c r="BX915" s="616"/>
      <c r="BY915" s="616"/>
      <c r="BZ915" s="616"/>
      <c r="CA915" s="616"/>
      <c r="CB915" s="616"/>
      <c r="CC915" s="616"/>
      <c r="CD915" s="616"/>
      <c r="CE915" s="616"/>
      <c r="CF915" s="616"/>
      <c r="CG915" s="616"/>
    </row>
    <row r="916" spans="1:85">
      <c r="A916" s="618"/>
      <c r="B916" s="618"/>
      <c r="C916" s="618"/>
      <c r="D916" s="618"/>
      <c r="E916" s="618"/>
      <c r="F916" s="618"/>
      <c r="G916" s="618"/>
      <c r="H916" s="618"/>
      <c r="I916" s="618"/>
      <c r="J916" s="618"/>
      <c r="K916" s="618"/>
      <c r="L916" s="618"/>
      <c r="M916" s="618"/>
      <c r="N916" s="618"/>
      <c r="O916" s="618"/>
      <c r="P916" s="618"/>
      <c r="Q916" s="618"/>
      <c r="R916" s="618"/>
      <c r="S916" s="618"/>
      <c r="T916" s="618"/>
      <c r="U916" s="618"/>
      <c r="V916" s="618"/>
      <c r="W916" s="618"/>
      <c r="Y916" s="618"/>
      <c r="Z916" s="618"/>
      <c r="AA916" s="618"/>
      <c r="AB916" s="618"/>
      <c r="AC916" s="618"/>
      <c r="AD916" s="618"/>
      <c r="AE916" s="618"/>
      <c r="AF916" s="618"/>
      <c r="AG916" s="618"/>
      <c r="AH916" s="618"/>
      <c r="AI916" s="618"/>
      <c r="AJ916" s="618"/>
      <c r="AK916" s="618"/>
      <c r="AL916" s="616"/>
      <c r="AM916" s="616"/>
      <c r="AN916" s="616"/>
      <c r="AO916" s="616"/>
      <c r="AP916" s="616"/>
      <c r="AQ916" s="616"/>
      <c r="AR916" s="616"/>
      <c r="AS916" s="616"/>
      <c r="AT916" s="616"/>
      <c r="AU916" s="616"/>
      <c r="AV916" s="616"/>
      <c r="AW916" s="616"/>
      <c r="AX916" s="616"/>
      <c r="AY916" s="616"/>
      <c r="AZ916" s="616"/>
      <c r="BA916" s="616"/>
      <c r="BB916" s="616"/>
      <c r="BC916" s="616"/>
      <c r="BD916" s="616"/>
      <c r="BE916" s="616"/>
      <c r="BF916" s="616"/>
      <c r="BG916" s="616"/>
      <c r="BH916" s="616"/>
      <c r="BI916" s="616"/>
      <c r="BJ916" s="616"/>
      <c r="BK916" s="616"/>
      <c r="BL916" s="616"/>
      <c r="BM916" s="616"/>
      <c r="BN916" s="616"/>
      <c r="BO916" s="616"/>
      <c r="BP916" s="616"/>
      <c r="BQ916" s="616"/>
      <c r="BR916" s="616"/>
      <c r="BS916" s="616"/>
      <c r="BT916" s="616"/>
      <c r="BU916" s="616"/>
      <c r="BV916" s="616"/>
      <c r="BW916" s="616"/>
      <c r="BX916" s="616"/>
      <c r="BY916" s="616"/>
      <c r="BZ916" s="616"/>
      <c r="CA916" s="616"/>
      <c r="CB916" s="616"/>
      <c r="CC916" s="616"/>
      <c r="CD916" s="616"/>
      <c r="CE916" s="616"/>
      <c r="CF916" s="616"/>
      <c r="CG916" s="616"/>
    </row>
    <row r="917" spans="1:85">
      <c r="A917" s="618"/>
      <c r="B917" s="618"/>
      <c r="C917" s="618"/>
      <c r="D917" s="618"/>
      <c r="E917" s="618"/>
      <c r="F917" s="618"/>
      <c r="G917" s="618"/>
      <c r="H917" s="618"/>
      <c r="I917" s="618"/>
      <c r="J917" s="618"/>
      <c r="K917" s="618"/>
      <c r="L917" s="618"/>
      <c r="M917" s="618"/>
      <c r="N917" s="618"/>
      <c r="O917" s="618"/>
      <c r="P917" s="618"/>
      <c r="Q917" s="618"/>
      <c r="R917" s="618"/>
      <c r="S917" s="618"/>
      <c r="T917" s="618"/>
      <c r="U917" s="618"/>
      <c r="V917" s="618"/>
      <c r="W917" s="618"/>
      <c r="Y917" s="618"/>
      <c r="Z917" s="618"/>
      <c r="AA917" s="618"/>
      <c r="AB917" s="618"/>
      <c r="AC917" s="618"/>
      <c r="AD917" s="618"/>
      <c r="AE917" s="618"/>
      <c r="AF917" s="618"/>
      <c r="AG917" s="618"/>
      <c r="AH917" s="618"/>
      <c r="AI917" s="618"/>
      <c r="AJ917" s="618"/>
      <c r="AK917" s="618"/>
      <c r="AL917" s="616"/>
      <c r="AM917" s="616"/>
      <c r="AN917" s="616"/>
      <c r="AO917" s="616"/>
      <c r="AP917" s="616"/>
      <c r="AQ917" s="616"/>
      <c r="AR917" s="616"/>
      <c r="AS917" s="616"/>
      <c r="AT917" s="616"/>
      <c r="AU917" s="616"/>
      <c r="AV917" s="616"/>
      <c r="AW917" s="616"/>
      <c r="AX917" s="616"/>
      <c r="AY917" s="616"/>
      <c r="AZ917" s="616"/>
      <c r="BA917" s="616"/>
      <c r="BB917" s="616"/>
      <c r="BC917" s="616"/>
      <c r="BD917" s="616"/>
      <c r="BE917" s="616"/>
      <c r="BF917" s="616"/>
      <c r="BG917" s="616"/>
      <c r="BH917" s="616"/>
      <c r="BI917" s="616"/>
      <c r="BJ917" s="616"/>
      <c r="BK917" s="616"/>
      <c r="BL917" s="616"/>
      <c r="BM917" s="616"/>
      <c r="BN917" s="616"/>
      <c r="BO917" s="616"/>
      <c r="BP917" s="616"/>
      <c r="BQ917" s="616"/>
      <c r="BR917" s="616"/>
      <c r="BS917" s="616"/>
      <c r="BT917" s="616"/>
      <c r="BU917" s="616"/>
      <c r="BV917" s="616"/>
      <c r="BW917" s="616"/>
      <c r="BX917" s="616"/>
      <c r="BY917" s="616"/>
      <c r="BZ917" s="616"/>
      <c r="CA917" s="616"/>
      <c r="CB917" s="616"/>
      <c r="CC917" s="616"/>
      <c r="CD917" s="616"/>
      <c r="CE917" s="616"/>
      <c r="CF917" s="616"/>
      <c r="CG917" s="616"/>
    </row>
    <row r="918" spans="1:85">
      <c r="A918" s="618"/>
      <c r="B918" s="618"/>
      <c r="C918" s="618"/>
      <c r="D918" s="618"/>
      <c r="E918" s="618"/>
      <c r="F918" s="618"/>
      <c r="G918" s="618"/>
      <c r="H918" s="618"/>
      <c r="I918" s="618"/>
      <c r="J918" s="618"/>
      <c r="K918" s="618"/>
      <c r="L918" s="618"/>
      <c r="M918" s="618"/>
      <c r="N918" s="618"/>
      <c r="O918" s="618"/>
      <c r="P918" s="618"/>
      <c r="Q918" s="618"/>
      <c r="R918" s="618"/>
      <c r="S918" s="618"/>
      <c r="T918" s="618"/>
      <c r="U918" s="618"/>
      <c r="V918" s="618"/>
      <c r="W918" s="618"/>
      <c r="Y918" s="618"/>
      <c r="Z918" s="618"/>
      <c r="AA918" s="618"/>
      <c r="AB918" s="618"/>
      <c r="AC918" s="618"/>
      <c r="AD918" s="618"/>
      <c r="AE918" s="618"/>
      <c r="AF918" s="618"/>
      <c r="AG918" s="618"/>
      <c r="AH918" s="618"/>
      <c r="AI918" s="618"/>
      <c r="AJ918" s="618"/>
      <c r="AK918" s="618"/>
      <c r="AL918" s="616"/>
      <c r="AM918" s="616"/>
      <c r="AN918" s="616"/>
      <c r="AO918" s="616"/>
      <c r="AP918" s="616"/>
      <c r="AQ918" s="616"/>
      <c r="AR918" s="616"/>
      <c r="AS918" s="616"/>
      <c r="AT918" s="616"/>
      <c r="AU918" s="616"/>
      <c r="AV918" s="616"/>
      <c r="AW918" s="616"/>
      <c r="AX918" s="616"/>
      <c r="AY918" s="616"/>
      <c r="AZ918" s="616"/>
      <c r="BA918" s="616"/>
      <c r="BB918" s="616"/>
      <c r="BC918" s="616"/>
      <c r="BD918" s="616"/>
      <c r="BE918" s="616"/>
      <c r="BF918" s="616"/>
      <c r="BG918" s="616"/>
      <c r="BH918" s="616"/>
      <c r="BI918" s="616"/>
      <c r="BJ918" s="616"/>
      <c r="BK918" s="616"/>
      <c r="BL918" s="616"/>
      <c r="BM918" s="616"/>
      <c r="BN918" s="616"/>
      <c r="BO918" s="616"/>
      <c r="BP918" s="616"/>
      <c r="BQ918" s="616"/>
      <c r="BR918" s="616"/>
      <c r="BS918" s="616"/>
      <c r="BT918" s="616"/>
      <c r="BU918" s="616"/>
      <c r="BV918" s="616"/>
      <c r="BW918" s="616"/>
      <c r="BX918" s="616"/>
      <c r="BY918" s="616"/>
      <c r="BZ918" s="616"/>
      <c r="CA918" s="616"/>
      <c r="CB918" s="616"/>
      <c r="CC918" s="616"/>
      <c r="CD918" s="616"/>
      <c r="CE918" s="616"/>
      <c r="CF918" s="616"/>
      <c r="CG918" s="616"/>
    </row>
    <row r="919" spans="1:85">
      <c r="A919" s="618"/>
      <c r="B919" s="618"/>
      <c r="C919" s="618"/>
      <c r="D919" s="618"/>
      <c r="E919" s="618"/>
      <c r="F919" s="618"/>
      <c r="G919" s="618"/>
      <c r="H919" s="618"/>
      <c r="I919" s="618"/>
      <c r="J919" s="618"/>
      <c r="K919" s="618"/>
      <c r="L919" s="618"/>
      <c r="M919" s="618"/>
      <c r="N919" s="618"/>
      <c r="O919" s="618"/>
      <c r="P919" s="618"/>
      <c r="Q919" s="618"/>
      <c r="R919" s="618"/>
      <c r="S919" s="618"/>
      <c r="T919" s="618"/>
      <c r="U919" s="618"/>
      <c r="V919" s="618"/>
      <c r="W919" s="618"/>
      <c r="Y919" s="618"/>
      <c r="Z919" s="618"/>
      <c r="AA919" s="618"/>
      <c r="AB919" s="618"/>
      <c r="AC919" s="618"/>
      <c r="AD919" s="618"/>
      <c r="AE919" s="618"/>
      <c r="AF919" s="618"/>
      <c r="AG919" s="618"/>
      <c r="AH919" s="618"/>
      <c r="AI919" s="618"/>
      <c r="AJ919" s="618"/>
      <c r="AK919" s="618"/>
      <c r="AL919" s="616"/>
      <c r="AM919" s="616"/>
      <c r="AN919" s="616"/>
      <c r="AO919" s="616"/>
      <c r="AP919" s="616"/>
      <c r="AQ919" s="616"/>
      <c r="AR919" s="616"/>
      <c r="AS919" s="616"/>
      <c r="AT919" s="616"/>
      <c r="AU919" s="616"/>
      <c r="AV919" s="616"/>
      <c r="AW919" s="616"/>
      <c r="AX919" s="616"/>
      <c r="AY919" s="616"/>
      <c r="AZ919" s="616"/>
      <c r="BA919" s="616"/>
      <c r="BB919" s="616"/>
      <c r="BC919" s="616"/>
      <c r="BD919" s="616"/>
      <c r="BE919" s="616"/>
      <c r="BF919" s="616"/>
      <c r="BG919" s="616"/>
      <c r="BH919" s="616"/>
      <c r="BI919" s="616"/>
      <c r="BJ919" s="616"/>
      <c r="BK919" s="616"/>
      <c r="BL919" s="616"/>
      <c r="BM919" s="616"/>
      <c r="BN919" s="616"/>
      <c r="BO919" s="616"/>
      <c r="BP919" s="616"/>
      <c r="BQ919" s="616"/>
      <c r="BR919" s="616"/>
      <c r="BS919" s="616"/>
      <c r="BT919" s="616"/>
      <c r="BU919" s="616"/>
      <c r="BV919" s="616"/>
      <c r="BW919" s="616"/>
      <c r="BX919" s="616"/>
      <c r="BY919" s="616"/>
      <c r="BZ919" s="616"/>
      <c r="CA919" s="616"/>
      <c r="CB919" s="616"/>
      <c r="CC919" s="616"/>
      <c r="CD919" s="616"/>
      <c r="CE919" s="616"/>
      <c r="CF919" s="616"/>
      <c r="CG919" s="616"/>
    </row>
    <row r="920" spans="1:85">
      <c r="A920" s="618"/>
      <c r="B920" s="618"/>
      <c r="C920" s="618"/>
      <c r="D920" s="618"/>
      <c r="E920" s="618"/>
      <c r="F920" s="618"/>
      <c r="G920" s="618"/>
      <c r="H920" s="618"/>
      <c r="I920" s="618"/>
      <c r="J920" s="618"/>
      <c r="K920" s="618"/>
      <c r="L920" s="618"/>
      <c r="M920" s="618"/>
      <c r="N920" s="618"/>
      <c r="O920" s="618"/>
      <c r="P920" s="618"/>
      <c r="Q920" s="618"/>
      <c r="R920" s="618"/>
      <c r="S920" s="618"/>
      <c r="T920" s="618"/>
      <c r="U920" s="618"/>
      <c r="V920" s="618"/>
      <c r="W920" s="618"/>
      <c r="Y920" s="618"/>
      <c r="Z920" s="618"/>
      <c r="AA920" s="618"/>
      <c r="AB920" s="618"/>
      <c r="AC920" s="618"/>
      <c r="AD920" s="618"/>
      <c r="AE920" s="618"/>
      <c r="AF920" s="618"/>
      <c r="AG920" s="618"/>
      <c r="AH920" s="618"/>
      <c r="AI920" s="618"/>
      <c r="AJ920" s="618"/>
      <c r="AK920" s="618"/>
      <c r="AL920" s="616"/>
      <c r="AM920" s="616"/>
      <c r="AN920" s="616"/>
      <c r="AO920" s="616"/>
      <c r="AP920" s="616"/>
      <c r="AQ920" s="616"/>
      <c r="AR920" s="616"/>
      <c r="AS920" s="616"/>
      <c r="AT920" s="616"/>
      <c r="AU920" s="616"/>
      <c r="AV920" s="616"/>
      <c r="AW920" s="616"/>
      <c r="AX920" s="616"/>
      <c r="AY920" s="616"/>
      <c r="AZ920" s="616"/>
      <c r="BA920" s="616"/>
      <c r="BB920" s="616"/>
      <c r="BC920" s="616"/>
      <c r="BD920" s="616"/>
      <c r="BE920" s="616"/>
      <c r="BF920" s="616"/>
      <c r="BG920" s="616"/>
      <c r="BH920" s="616"/>
      <c r="BI920" s="616"/>
      <c r="BJ920" s="616"/>
      <c r="BK920" s="616"/>
      <c r="BL920" s="616"/>
      <c r="BM920" s="616"/>
      <c r="BN920" s="616"/>
      <c r="BO920" s="616"/>
      <c r="BP920" s="616"/>
      <c r="BQ920" s="616"/>
      <c r="BR920" s="616"/>
      <c r="BS920" s="616"/>
      <c r="BT920" s="616"/>
      <c r="BU920" s="616"/>
      <c r="BV920" s="616"/>
      <c r="BW920" s="616"/>
      <c r="BX920" s="616"/>
      <c r="BY920" s="616"/>
      <c r="BZ920" s="616"/>
      <c r="CA920" s="616"/>
      <c r="CB920" s="616"/>
      <c r="CC920" s="616"/>
      <c r="CD920" s="616"/>
      <c r="CE920" s="616"/>
      <c r="CF920" s="616"/>
      <c r="CG920" s="616"/>
    </row>
    <row r="921" spans="1:85">
      <c r="A921" s="618"/>
      <c r="B921" s="618"/>
      <c r="C921" s="618"/>
      <c r="D921" s="618"/>
      <c r="E921" s="618"/>
      <c r="F921" s="618"/>
      <c r="G921" s="618"/>
      <c r="H921" s="618"/>
      <c r="I921" s="618"/>
      <c r="J921" s="618"/>
      <c r="K921" s="618"/>
      <c r="L921" s="618"/>
      <c r="M921" s="618"/>
      <c r="N921" s="618"/>
      <c r="O921" s="618"/>
      <c r="P921" s="618"/>
      <c r="Q921" s="618"/>
      <c r="R921" s="618"/>
      <c r="S921" s="618"/>
      <c r="T921" s="618"/>
      <c r="U921" s="618"/>
      <c r="V921" s="618"/>
      <c r="W921" s="618"/>
      <c r="Y921" s="618"/>
      <c r="Z921" s="618"/>
      <c r="AA921" s="618"/>
      <c r="AB921" s="618"/>
      <c r="AC921" s="618"/>
      <c r="AD921" s="618"/>
      <c r="AE921" s="618"/>
      <c r="AF921" s="618"/>
      <c r="AG921" s="618"/>
      <c r="AH921" s="618"/>
      <c r="AI921" s="618"/>
      <c r="AJ921" s="618"/>
      <c r="AK921" s="618"/>
      <c r="AL921" s="616"/>
      <c r="AM921" s="616"/>
      <c r="AN921" s="616"/>
      <c r="AO921" s="616"/>
      <c r="AP921" s="616"/>
      <c r="AQ921" s="616"/>
      <c r="AR921" s="616"/>
      <c r="AS921" s="616"/>
      <c r="AT921" s="616"/>
      <c r="AU921" s="616"/>
      <c r="AV921" s="616"/>
      <c r="AW921" s="616"/>
      <c r="AX921" s="616"/>
      <c r="AY921" s="616"/>
      <c r="AZ921" s="616"/>
      <c r="BA921" s="616"/>
      <c r="BB921" s="616"/>
      <c r="BC921" s="616"/>
      <c r="BD921" s="616"/>
      <c r="BE921" s="616"/>
      <c r="BF921" s="616"/>
      <c r="BG921" s="616"/>
      <c r="BH921" s="616"/>
      <c r="BI921" s="616"/>
      <c r="BJ921" s="616"/>
      <c r="BK921" s="616"/>
      <c r="BL921" s="616"/>
      <c r="BM921" s="616"/>
      <c r="BN921" s="616"/>
      <c r="BO921" s="616"/>
      <c r="BP921" s="616"/>
      <c r="BQ921" s="616"/>
      <c r="BR921" s="616"/>
      <c r="BS921" s="616"/>
      <c r="BT921" s="616"/>
      <c r="BU921" s="616"/>
      <c r="BV921" s="616"/>
      <c r="BW921" s="616"/>
      <c r="BX921" s="616"/>
      <c r="BY921" s="616"/>
      <c r="BZ921" s="616"/>
      <c r="CA921" s="616"/>
      <c r="CB921" s="616"/>
      <c r="CC921" s="616"/>
      <c r="CD921" s="616"/>
      <c r="CE921" s="616"/>
      <c r="CF921" s="616"/>
      <c r="CG921" s="616"/>
    </row>
    <row r="922" spans="1:85">
      <c r="A922" s="618"/>
      <c r="B922" s="618"/>
      <c r="C922" s="618"/>
      <c r="D922" s="618"/>
      <c r="E922" s="618"/>
      <c r="F922" s="618"/>
      <c r="G922" s="618"/>
      <c r="H922" s="618"/>
      <c r="I922" s="618"/>
      <c r="J922" s="618"/>
      <c r="K922" s="618"/>
      <c r="L922" s="618"/>
      <c r="M922" s="618"/>
      <c r="N922" s="618"/>
      <c r="O922" s="618"/>
      <c r="P922" s="618"/>
      <c r="Q922" s="618"/>
      <c r="R922" s="618"/>
      <c r="S922" s="618"/>
      <c r="T922" s="618"/>
      <c r="U922" s="618"/>
      <c r="V922" s="618"/>
      <c r="W922" s="618"/>
      <c r="Y922" s="618"/>
      <c r="Z922" s="618"/>
      <c r="AA922" s="618"/>
      <c r="AB922" s="618"/>
      <c r="AC922" s="618"/>
      <c r="AD922" s="618"/>
      <c r="AE922" s="618"/>
      <c r="AF922" s="618"/>
      <c r="AG922" s="618"/>
      <c r="AH922" s="618"/>
      <c r="AI922" s="618"/>
      <c r="AJ922" s="618"/>
      <c r="AK922" s="618"/>
      <c r="AL922" s="616"/>
      <c r="AM922" s="616"/>
      <c r="AN922" s="616"/>
      <c r="AO922" s="616"/>
      <c r="AP922" s="616"/>
      <c r="AQ922" s="616"/>
      <c r="AR922" s="616"/>
      <c r="AS922" s="616"/>
      <c r="AT922" s="616"/>
      <c r="AU922" s="616"/>
      <c r="AV922" s="616"/>
      <c r="AW922" s="616"/>
      <c r="AX922" s="616"/>
      <c r="AY922" s="616"/>
      <c r="AZ922" s="616"/>
      <c r="BA922" s="616"/>
      <c r="BB922" s="616"/>
      <c r="BC922" s="616"/>
      <c r="BD922" s="616"/>
      <c r="BE922" s="616"/>
      <c r="BF922" s="616"/>
      <c r="BG922" s="616"/>
      <c r="BH922" s="616"/>
      <c r="BI922" s="616"/>
      <c r="BJ922" s="616"/>
      <c r="BK922" s="616"/>
      <c r="BL922" s="616"/>
      <c r="BM922" s="616"/>
      <c r="BN922" s="616"/>
      <c r="BO922" s="616"/>
      <c r="BP922" s="616"/>
      <c r="BQ922" s="616"/>
      <c r="BR922" s="616"/>
      <c r="BS922" s="616"/>
      <c r="BT922" s="616"/>
      <c r="BU922" s="616"/>
      <c r="BV922" s="616"/>
      <c r="BW922" s="616"/>
      <c r="BX922" s="616"/>
      <c r="BY922" s="616"/>
      <c r="BZ922" s="616"/>
      <c r="CA922" s="616"/>
      <c r="CB922" s="616"/>
      <c r="CC922" s="616"/>
      <c r="CD922" s="616"/>
      <c r="CE922" s="616"/>
      <c r="CF922" s="616"/>
      <c r="CG922" s="616"/>
    </row>
    <row r="923" spans="1:85">
      <c r="A923" s="618"/>
      <c r="B923" s="618"/>
      <c r="C923" s="618"/>
      <c r="D923" s="618"/>
      <c r="E923" s="618"/>
      <c r="F923" s="618"/>
      <c r="G923" s="618"/>
      <c r="H923" s="618"/>
      <c r="I923" s="618"/>
      <c r="J923" s="618"/>
      <c r="K923" s="618"/>
      <c r="L923" s="618"/>
      <c r="M923" s="618"/>
      <c r="N923" s="618"/>
      <c r="O923" s="618"/>
      <c r="P923" s="618"/>
      <c r="Q923" s="618"/>
      <c r="R923" s="618"/>
      <c r="S923" s="618"/>
      <c r="T923" s="618"/>
      <c r="U923" s="618"/>
      <c r="V923" s="618"/>
      <c r="W923" s="618"/>
      <c r="Y923" s="618"/>
      <c r="Z923" s="618"/>
      <c r="AA923" s="618"/>
      <c r="AB923" s="618"/>
      <c r="AC923" s="618"/>
      <c r="AD923" s="618"/>
      <c r="AE923" s="618"/>
      <c r="AF923" s="618"/>
      <c r="AG923" s="618"/>
      <c r="AH923" s="618"/>
      <c r="AI923" s="618"/>
      <c r="AJ923" s="618"/>
      <c r="AK923" s="618"/>
      <c r="AL923" s="616"/>
      <c r="AM923" s="616"/>
      <c r="AN923" s="616"/>
      <c r="AO923" s="616"/>
      <c r="AP923" s="616"/>
      <c r="AQ923" s="616"/>
      <c r="AR923" s="616"/>
      <c r="AS923" s="616"/>
      <c r="AT923" s="616"/>
      <c r="AU923" s="616"/>
      <c r="AV923" s="616"/>
      <c r="AW923" s="616"/>
      <c r="AX923" s="616"/>
      <c r="AY923" s="616"/>
      <c r="AZ923" s="616"/>
      <c r="BA923" s="616"/>
      <c r="BB923" s="616"/>
      <c r="BC923" s="616"/>
      <c r="BD923" s="616"/>
      <c r="BE923" s="616"/>
      <c r="BF923" s="616"/>
      <c r="BG923" s="616"/>
      <c r="BH923" s="616"/>
      <c r="BI923" s="616"/>
      <c r="BJ923" s="616"/>
      <c r="BK923" s="616"/>
      <c r="BL923" s="616"/>
      <c r="BM923" s="616"/>
      <c r="BN923" s="616"/>
      <c r="BO923" s="616"/>
      <c r="BP923" s="616"/>
      <c r="BQ923" s="616"/>
      <c r="BR923" s="616"/>
      <c r="BS923" s="616"/>
      <c r="BT923" s="616"/>
      <c r="BU923" s="616"/>
      <c r="BV923" s="616"/>
      <c r="BW923" s="616"/>
      <c r="BX923" s="616"/>
      <c r="BY923" s="616"/>
      <c r="BZ923" s="616"/>
      <c r="CA923" s="616"/>
      <c r="CB923" s="616"/>
      <c r="CC923" s="616"/>
      <c r="CD923" s="616"/>
      <c r="CE923" s="616"/>
      <c r="CF923" s="616"/>
      <c r="CG923" s="616"/>
    </row>
    <row r="924" spans="1:85">
      <c r="A924" s="618"/>
      <c r="B924" s="618"/>
      <c r="C924" s="618"/>
      <c r="D924" s="618"/>
      <c r="E924" s="618"/>
      <c r="F924" s="618"/>
      <c r="G924" s="618"/>
      <c r="H924" s="618"/>
      <c r="I924" s="618"/>
      <c r="J924" s="618"/>
      <c r="K924" s="618"/>
      <c r="L924" s="618"/>
      <c r="M924" s="618"/>
      <c r="N924" s="618"/>
      <c r="O924" s="618"/>
      <c r="P924" s="618"/>
      <c r="Q924" s="618"/>
      <c r="R924" s="618"/>
      <c r="S924" s="618"/>
      <c r="T924" s="618"/>
      <c r="U924" s="618"/>
      <c r="V924" s="618"/>
      <c r="W924" s="618"/>
      <c r="Y924" s="618"/>
      <c r="Z924" s="618"/>
      <c r="AA924" s="618"/>
      <c r="AB924" s="618"/>
      <c r="AC924" s="618"/>
      <c r="AD924" s="618"/>
      <c r="AE924" s="618"/>
      <c r="AF924" s="618"/>
      <c r="AG924" s="618"/>
      <c r="AH924" s="618"/>
      <c r="AI924" s="618"/>
      <c r="AJ924" s="618"/>
      <c r="AK924" s="618"/>
      <c r="AL924" s="616"/>
      <c r="AM924" s="616"/>
      <c r="AN924" s="616"/>
      <c r="AO924" s="616"/>
      <c r="AP924" s="616"/>
      <c r="AQ924" s="616"/>
      <c r="AR924" s="616"/>
      <c r="AS924" s="616"/>
      <c r="AT924" s="616"/>
      <c r="AU924" s="616"/>
      <c r="AV924" s="616"/>
      <c r="AW924" s="616"/>
      <c r="AX924" s="616"/>
      <c r="AY924" s="616"/>
      <c r="AZ924" s="616"/>
      <c r="BA924" s="616"/>
      <c r="BB924" s="616"/>
      <c r="BC924" s="616"/>
      <c r="BD924" s="616"/>
      <c r="BE924" s="616"/>
      <c r="BF924" s="616"/>
      <c r="BG924" s="616"/>
      <c r="BH924" s="616"/>
      <c r="BI924" s="616"/>
      <c r="BJ924" s="616"/>
      <c r="BK924" s="616"/>
      <c r="BL924" s="616"/>
      <c r="BM924" s="616"/>
      <c r="BN924" s="616"/>
      <c r="BO924" s="616"/>
      <c r="BP924" s="616"/>
      <c r="BQ924" s="616"/>
      <c r="BR924" s="616"/>
      <c r="BS924" s="616"/>
      <c r="BT924" s="616"/>
      <c r="BU924" s="616"/>
      <c r="BV924" s="616"/>
      <c r="BW924" s="616"/>
      <c r="BX924" s="616"/>
      <c r="BY924" s="616"/>
      <c r="BZ924" s="616"/>
      <c r="CA924" s="616"/>
      <c r="CB924" s="616"/>
      <c r="CC924" s="616"/>
      <c r="CD924" s="616"/>
      <c r="CE924" s="616"/>
      <c r="CF924" s="616"/>
      <c r="CG924" s="616"/>
    </row>
    <row r="925" spans="1:85">
      <c r="A925" s="618"/>
      <c r="B925" s="618"/>
      <c r="C925" s="618"/>
      <c r="D925" s="618"/>
      <c r="E925" s="618"/>
      <c r="F925" s="618"/>
      <c r="G925" s="618"/>
      <c r="H925" s="618"/>
      <c r="I925" s="618"/>
      <c r="J925" s="618"/>
      <c r="K925" s="618"/>
      <c r="L925" s="618"/>
      <c r="M925" s="618"/>
      <c r="N925" s="618"/>
      <c r="O925" s="618"/>
      <c r="P925" s="618"/>
      <c r="Q925" s="618"/>
      <c r="R925" s="618"/>
      <c r="S925" s="618"/>
      <c r="T925" s="618"/>
      <c r="U925" s="618"/>
      <c r="V925" s="618"/>
      <c r="W925" s="618"/>
      <c r="Y925" s="618"/>
      <c r="Z925" s="618"/>
      <c r="AA925" s="618"/>
      <c r="AB925" s="618"/>
      <c r="AC925" s="618"/>
      <c r="AD925" s="618"/>
      <c r="AE925" s="618"/>
      <c r="AF925" s="618"/>
      <c r="AG925" s="618"/>
      <c r="AH925" s="618"/>
      <c r="AI925" s="618"/>
      <c r="AJ925" s="618"/>
      <c r="AK925" s="618"/>
      <c r="AL925" s="616"/>
      <c r="AM925" s="616"/>
      <c r="AN925" s="616"/>
      <c r="AO925" s="616"/>
      <c r="AP925" s="616"/>
      <c r="AQ925" s="616"/>
      <c r="AR925" s="616"/>
      <c r="AS925" s="616"/>
      <c r="AT925" s="616"/>
      <c r="AU925" s="616"/>
      <c r="AV925" s="616"/>
      <c r="AW925" s="616"/>
      <c r="AX925" s="616"/>
      <c r="AY925" s="616"/>
      <c r="AZ925" s="616"/>
      <c r="BA925" s="616"/>
      <c r="BB925" s="616"/>
      <c r="BC925" s="616"/>
      <c r="BD925" s="616"/>
      <c r="BE925" s="616"/>
      <c r="BF925" s="616"/>
      <c r="BG925" s="616"/>
      <c r="BH925" s="616"/>
      <c r="BI925" s="616"/>
      <c r="BJ925" s="616"/>
      <c r="BK925" s="616"/>
      <c r="BL925" s="616"/>
      <c r="BM925" s="616"/>
      <c r="BN925" s="616"/>
      <c r="BO925" s="616"/>
      <c r="BP925" s="616"/>
      <c r="BQ925" s="616"/>
      <c r="BR925" s="616"/>
      <c r="BS925" s="616"/>
      <c r="BT925" s="616"/>
      <c r="BU925" s="616"/>
      <c r="BV925" s="616"/>
      <c r="BW925" s="616"/>
      <c r="BX925" s="616"/>
      <c r="BY925" s="616"/>
      <c r="BZ925" s="616"/>
      <c r="CA925" s="616"/>
      <c r="CB925" s="616"/>
      <c r="CC925" s="616"/>
      <c r="CD925" s="616"/>
      <c r="CE925" s="616"/>
      <c r="CF925" s="616"/>
      <c r="CG925" s="616"/>
    </row>
    <row r="926" spans="1:85">
      <c r="A926" s="618"/>
      <c r="B926" s="618"/>
      <c r="C926" s="618"/>
      <c r="D926" s="618"/>
      <c r="E926" s="618"/>
      <c r="F926" s="618"/>
      <c r="G926" s="618"/>
      <c r="H926" s="618"/>
      <c r="I926" s="618"/>
      <c r="J926" s="618"/>
      <c r="K926" s="618"/>
      <c r="L926" s="618"/>
      <c r="M926" s="618"/>
      <c r="N926" s="618"/>
      <c r="O926" s="618"/>
      <c r="P926" s="618"/>
      <c r="Q926" s="618"/>
      <c r="R926" s="618"/>
      <c r="S926" s="618"/>
      <c r="T926" s="618"/>
      <c r="U926" s="618"/>
      <c r="V926" s="618"/>
      <c r="W926" s="618"/>
      <c r="Y926" s="618"/>
      <c r="Z926" s="618"/>
      <c r="AA926" s="618"/>
      <c r="AB926" s="618"/>
      <c r="AC926" s="618"/>
      <c r="AD926" s="618"/>
      <c r="AE926" s="618"/>
      <c r="AF926" s="618"/>
      <c r="AG926" s="618"/>
      <c r="AH926" s="618"/>
      <c r="AI926" s="618"/>
      <c r="AJ926" s="618"/>
      <c r="AK926" s="618"/>
      <c r="AL926" s="616"/>
      <c r="AM926" s="616"/>
      <c r="AN926" s="616"/>
      <c r="AO926" s="616"/>
      <c r="AP926" s="616"/>
      <c r="AQ926" s="616"/>
      <c r="AR926" s="616"/>
      <c r="AS926" s="616"/>
      <c r="AT926" s="616"/>
      <c r="AU926" s="616"/>
      <c r="AV926" s="616"/>
      <c r="AW926" s="616"/>
      <c r="AX926" s="616"/>
      <c r="AY926" s="616"/>
      <c r="AZ926" s="616"/>
      <c r="BA926" s="616"/>
      <c r="BB926" s="616"/>
      <c r="BC926" s="616"/>
      <c r="BD926" s="616"/>
      <c r="BE926" s="616"/>
      <c r="BF926" s="616"/>
      <c r="BG926" s="616"/>
      <c r="BH926" s="616"/>
      <c r="BI926" s="616"/>
      <c r="BJ926" s="616"/>
      <c r="BK926" s="616"/>
      <c r="BL926" s="616"/>
      <c r="BM926" s="616"/>
      <c r="BN926" s="616"/>
      <c r="BO926" s="616"/>
      <c r="BP926" s="616"/>
      <c r="BQ926" s="616"/>
      <c r="BR926" s="616"/>
      <c r="BS926" s="616"/>
      <c r="BT926" s="616"/>
      <c r="BU926" s="616"/>
      <c r="BV926" s="616"/>
      <c r="BW926" s="616"/>
      <c r="BX926" s="616"/>
      <c r="BY926" s="616"/>
      <c r="BZ926" s="616"/>
      <c r="CA926" s="616"/>
      <c r="CB926" s="616"/>
      <c r="CC926" s="616"/>
      <c r="CD926" s="616"/>
      <c r="CE926" s="616"/>
      <c r="CF926" s="616"/>
      <c r="CG926" s="616"/>
    </row>
    <row r="927" spans="1:85">
      <c r="A927" s="618"/>
      <c r="B927" s="618"/>
      <c r="C927" s="618"/>
      <c r="D927" s="618"/>
      <c r="E927" s="618"/>
      <c r="F927" s="618"/>
      <c r="G927" s="618"/>
      <c r="H927" s="618"/>
      <c r="I927" s="618"/>
      <c r="J927" s="618"/>
      <c r="K927" s="618"/>
      <c r="L927" s="618"/>
      <c r="M927" s="618"/>
      <c r="N927" s="618"/>
      <c r="O927" s="618"/>
      <c r="P927" s="618"/>
      <c r="Q927" s="618"/>
      <c r="R927" s="618"/>
      <c r="S927" s="618"/>
      <c r="T927" s="618"/>
      <c r="U927" s="618"/>
      <c r="V927" s="618"/>
      <c r="W927" s="618"/>
      <c r="Y927" s="618"/>
      <c r="Z927" s="618"/>
      <c r="AA927" s="618"/>
      <c r="AB927" s="618"/>
      <c r="AC927" s="618"/>
      <c r="AD927" s="618"/>
      <c r="AE927" s="618"/>
      <c r="AF927" s="618"/>
      <c r="AG927" s="618"/>
      <c r="AH927" s="618"/>
      <c r="AI927" s="618"/>
      <c r="AJ927" s="618"/>
      <c r="AK927" s="618"/>
      <c r="AL927" s="616"/>
      <c r="AM927" s="616"/>
      <c r="AN927" s="616"/>
      <c r="AO927" s="616"/>
      <c r="AP927" s="616"/>
      <c r="AQ927" s="616"/>
      <c r="AR927" s="616"/>
      <c r="AS927" s="616"/>
      <c r="AT927" s="616"/>
      <c r="AU927" s="616"/>
      <c r="AV927" s="616"/>
      <c r="AW927" s="616"/>
      <c r="AX927" s="616"/>
      <c r="AY927" s="616"/>
      <c r="AZ927" s="616"/>
      <c r="BA927" s="616"/>
      <c r="BB927" s="616"/>
      <c r="BC927" s="616"/>
      <c r="BD927" s="616"/>
      <c r="BE927" s="616"/>
      <c r="BF927" s="616"/>
      <c r="BG927" s="616"/>
      <c r="BH927" s="616"/>
      <c r="BI927" s="616"/>
      <c r="BJ927" s="616"/>
      <c r="BK927" s="616"/>
      <c r="BL927" s="616"/>
      <c r="BM927" s="616"/>
      <c r="BN927" s="616"/>
      <c r="BO927" s="616"/>
      <c r="BP927" s="616"/>
      <c r="BQ927" s="616"/>
      <c r="BR927" s="616"/>
      <c r="BS927" s="616"/>
      <c r="BT927" s="616"/>
      <c r="BU927" s="616"/>
      <c r="BV927" s="616"/>
      <c r="BW927" s="616"/>
      <c r="BX927" s="616"/>
      <c r="BY927" s="616"/>
      <c r="BZ927" s="616"/>
      <c r="CA927" s="616"/>
      <c r="CB927" s="616"/>
      <c r="CC927" s="616"/>
      <c r="CD927" s="616"/>
      <c r="CE927" s="616"/>
      <c r="CF927" s="616"/>
      <c r="CG927" s="616"/>
    </row>
    <row r="928" spans="1:85">
      <c r="A928" s="618"/>
      <c r="B928" s="618"/>
      <c r="C928" s="618"/>
      <c r="D928" s="618"/>
      <c r="E928" s="618"/>
      <c r="F928" s="618"/>
      <c r="G928" s="618"/>
      <c r="H928" s="618"/>
      <c r="I928" s="618"/>
      <c r="J928" s="618"/>
      <c r="K928" s="618"/>
      <c r="L928" s="618"/>
      <c r="M928" s="618"/>
      <c r="N928" s="618"/>
      <c r="O928" s="618"/>
      <c r="P928" s="618"/>
      <c r="Q928" s="618"/>
      <c r="R928" s="618"/>
      <c r="S928" s="618"/>
      <c r="T928" s="618"/>
      <c r="U928" s="618"/>
      <c r="V928" s="618"/>
      <c r="W928" s="618"/>
      <c r="Y928" s="618"/>
      <c r="Z928" s="618"/>
      <c r="AA928" s="618"/>
      <c r="AB928" s="618"/>
      <c r="AC928" s="618"/>
      <c r="AD928" s="618"/>
      <c r="AE928" s="618"/>
      <c r="AF928" s="618"/>
      <c r="AG928" s="618"/>
      <c r="AH928" s="618"/>
      <c r="AI928" s="618"/>
      <c r="AJ928" s="618"/>
      <c r="AK928" s="618"/>
      <c r="AL928" s="616"/>
      <c r="AM928" s="616"/>
      <c r="AN928" s="616"/>
      <c r="AO928" s="616"/>
      <c r="AP928" s="616"/>
      <c r="AQ928" s="616"/>
      <c r="AR928" s="616"/>
      <c r="AS928" s="616"/>
      <c r="AT928" s="616"/>
      <c r="AU928" s="616"/>
      <c r="AV928" s="616"/>
      <c r="AW928" s="616"/>
      <c r="AX928" s="616"/>
      <c r="AY928" s="616"/>
      <c r="AZ928" s="616"/>
      <c r="BA928" s="616"/>
      <c r="BB928" s="616"/>
      <c r="BC928" s="616"/>
      <c r="BD928" s="616"/>
      <c r="BE928" s="616"/>
      <c r="BF928" s="616"/>
      <c r="BG928" s="616"/>
      <c r="BH928" s="616"/>
      <c r="BI928" s="616"/>
      <c r="BJ928" s="616"/>
      <c r="BK928" s="616"/>
      <c r="BL928" s="616"/>
      <c r="BM928" s="616"/>
      <c r="BN928" s="616"/>
      <c r="BO928" s="616"/>
      <c r="BP928" s="616"/>
      <c r="BQ928" s="616"/>
      <c r="BR928" s="616"/>
      <c r="BS928" s="616"/>
      <c r="BT928" s="616"/>
      <c r="BU928" s="616"/>
      <c r="BV928" s="616"/>
      <c r="BW928" s="616"/>
      <c r="BX928" s="616"/>
      <c r="BY928" s="616"/>
      <c r="BZ928" s="616"/>
      <c r="CA928" s="616"/>
      <c r="CB928" s="616"/>
      <c r="CC928" s="616"/>
      <c r="CD928" s="616"/>
      <c r="CE928" s="616"/>
      <c r="CF928" s="616"/>
      <c r="CG928" s="616"/>
    </row>
    <row r="929" spans="1:85">
      <c r="A929" s="618"/>
      <c r="B929" s="618"/>
      <c r="C929" s="618"/>
      <c r="D929" s="618"/>
      <c r="E929" s="618"/>
      <c r="F929" s="618"/>
      <c r="G929" s="618"/>
      <c r="H929" s="618"/>
      <c r="I929" s="618"/>
      <c r="J929" s="618"/>
      <c r="K929" s="618"/>
      <c r="L929" s="618"/>
      <c r="M929" s="618"/>
      <c r="N929" s="618"/>
      <c r="O929" s="618"/>
      <c r="P929" s="618"/>
      <c r="Q929" s="618"/>
      <c r="R929" s="618"/>
      <c r="S929" s="618"/>
      <c r="T929" s="618"/>
      <c r="U929" s="618"/>
      <c r="V929" s="618"/>
      <c r="W929" s="618"/>
      <c r="Y929" s="618"/>
      <c r="Z929" s="618"/>
      <c r="AA929" s="618"/>
      <c r="AB929" s="618"/>
      <c r="AC929" s="618"/>
      <c r="AD929" s="618"/>
      <c r="AE929" s="618"/>
      <c r="AF929" s="618"/>
      <c r="AG929" s="618"/>
      <c r="AH929" s="618"/>
      <c r="AI929" s="618"/>
      <c r="AJ929" s="618"/>
      <c r="AK929" s="618"/>
      <c r="AL929" s="616"/>
      <c r="AM929" s="616"/>
      <c r="AN929" s="616"/>
      <c r="AO929" s="616"/>
      <c r="AP929" s="616"/>
      <c r="AQ929" s="616"/>
      <c r="AR929" s="616"/>
      <c r="AS929" s="616"/>
      <c r="AT929" s="616"/>
      <c r="AU929" s="616"/>
      <c r="AV929" s="616"/>
      <c r="AW929" s="616"/>
      <c r="AX929" s="616"/>
      <c r="AY929" s="616"/>
      <c r="AZ929" s="616"/>
      <c r="BA929" s="616"/>
      <c r="BB929" s="616"/>
      <c r="BC929" s="616"/>
      <c r="BD929" s="616"/>
      <c r="BE929" s="616"/>
      <c r="BF929" s="616"/>
      <c r="BG929" s="616"/>
      <c r="BH929" s="616"/>
      <c r="BI929" s="616"/>
      <c r="BJ929" s="616"/>
      <c r="BK929" s="616"/>
      <c r="BL929" s="616"/>
      <c r="BM929" s="616"/>
      <c r="BN929" s="616"/>
      <c r="BO929" s="616"/>
      <c r="BP929" s="616"/>
      <c r="BQ929" s="616"/>
      <c r="BR929" s="616"/>
      <c r="BS929" s="616"/>
      <c r="BT929" s="616"/>
      <c r="BU929" s="616"/>
      <c r="BV929" s="616"/>
      <c r="BW929" s="616"/>
      <c r="BX929" s="616"/>
      <c r="BY929" s="616"/>
      <c r="BZ929" s="616"/>
      <c r="CA929" s="616"/>
      <c r="CB929" s="616"/>
      <c r="CC929" s="616"/>
      <c r="CD929" s="616"/>
      <c r="CE929" s="616"/>
      <c r="CF929" s="616"/>
      <c r="CG929" s="616"/>
    </row>
    <row r="930" spans="1:85">
      <c r="A930" s="618"/>
      <c r="B930" s="618"/>
      <c r="C930" s="618"/>
      <c r="D930" s="618"/>
      <c r="E930" s="618"/>
      <c r="F930" s="618"/>
      <c r="G930" s="618"/>
      <c r="H930" s="618"/>
      <c r="I930" s="618"/>
      <c r="J930" s="618"/>
      <c r="K930" s="618"/>
      <c r="L930" s="618"/>
      <c r="M930" s="618"/>
      <c r="N930" s="618"/>
      <c r="O930" s="618"/>
      <c r="P930" s="618"/>
      <c r="Q930" s="618"/>
      <c r="R930" s="618"/>
      <c r="S930" s="618"/>
      <c r="T930" s="618"/>
      <c r="U930" s="618"/>
      <c r="V930" s="618"/>
      <c r="W930" s="618"/>
      <c r="Y930" s="618"/>
      <c r="Z930" s="618"/>
      <c r="AA930" s="618"/>
      <c r="AB930" s="618"/>
      <c r="AC930" s="618"/>
      <c r="AD930" s="618"/>
      <c r="AE930" s="618"/>
      <c r="AF930" s="618"/>
      <c r="AG930" s="618"/>
      <c r="AH930" s="618"/>
      <c r="AI930" s="618"/>
      <c r="AJ930" s="618"/>
      <c r="AK930" s="618"/>
      <c r="AL930" s="616"/>
      <c r="AM930" s="616"/>
      <c r="AN930" s="616"/>
      <c r="AO930" s="616"/>
      <c r="AP930" s="616"/>
      <c r="AQ930" s="616"/>
      <c r="AR930" s="616"/>
      <c r="AS930" s="616"/>
      <c r="AT930" s="616"/>
      <c r="AU930" s="616"/>
      <c r="AV930" s="616"/>
      <c r="AW930" s="616"/>
      <c r="AX930" s="616"/>
      <c r="AY930" s="616"/>
      <c r="AZ930" s="616"/>
      <c r="BA930" s="616"/>
      <c r="BB930" s="616"/>
      <c r="BC930" s="616"/>
      <c r="BD930" s="616"/>
      <c r="BE930" s="616"/>
      <c r="BF930" s="616"/>
      <c r="BG930" s="616"/>
      <c r="BH930" s="616"/>
      <c r="BI930" s="616"/>
      <c r="BJ930" s="616"/>
      <c r="BK930" s="616"/>
      <c r="BL930" s="616"/>
      <c r="BM930" s="616"/>
      <c r="BN930" s="616"/>
      <c r="BO930" s="616"/>
      <c r="BP930" s="616"/>
      <c r="BQ930" s="616"/>
      <c r="BR930" s="616"/>
      <c r="BS930" s="616"/>
      <c r="BT930" s="616"/>
      <c r="BU930" s="616"/>
      <c r="BV930" s="616"/>
      <c r="BW930" s="616"/>
      <c r="BX930" s="616"/>
      <c r="BY930" s="616"/>
      <c r="BZ930" s="616"/>
      <c r="CA930" s="616"/>
      <c r="CB930" s="616"/>
      <c r="CC930" s="616"/>
      <c r="CD930" s="616"/>
      <c r="CE930" s="616"/>
      <c r="CF930" s="616"/>
      <c r="CG930" s="616"/>
    </row>
    <row r="931" spans="1:85">
      <c r="A931" s="618"/>
      <c r="B931" s="618"/>
      <c r="C931" s="618"/>
      <c r="D931" s="618"/>
      <c r="E931" s="618"/>
      <c r="F931" s="618"/>
      <c r="G931" s="618"/>
      <c r="H931" s="618"/>
      <c r="I931" s="618"/>
      <c r="J931" s="618"/>
      <c r="K931" s="618"/>
      <c r="L931" s="618"/>
      <c r="M931" s="618"/>
      <c r="N931" s="618"/>
      <c r="O931" s="618"/>
      <c r="P931" s="618"/>
      <c r="Q931" s="618"/>
      <c r="R931" s="618"/>
      <c r="S931" s="618"/>
      <c r="T931" s="618"/>
      <c r="U931" s="618"/>
      <c r="V931" s="618"/>
      <c r="W931" s="618"/>
      <c r="Y931" s="618"/>
      <c r="Z931" s="618"/>
      <c r="AA931" s="618"/>
      <c r="AB931" s="618"/>
      <c r="AC931" s="618"/>
      <c r="AD931" s="618"/>
      <c r="AE931" s="618"/>
      <c r="AF931" s="618"/>
      <c r="AG931" s="618"/>
      <c r="AH931" s="618"/>
      <c r="AI931" s="618"/>
      <c r="AJ931" s="618"/>
      <c r="AK931" s="618"/>
      <c r="AL931" s="616"/>
      <c r="AM931" s="616"/>
      <c r="AN931" s="616"/>
      <c r="AO931" s="616"/>
      <c r="AP931" s="616"/>
      <c r="AQ931" s="616"/>
      <c r="AR931" s="616"/>
      <c r="AS931" s="616"/>
      <c r="AT931" s="616"/>
      <c r="AU931" s="616"/>
      <c r="AV931" s="616"/>
      <c r="AW931" s="616"/>
      <c r="AX931" s="616"/>
      <c r="AY931" s="616"/>
      <c r="AZ931" s="616"/>
      <c r="BA931" s="616"/>
      <c r="BB931" s="616"/>
      <c r="BC931" s="616"/>
      <c r="BD931" s="616"/>
      <c r="BE931" s="616"/>
      <c r="BF931" s="616"/>
      <c r="BG931" s="616"/>
      <c r="BH931" s="616"/>
      <c r="BI931" s="616"/>
      <c r="BJ931" s="616"/>
      <c r="BK931" s="616"/>
      <c r="BL931" s="616"/>
      <c r="BM931" s="616"/>
      <c r="BN931" s="616"/>
      <c r="BO931" s="616"/>
      <c r="BP931" s="616"/>
      <c r="BQ931" s="616"/>
      <c r="BR931" s="616"/>
      <c r="BS931" s="616"/>
      <c r="BT931" s="616"/>
      <c r="BU931" s="616"/>
      <c r="BV931" s="616"/>
      <c r="BW931" s="616"/>
      <c r="BX931" s="616"/>
      <c r="BY931" s="616"/>
      <c r="BZ931" s="616"/>
      <c r="CA931" s="616"/>
      <c r="CB931" s="616"/>
      <c r="CC931" s="616"/>
      <c r="CD931" s="616"/>
      <c r="CE931" s="616"/>
      <c r="CF931" s="616"/>
      <c r="CG931" s="616"/>
    </row>
    <row r="932" spans="1:85">
      <c r="A932" s="618"/>
      <c r="B932" s="618"/>
      <c r="C932" s="618"/>
      <c r="D932" s="618"/>
      <c r="E932" s="618"/>
      <c r="F932" s="618"/>
      <c r="G932" s="618"/>
      <c r="H932" s="618"/>
      <c r="I932" s="618"/>
      <c r="J932" s="618"/>
      <c r="K932" s="618"/>
      <c r="L932" s="618"/>
      <c r="M932" s="618"/>
      <c r="N932" s="618"/>
      <c r="O932" s="618"/>
      <c r="P932" s="618"/>
      <c r="Q932" s="618"/>
      <c r="R932" s="618"/>
      <c r="S932" s="618"/>
      <c r="T932" s="618"/>
      <c r="U932" s="618"/>
      <c r="V932" s="618"/>
      <c r="W932" s="618"/>
      <c r="Y932" s="618"/>
      <c r="Z932" s="618"/>
      <c r="AA932" s="618"/>
      <c r="AB932" s="618"/>
      <c r="AC932" s="618"/>
      <c r="AD932" s="618"/>
      <c r="AE932" s="618"/>
      <c r="AF932" s="618"/>
      <c r="AG932" s="618"/>
      <c r="AH932" s="618"/>
      <c r="AI932" s="618"/>
      <c r="AJ932" s="618"/>
      <c r="AK932" s="618"/>
      <c r="AL932" s="616"/>
      <c r="AM932" s="616"/>
      <c r="AN932" s="616"/>
      <c r="AO932" s="616"/>
      <c r="AP932" s="616"/>
      <c r="AQ932" s="616"/>
      <c r="AR932" s="616"/>
      <c r="AS932" s="616"/>
      <c r="AT932" s="616"/>
      <c r="AU932" s="616"/>
      <c r="AV932" s="616"/>
      <c r="AW932" s="616"/>
      <c r="AX932" s="616"/>
      <c r="AY932" s="616"/>
      <c r="AZ932" s="616"/>
      <c r="BA932" s="616"/>
      <c r="BB932" s="616"/>
      <c r="BC932" s="616"/>
      <c r="BD932" s="616"/>
      <c r="BE932" s="616"/>
      <c r="BF932" s="616"/>
      <c r="BG932" s="616"/>
      <c r="BH932" s="616"/>
      <c r="BI932" s="616"/>
      <c r="BJ932" s="616"/>
      <c r="BK932" s="616"/>
      <c r="BL932" s="616"/>
      <c r="BM932" s="616"/>
      <c r="BN932" s="616"/>
      <c r="BO932" s="616"/>
      <c r="BP932" s="616"/>
      <c r="BQ932" s="616"/>
      <c r="BR932" s="616"/>
      <c r="BS932" s="616"/>
      <c r="BT932" s="616"/>
      <c r="BU932" s="616"/>
      <c r="BV932" s="616"/>
      <c r="BW932" s="616"/>
      <c r="BX932" s="616"/>
      <c r="BY932" s="616"/>
      <c r="BZ932" s="616"/>
      <c r="CA932" s="616"/>
      <c r="CB932" s="616"/>
      <c r="CC932" s="616"/>
      <c r="CD932" s="616"/>
      <c r="CE932" s="616"/>
      <c r="CF932" s="616"/>
      <c r="CG932" s="616"/>
    </row>
    <row r="933" spans="1:85">
      <c r="A933" s="618"/>
      <c r="B933" s="618"/>
      <c r="C933" s="618"/>
      <c r="D933" s="618"/>
      <c r="E933" s="618"/>
      <c r="F933" s="618"/>
      <c r="G933" s="618"/>
      <c r="H933" s="618"/>
      <c r="I933" s="618"/>
      <c r="J933" s="618"/>
      <c r="K933" s="618"/>
      <c r="L933" s="618"/>
      <c r="M933" s="618"/>
      <c r="N933" s="618"/>
      <c r="O933" s="618"/>
      <c r="P933" s="618"/>
      <c r="Q933" s="618"/>
      <c r="R933" s="618"/>
      <c r="S933" s="618"/>
      <c r="T933" s="618"/>
      <c r="U933" s="618"/>
      <c r="V933" s="618"/>
      <c r="W933" s="618"/>
      <c r="Y933" s="618"/>
      <c r="Z933" s="618"/>
      <c r="AA933" s="618"/>
      <c r="AB933" s="618"/>
      <c r="AC933" s="618"/>
      <c r="AD933" s="618"/>
      <c r="AE933" s="618"/>
      <c r="AF933" s="618"/>
      <c r="AG933" s="618"/>
      <c r="AH933" s="618"/>
      <c r="AI933" s="618"/>
      <c r="AJ933" s="618"/>
      <c r="AK933" s="618"/>
      <c r="AL933" s="616"/>
      <c r="AM933" s="616"/>
      <c r="AN933" s="616"/>
      <c r="AO933" s="616"/>
      <c r="AP933" s="616"/>
      <c r="AQ933" s="616"/>
      <c r="AR933" s="616"/>
      <c r="AS933" s="616"/>
      <c r="AT933" s="616"/>
      <c r="AU933" s="616"/>
      <c r="AV933" s="616"/>
      <c r="AW933" s="616"/>
      <c r="AX933" s="616"/>
      <c r="AY933" s="616"/>
      <c r="AZ933" s="616"/>
      <c r="BA933" s="616"/>
      <c r="BB933" s="616"/>
      <c r="BC933" s="616"/>
      <c r="BD933" s="616"/>
      <c r="BE933" s="616"/>
      <c r="BF933" s="616"/>
      <c r="BG933" s="616"/>
      <c r="BH933" s="616"/>
      <c r="BI933" s="616"/>
      <c r="BJ933" s="616"/>
      <c r="BK933" s="616"/>
      <c r="BL933" s="616"/>
      <c r="BM933" s="616"/>
      <c r="BN933" s="616"/>
      <c r="BO933" s="616"/>
      <c r="BP933" s="616"/>
      <c r="BQ933" s="616"/>
      <c r="BR933" s="616"/>
      <c r="BS933" s="616"/>
      <c r="BT933" s="616"/>
      <c r="BU933" s="616"/>
      <c r="BV933" s="616"/>
      <c r="BW933" s="616"/>
      <c r="BX933" s="616"/>
      <c r="BY933" s="616"/>
      <c r="BZ933" s="616"/>
      <c r="CA933" s="616"/>
      <c r="CB933" s="616"/>
      <c r="CC933" s="616"/>
      <c r="CD933" s="616"/>
      <c r="CE933" s="616"/>
      <c r="CF933" s="616"/>
      <c r="CG933" s="616"/>
    </row>
    <row r="934" spans="1:85">
      <c r="A934" s="618"/>
      <c r="B934" s="618"/>
      <c r="C934" s="618"/>
      <c r="D934" s="618"/>
      <c r="E934" s="618"/>
      <c r="F934" s="618"/>
      <c r="G934" s="618"/>
      <c r="H934" s="618"/>
      <c r="I934" s="618"/>
      <c r="J934" s="618"/>
      <c r="K934" s="618"/>
      <c r="L934" s="618"/>
      <c r="M934" s="618"/>
      <c r="N934" s="618"/>
      <c r="O934" s="618"/>
      <c r="P934" s="618"/>
      <c r="Q934" s="618"/>
      <c r="R934" s="618"/>
      <c r="S934" s="618"/>
      <c r="T934" s="618"/>
      <c r="U934" s="618"/>
      <c r="V934" s="618"/>
      <c r="W934" s="618"/>
      <c r="Y934" s="618"/>
      <c r="Z934" s="618"/>
      <c r="AA934" s="618"/>
      <c r="AB934" s="618"/>
      <c r="AC934" s="618"/>
      <c r="AD934" s="618"/>
      <c r="AE934" s="618"/>
      <c r="AF934" s="618"/>
      <c r="AG934" s="618"/>
      <c r="AH934" s="618"/>
      <c r="AI934" s="618"/>
      <c r="AJ934" s="618"/>
      <c r="AK934" s="618"/>
      <c r="AL934" s="616"/>
      <c r="AM934" s="616"/>
      <c r="AN934" s="616"/>
      <c r="AO934" s="616"/>
      <c r="AP934" s="616"/>
      <c r="AQ934" s="616"/>
      <c r="AR934" s="616"/>
      <c r="AS934" s="616"/>
      <c r="AT934" s="616"/>
      <c r="AU934" s="616"/>
      <c r="AV934" s="616"/>
      <c r="AW934" s="616"/>
      <c r="AX934" s="616"/>
      <c r="AY934" s="616"/>
      <c r="AZ934" s="616"/>
      <c r="BA934" s="616"/>
      <c r="BB934" s="616"/>
      <c r="BC934" s="616"/>
      <c r="BD934" s="616"/>
      <c r="BE934" s="616"/>
      <c r="BF934" s="616"/>
      <c r="BG934" s="616"/>
      <c r="BH934" s="616"/>
      <c r="BI934" s="616"/>
      <c r="BJ934" s="616"/>
      <c r="BK934" s="616"/>
      <c r="BL934" s="616"/>
      <c r="BM934" s="616"/>
      <c r="BN934" s="616"/>
      <c r="BO934" s="616"/>
      <c r="BP934" s="616"/>
      <c r="BQ934" s="616"/>
      <c r="BR934" s="616"/>
      <c r="BS934" s="616"/>
      <c r="BT934" s="616"/>
      <c r="BU934" s="616"/>
      <c r="BV934" s="616"/>
      <c r="BW934" s="616"/>
      <c r="BX934" s="616"/>
      <c r="BY934" s="616"/>
      <c r="BZ934" s="616"/>
      <c r="CA934" s="616"/>
      <c r="CB934" s="616"/>
      <c r="CC934" s="616"/>
      <c r="CD934" s="616"/>
      <c r="CE934" s="616"/>
      <c r="CF934" s="616"/>
      <c r="CG934" s="616"/>
    </row>
    <row r="935" spans="1:85">
      <c r="A935" s="618"/>
      <c r="B935" s="618"/>
      <c r="C935" s="618"/>
      <c r="D935" s="618"/>
      <c r="E935" s="618"/>
      <c r="F935" s="618"/>
      <c r="G935" s="618"/>
      <c r="H935" s="618"/>
      <c r="I935" s="618"/>
      <c r="J935" s="618"/>
      <c r="K935" s="618"/>
      <c r="L935" s="618"/>
      <c r="M935" s="618"/>
      <c r="N935" s="618"/>
      <c r="O935" s="618"/>
      <c r="P935" s="618"/>
      <c r="Q935" s="618"/>
      <c r="R935" s="618"/>
      <c r="S935" s="618"/>
      <c r="T935" s="618"/>
      <c r="U935" s="618"/>
      <c r="V935" s="618"/>
      <c r="W935" s="618"/>
      <c r="Y935" s="618"/>
      <c r="Z935" s="618"/>
      <c r="AA935" s="618"/>
      <c r="AB935" s="618"/>
      <c r="AC935" s="618"/>
      <c r="AD935" s="618"/>
      <c r="AE935" s="618"/>
      <c r="AF935" s="618"/>
      <c r="AG935" s="618"/>
      <c r="AH935" s="618"/>
      <c r="AI935" s="618"/>
      <c r="AJ935" s="618"/>
      <c r="AK935" s="618"/>
      <c r="AL935" s="616"/>
      <c r="AM935" s="616"/>
      <c r="AN935" s="616"/>
      <c r="AO935" s="616"/>
      <c r="AP935" s="616"/>
      <c r="AQ935" s="616"/>
      <c r="AR935" s="616"/>
      <c r="AS935" s="616"/>
      <c r="AT935" s="616"/>
      <c r="AU935" s="616"/>
      <c r="AV935" s="616"/>
      <c r="AW935" s="616"/>
      <c r="AX935" s="616"/>
      <c r="AY935" s="616"/>
      <c r="AZ935" s="616"/>
      <c r="BA935" s="616"/>
      <c r="BB935" s="616"/>
      <c r="BC935" s="616"/>
      <c r="BD935" s="616"/>
      <c r="BE935" s="616"/>
      <c r="BF935" s="616"/>
      <c r="BG935" s="616"/>
      <c r="BH935" s="616"/>
      <c r="BI935" s="616"/>
      <c r="BJ935" s="616"/>
      <c r="BK935" s="616"/>
      <c r="BL935" s="616"/>
      <c r="BM935" s="616"/>
      <c r="BN935" s="616"/>
      <c r="BO935" s="616"/>
      <c r="BP935" s="616"/>
      <c r="BQ935" s="616"/>
      <c r="BR935" s="616"/>
      <c r="BS935" s="616"/>
      <c r="BT935" s="616"/>
      <c r="BU935" s="616"/>
      <c r="BV935" s="616"/>
      <c r="BW935" s="616"/>
      <c r="BX935" s="616"/>
      <c r="BY935" s="616"/>
      <c r="BZ935" s="616"/>
      <c r="CA935" s="616"/>
      <c r="CB935" s="616"/>
      <c r="CC935" s="616"/>
      <c r="CD935" s="616"/>
      <c r="CE935" s="616"/>
      <c r="CF935" s="616"/>
      <c r="CG935" s="616"/>
    </row>
    <row r="936" spans="1:85">
      <c r="A936" s="618"/>
      <c r="B936" s="618"/>
      <c r="C936" s="618"/>
      <c r="D936" s="618"/>
      <c r="E936" s="618"/>
      <c r="F936" s="618"/>
      <c r="G936" s="618"/>
      <c r="H936" s="618"/>
      <c r="I936" s="618"/>
      <c r="J936" s="618"/>
      <c r="K936" s="618"/>
      <c r="L936" s="618"/>
      <c r="M936" s="618"/>
      <c r="N936" s="618"/>
      <c r="O936" s="618"/>
      <c r="P936" s="618"/>
      <c r="Q936" s="618"/>
      <c r="R936" s="618"/>
      <c r="S936" s="618"/>
      <c r="T936" s="618"/>
      <c r="U936" s="618"/>
      <c r="V936" s="618"/>
      <c r="W936" s="618"/>
      <c r="Y936" s="618"/>
      <c r="Z936" s="618"/>
      <c r="AA936" s="618"/>
      <c r="AB936" s="618"/>
      <c r="AC936" s="618"/>
      <c r="AD936" s="618"/>
      <c r="AE936" s="618"/>
      <c r="AF936" s="618"/>
      <c r="AG936" s="618"/>
      <c r="AH936" s="618"/>
      <c r="AI936" s="618"/>
      <c r="AJ936" s="618"/>
      <c r="AK936" s="618"/>
      <c r="AL936" s="616"/>
      <c r="AM936" s="616"/>
      <c r="AN936" s="616"/>
      <c r="AO936" s="616"/>
      <c r="AP936" s="616"/>
      <c r="AQ936" s="616"/>
      <c r="AR936" s="616"/>
      <c r="AS936" s="616"/>
      <c r="AT936" s="616"/>
      <c r="AU936" s="616"/>
      <c r="AV936" s="616"/>
      <c r="AW936" s="616"/>
      <c r="AX936" s="616"/>
      <c r="AY936" s="616"/>
      <c r="AZ936" s="616"/>
      <c r="BA936" s="616"/>
      <c r="BB936" s="616"/>
      <c r="BC936" s="616"/>
      <c r="BD936" s="616"/>
      <c r="BE936" s="616"/>
      <c r="BF936" s="616"/>
      <c r="BG936" s="616"/>
      <c r="BH936" s="616"/>
      <c r="BI936" s="616"/>
      <c r="BJ936" s="616"/>
      <c r="BK936" s="616"/>
      <c r="BL936" s="616"/>
      <c r="BM936" s="616"/>
      <c r="BN936" s="616"/>
      <c r="BO936" s="616"/>
      <c r="BP936" s="616"/>
      <c r="BQ936" s="616"/>
      <c r="BR936" s="616"/>
      <c r="BS936" s="616"/>
      <c r="BT936" s="616"/>
      <c r="BU936" s="616"/>
      <c r="BV936" s="616"/>
      <c r="BW936" s="616"/>
      <c r="BX936" s="616"/>
      <c r="BY936" s="616"/>
      <c r="BZ936" s="616"/>
      <c r="CA936" s="616"/>
      <c r="CB936" s="616"/>
      <c r="CC936" s="616"/>
      <c r="CD936" s="616"/>
      <c r="CE936" s="616"/>
      <c r="CF936" s="616"/>
      <c r="CG936" s="616"/>
    </row>
    <row r="937" spans="1:85">
      <c r="A937" s="618"/>
      <c r="B937" s="618"/>
      <c r="C937" s="618"/>
      <c r="D937" s="618"/>
      <c r="E937" s="618"/>
      <c r="F937" s="618"/>
      <c r="G937" s="618"/>
      <c r="H937" s="618"/>
      <c r="I937" s="618"/>
      <c r="J937" s="618"/>
      <c r="K937" s="618"/>
      <c r="L937" s="618"/>
      <c r="M937" s="618"/>
      <c r="N937" s="618"/>
      <c r="O937" s="618"/>
      <c r="P937" s="618"/>
      <c r="Q937" s="618"/>
      <c r="R937" s="618"/>
      <c r="S937" s="618"/>
      <c r="T937" s="618"/>
      <c r="U937" s="618"/>
      <c r="V937" s="618"/>
      <c r="W937" s="618"/>
      <c r="Y937" s="618"/>
      <c r="Z937" s="618"/>
      <c r="AA937" s="618"/>
      <c r="AB937" s="618"/>
      <c r="AC937" s="618"/>
      <c r="AD937" s="618"/>
      <c r="AE937" s="618"/>
      <c r="AF937" s="618"/>
      <c r="AG937" s="618"/>
      <c r="AH937" s="618"/>
      <c r="AI937" s="618"/>
      <c r="AJ937" s="618"/>
      <c r="AK937" s="618"/>
      <c r="AL937" s="616"/>
      <c r="AM937" s="616"/>
      <c r="AN937" s="616"/>
      <c r="AO937" s="616"/>
      <c r="AP937" s="616"/>
      <c r="AQ937" s="616"/>
      <c r="AR937" s="616"/>
      <c r="AS937" s="616"/>
      <c r="AT937" s="616"/>
      <c r="AU937" s="616"/>
      <c r="AV937" s="616"/>
      <c r="AW937" s="616"/>
      <c r="AX937" s="616"/>
      <c r="AY937" s="616"/>
      <c r="AZ937" s="616"/>
      <c r="BA937" s="616"/>
      <c r="BB937" s="616"/>
      <c r="BC937" s="616"/>
      <c r="BD937" s="616"/>
      <c r="BE937" s="616"/>
      <c r="BF937" s="616"/>
      <c r="BG937" s="616"/>
      <c r="BH937" s="616"/>
      <c r="BI937" s="616"/>
      <c r="BJ937" s="616"/>
      <c r="BK937" s="616"/>
      <c r="BL937" s="616"/>
      <c r="BM937" s="616"/>
      <c r="BN937" s="616"/>
      <c r="BO937" s="616"/>
      <c r="BP937" s="616"/>
      <c r="BQ937" s="616"/>
      <c r="BR937" s="616"/>
      <c r="BS937" s="616"/>
      <c r="BT937" s="616"/>
      <c r="BU937" s="616"/>
      <c r="BV937" s="616"/>
      <c r="BW937" s="616"/>
      <c r="BX937" s="616"/>
      <c r="BY937" s="616"/>
      <c r="BZ937" s="616"/>
      <c r="CA937" s="616"/>
      <c r="CB937" s="616"/>
      <c r="CC937" s="616"/>
      <c r="CD937" s="616"/>
      <c r="CE937" s="616"/>
      <c r="CF937" s="616"/>
      <c r="CG937" s="616"/>
    </row>
    <row r="938" spans="1:85">
      <c r="A938" s="618"/>
      <c r="B938" s="618"/>
      <c r="C938" s="618"/>
      <c r="D938" s="618"/>
      <c r="E938" s="618"/>
      <c r="F938" s="618"/>
      <c r="G938" s="618"/>
      <c r="H938" s="618"/>
      <c r="I938" s="618"/>
      <c r="J938" s="618"/>
      <c r="K938" s="618"/>
      <c r="L938" s="618"/>
      <c r="M938" s="618"/>
      <c r="N938" s="618"/>
      <c r="O938" s="618"/>
      <c r="P938" s="618"/>
      <c r="Q938" s="618"/>
      <c r="R938" s="618"/>
      <c r="S938" s="618"/>
      <c r="T938" s="618"/>
      <c r="U938" s="618"/>
      <c r="V938" s="618"/>
      <c r="W938" s="618"/>
      <c r="Y938" s="618"/>
      <c r="Z938" s="618"/>
      <c r="AA938" s="618"/>
      <c r="AB938" s="618"/>
      <c r="AC938" s="618"/>
      <c r="AD938" s="618"/>
      <c r="AE938" s="618"/>
      <c r="AF938" s="618"/>
      <c r="AG938" s="618"/>
      <c r="AH938" s="618"/>
      <c r="AI938" s="618"/>
      <c r="AJ938" s="618"/>
      <c r="AK938" s="618"/>
      <c r="AL938" s="616"/>
      <c r="AM938" s="616"/>
      <c r="AN938" s="616"/>
      <c r="AO938" s="616"/>
      <c r="AP938" s="616"/>
      <c r="AQ938" s="616"/>
      <c r="AR938" s="616"/>
      <c r="AS938" s="616"/>
      <c r="AT938" s="616"/>
      <c r="AU938" s="616"/>
      <c r="AV938" s="616"/>
      <c r="AW938" s="616"/>
      <c r="AX938" s="616"/>
      <c r="AY938" s="616"/>
      <c r="AZ938" s="616"/>
      <c r="BA938" s="616"/>
      <c r="BB938" s="616"/>
      <c r="BC938" s="616"/>
      <c r="BD938" s="616"/>
      <c r="BE938" s="616"/>
      <c r="BF938" s="616"/>
      <c r="BG938" s="616"/>
      <c r="BH938" s="616"/>
      <c r="BI938" s="616"/>
      <c r="BJ938" s="616"/>
      <c r="BK938" s="616"/>
      <c r="BL938" s="616"/>
      <c r="BM938" s="616"/>
      <c r="BN938" s="616"/>
      <c r="BO938" s="616"/>
      <c r="BP938" s="616"/>
      <c r="BQ938" s="616"/>
      <c r="BR938" s="616"/>
      <c r="BS938" s="616"/>
      <c r="BT938" s="616"/>
      <c r="BU938" s="616"/>
      <c r="BV938" s="616"/>
      <c r="BW938" s="616"/>
      <c r="BX938" s="616"/>
      <c r="BY938" s="616"/>
      <c r="BZ938" s="616"/>
      <c r="CA938" s="616"/>
      <c r="CB938" s="616"/>
      <c r="CC938" s="616"/>
      <c r="CD938" s="616"/>
      <c r="CE938" s="616"/>
      <c r="CF938" s="616"/>
      <c r="CG938" s="616"/>
    </row>
    <row r="939" spans="1:85">
      <c r="A939" s="618"/>
      <c r="B939" s="618"/>
      <c r="C939" s="618"/>
      <c r="D939" s="618"/>
      <c r="E939" s="618"/>
      <c r="F939" s="618"/>
      <c r="G939" s="618"/>
      <c r="H939" s="618"/>
      <c r="I939" s="618"/>
      <c r="J939" s="618"/>
      <c r="K939" s="618"/>
      <c r="L939" s="618"/>
      <c r="M939" s="618"/>
      <c r="N939" s="618"/>
      <c r="O939" s="618"/>
      <c r="P939" s="618"/>
      <c r="Q939" s="618"/>
      <c r="R939" s="618"/>
      <c r="S939" s="618"/>
      <c r="T939" s="618"/>
      <c r="U939" s="618"/>
      <c r="V939" s="618"/>
      <c r="W939" s="618"/>
      <c r="Y939" s="618"/>
      <c r="Z939" s="618"/>
      <c r="AA939" s="618"/>
      <c r="AB939" s="618"/>
      <c r="AC939" s="618"/>
      <c r="AD939" s="618"/>
      <c r="AE939" s="618"/>
      <c r="AF939" s="618"/>
      <c r="AG939" s="618"/>
      <c r="AH939" s="618"/>
      <c r="AI939" s="618"/>
      <c r="AJ939" s="618"/>
      <c r="AK939" s="618"/>
      <c r="AL939" s="616"/>
      <c r="AM939" s="616"/>
      <c r="AN939" s="616"/>
      <c r="AO939" s="616"/>
      <c r="AP939" s="616"/>
      <c r="AQ939" s="616"/>
      <c r="AR939" s="616"/>
      <c r="AS939" s="616"/>
      <c r="AT939" s="616"/>
      <c r="AU939" s="616"/>
      <c r="AV939" s="616"/>
      <c r="AW939" s="616"/>
      <c r="AX939" s="616"/>
      <c r="AY939" s="616"/>
      <c r="AZ939" s="616"/>
      <c r="BA939" s="616"/>
      <c r="BB939" s="616"/>
      <c r="BC939" s="616"/>
      <c r="BD939" s="616"/>
      <c r="BE939" s="616"/>
      <c r="BF939" s="616"/>
      <c r="BG939" s="616"/>
      <c r="BH939" s="616"/>
      <c r="BI939" s="616"/>
      <c r="BJ939" s="616"/>
      <c r="BK939" s="616"/>
      <c r="BL939" s="616"/>
      <c r="BM939" s="616"/>
      <c r="BN939" s="616"/>
      <c r="BO939" s="616"/>
      <c r="BP939" s="616"/>
      <c r="BQ939" s="616"/>
      <c r="BR939" s="616"/>
      <c r="BS939" s="616"/>
      <c r="BT939" s="616"/>
      <c r="BU939" s="616"/>
      <c r="BV939" s="616"/>
      <c r="BW939" s="616"/>
      <c r="BX939" s="616"/>
      <c r="BY939" s="616"/>
      <c r="BZ939" s="616"/>
      <c r="CA939" s="616"/>
      <c r="CB939" s="616"/>
      <c r="CC939" s="616"/>
      <c r="CD939" s="616"/>
      <c r="CE939" s="616"/>
      <c r="CF939" s="616"/>
      <c r="CG939" s="616"/>
    </row>
    <row r="940" spans="1:85">
      <c r="A940" s="618"/>
      <c r="B940" s="618"/>
      <c r="C940" s="618"/>
      <c r="D940" s="618"/>
      <c r="E940" s="618"/>
      <c r="F940" s="618"/>
      <c r="G940" s="618"/>
      <c r="H940" s="618"/>
      <c r="I940" s="618"/>
      <c r="J940" s="618"/>
      <c r="K940" s="618"/>
      <c r="L940" s="618"/>
      <c r="M940" s="618"/>
      <c r="N940" s="618"/>
      <c r="O940" s="618"/>
      <c r="P940" s="618"/>
      <c r="Q940" s="618"/>
      <c r="R940" s="618"/>
      <c r="S940" s="618"/>
      <c r="T940" s="618"/>
      <c r="U940" s="618"/>
      <c r="V940" s="618"/>
      <c r="W940" s="618"/>
      <c r="Y940" s="618"/>
      <c r="Z940" s="618"/>
      <c r="AA940" s="618"/>
      <c r="AB940" s="618"/>
      <c r="AC940" s="618"/>
      <c r="AD940" s="618"/>
      <c r="AE940" s="618"/>
      <c r="AF940" s="618"/>
      <c r="AG940" s="618"/>
      <c r="AH940" s="618"/>
      <c r="AI940" s="618"/>
      <c r="AJ940" s="618"/>
      <c r="AK940" s="618"/>
      <c r="AL940" s="616"/>
      <c r="AM940" s="616"/>
      <c r="AN940" s="616"/>
      <c r="AO940" s="616"/>
      <c r="AP940" s="616"/>
      <c r="AQ940" s="616"/>
      <c r="AR940" s="616"/>
      <c r="AS940" s="616"/>
      <c r="AT940" s="616"/>
      <c r="AU940" s="616"/>
      <c r="AV940" s="616"/>
      <c r="AW940" s="616"/>
      <c r="AX940" s="616"/>
      <c r="AY940" s="616"/>
      <c r="AZ940" s="616"/>
      <c r="BA940" s="616"/>
      <c r="BB940" s="616"/>
      <c r="BC940" s="616"/>
      <c r="BD940" s="616"/>
      <c r="BE940" s="616"/>
      <c r="BF940" s="616"/>
      <c r="BG940" s="616"/>
      <c r="BH940" s="616"/>
      <c r="BI940" s="616"/>
      <c r="BJ940" s="616"/>
      <c r="BK940" s="616"/>
      <c r="BL940" s="616"/>
      <c r="BM940" s="616"/>
      <c r="BN940" s="616"/>
      <c r="BO940" s="616"/>
      <c r="BP940" s="616"/>
      <c r="BQ940" s="616"/>
      <c r="BR940" s="616"/>
      <c r="BS940" s="616"/>
      <c r="BT940" s="616"/>
      <c r="BU940" s="616"/>
      <c r="BV940" s="616"/>
      <c r="BW940" s="616"/>
      <c r="BX940" s="616"/>
      <c r="BY940" s="616"/>
      <c r="BZ940" s="616"/>
      <c r="CA940" s="616"/>
      <c r="CB940" s="616"/>
      <c r="CC940" s="616"/>
      <c r="CD940" s="616"/>
      <c r="CE940" s="616"/>
      <c r="CF940" s="616"/>
      <c r="CG940" s="616"/>
    </row>
    <row r="941" spans="1:85">
      <c r="A941" s="618"/>
      <c r="B941" s="618"/>
      <c r="C941" s="618"/>
      <c r="D941" s="618"/>
      <c r="E941" s="618"/>
      <c r="F941" s="618"/>
      <c r="G941" s="618"/>
      <c r="H941" s="618"/>
      <c r="I941" s="618"/>
      <c r="J941" s="618"/>
      <c r="K941" s="618"/>
      <c r="L941" s="618"/>
      <c r="M941" s="618"/>
      <c r="N941" s="618"/>
      <c r="O941" s="618"/>
      <c r="P941" s="618"/>
      <c r="Q941" s="618"/>
      <c r="R941" s="618"/>
      <c r="S941" s="618"/>
      <c r="T941" s="618"/>
      <c r="U941" s="618"/>
      <c r="V941" s="618"/>
      <c r="W941" s="618"/>
      <c r="Y941" s="618"/>
      <c r="Z941" s="618"/>
      <c r="AA941" s="618"/>
      <c r="AB941" s="618"/>
      <c r="AC941" s="618"/>
      <c r="AD941" s="618"/>
      <c r="AE941" s="618"/>
      <c r="AF941" s="618"/>
      <c r="AG941" s="618"/>
      <c r="AH941" s="618"/>
      <c r="AI941" s="618"/>
      <c r="AJ941" s="618"/>
      <c r="AK941" s="618"/>
      <c r="AL941" s="616"/>
      <c r="AM941" s="616"/>
      <c r="AN941" s="616"/>
      <c r="AO941" s="616"/>
      <c r="AP941" s="616"/>
      <c r="AQ941" s="616"/>
      <c r="AR941" s="616"/>
      <c r="AS941" s="616"/>
      <c r="AT941" s="616"/>
      <c r="AU941" s="616"/>
      <c r="AV941" s="616"/>
      <c r="AW941" s="616"/>
      <c r="AX941" s="616"/>
      <c r="AY941" s="616"/>
      <c r="AZ941" s="616"/>
      <c r="BA941" s="616"/>
      <c r="BB941" s="616"/>
      <c r="BC941" s="616"/>
      <c r="BD941" s="616"/>
      <c r="BE941" s="616"/>
      <c r="BF941" s="616"/>
      <c r="BG941" s="616"/>
      <c r="BH941" s="616"/>
      <c r="BI941" s="616"/>
      <c r="BJ941" s="616"/>
      <c r="BK941" s="616"/>
      <c r="BL941" s="616"/>
      <c r="BM941" s="616"/>
      <c r="BN941" s="616"/>
      <c r="BO941" s="616"/>
      <c r="BP941" s="616"/>
      <c r="BQ941" s="616"/>
      <c r="BR941" s="616"/>
      <c r="BS941" s="616"/>
      <c r="BT941" s="616"/>
      <c r="BU941" s="616"/>
      <c r="BV941" s="616"/>
      <c r="BW941" s="616"/>
      <c r="BX941" s="616"/>
      <c r="BY941" s="616"/>
      <c r="BZ941" s="616"/>
      <c r="CA941" s="616"/>
      <c r="CB941" s="616"/>
      <c r="CC941" s="616"/>
      <c r="CD941" s="616"/>
      <c r="CE941" s="616"/>
      <c r="CF941" s="616"/>
      <c r="CG941" s="616"/>
    </row>
    <row r="942" spans="1:85">
      <c r="A942" s="618"/>
      <c r="B942" s="618"/>
      <c r="C942" s="618"/>
      <c r="D942" s="618"/>
      <c r="E942" s="618"/>
      <c r="F942" s="618"/>
      <c r="G942" s="618"/>
      <c r="H942" s="618"/>
      <c r="I942" s="618"/>
      <c r="J942" s="618"/>
      <c r="K942" s="618"/>
      <c r="L942" s="618"/>
      <c r="M942" s="618"/>
      <c r="N942" s="618"/>
      <c r="O942" s="618"/>
      <c r="P942" s="618"/>
      <c r="Q942" s="618"/>
      <c r="R942" s="618"/>
      <c r="S942" s="618"/>
      <c r="T942" s="618"/>
      <c r="U942" s="618"/>
      <c r="V942" s="618"/>
      <c r="W942" s="618"/>
      <c r="Y942" s="618"/>
      <c r="Z942" s="618"/>
      <c r="AA942" s="618"/>
      <c r="AB942" s="618"/>
      <c r="AC942" s="618"/>
      <c r="AD942" s="618"/>
      <c r="AE942" s="618"/>
      <c r="AF942" s="618"/>
      <c r="AG942" s="618"/>
      <c r="AH942" s="618"/>
      <c r="AI942" s="618"/>
      <c r="AJ942" s="618"/>
      <c r="AK942" s="618"/>
      <c r="AL942" s="616"/>
      <c r="AM942" s="616"/>
      <c r="AN942" s="616"/>
      <c r="AO942" s="616"/>
      <c r="AP942" s="616"/>
      <c r="AQ942" s="616"/>
      <c r="AR942" s="616"/>
      <c r="AS942" s="616"/>
      <c r="AT942" s="616"/>
      <c r="AU942" s="616"/>
      <c r="AV942" s="616"/>
      <c r="AW942" s="616"/>
      <c r="AX942" s="616"/>
      <c r="AY942" s="616"/>
      <c r="AZ942" s="616"/>
      <c r="BA942" s="616"/>
      <c r="BB942" s="616"/>
      <c r="BC942" s="616"/>
      <c r="BD942" s="616"/>
      <c r="BE942" s="616"/>
      <c r="BF942" s="616"/>
      <c r="BG942" s="616"/>
      <c r="BH942" s="616"/>
      <c r="BI942" s="616"/>
      <c r="BJ942" s="616"/>
      <c r="BK942" s="616"/>
      <c r="BL942" s="616"/>
      <c r="BM942" s="616"/>
      <c r="BN942" s="616"/>
      <c r="BO942" s="616"/>
      <c r="BP942" s="616"/>
      <c r="BQ942" s="616"/>
      <c r="BR942" s="616"/>
      <c r="BS942" s="616"/>
      <c r="BT942" s="616"/>
      <c r="BU942" s="616"/>
      <c r="BV942" s="616"/>
      <c r="BW942" s="616"/>
      <c r="BX942" s="616"/>
      <c r="BY942" s="616"/>
      <c r="BZ942" s="616"/>
      <c r="CA942" s="616"/>
      <c r="CB942" s="616"/>
      <c r="CC942" s="616"/>
      <c r="CD942" s="616"/>
      <c r="CE942" s="616"/>
      <c r="CF942" s="616"/>
      <c r="CG942" s="616"/>
    </row>
    <row r="943" spans="1:85">
      <c r="A943" s="618"/>
      <c r="B943" s="618"/>
      <c r="C943" s="618"/>
      <c r="D943" s="618"/>
      <c r="E943" s="618"/>
      <c r="F943" s="618"/>
      <c r="G943" s="618"/>
      <c r="H943" s="618"/>
      <c r="I943" s="618"/>
      <c r="J943" s="618"/>
      <c r="K943" s="618"/>
      <c r="L943" s="618"/>
      <c r="M943" s="618"/>
      <c r="N943" s="618"/>
      <c r="O943" s="618"/>
      <c r="P943" s="618"/>
      <c r="Q943" s="618"/>
      <c r="R943" s="618"/>
      <c r="S943" s="618"/>
      <c r="T943" s="618"/>
      <c r="U943" s="618"/>
      <c r="V943" s="618"/>
      <c r="W943" s="618"/>
      <c r="Y943" s="618"/>
      <c r="Z943" s="618"/>
      <c r="AA943" s="618"/>
      <c r="AB943" s="618"/>
      <c r="AC943" s="618"/>
      <c r="AD943" s="618"/>
      <c r="AE943" s="618"/>
      <c r="AF943" s="618"/>
      <c r="AG943" s="618"/>
      <c r="AH943" s="618"/>
      <c r="AI943" s="618"/>
      <c r="AJ943" s="618"/>
      <c r="AK943" s="618"/>
      <c r="AL943" s="616"/>
      <c r="AM943" s="616"/>
      <c r="AN943" s="616"/>
      <c r="AO943" s="616"/>
      <c r="AP943" s="616"/>
      <c r="AQ943" s="616"/>
      <c r="AR943" s="616"/>
      <c r="AS943" s="616"/>
      <c r="AT943" s="616"/>
      <c r="AU943" s="616"/>
      <c r="AV943" s="616"/>
      <c r="AW943" s="616"/>
      <c r="AX943" s="616"/>
      <c r="AY943" s="616"/>
      <c r="AZ943" s="616"/>
      <c r="BA943" s="616"/>
      <c r="BB943" s="616"/>
      <c r="BC943" s="616"/>
      <c r="BD943" s="616"/>
      <c r="BE943" s="616"/>
      <c r="BF943" s="616"/>
      <c r="BG943" s="616"/>
      <c r="BH943" s="616"/>
      <c r="BI943" s="616"/>
      <c r="BJ943" s="616"/>
      <c r="BK943" s="616"/>
      <c r="BL943" s="616"/>
      <c r="BM943" s="616"/>
      <c r="BN943" s="616"/>
      <c r="BO943" s="616"/>
      <c r="BP943" s="616"/>
      <c r="BQ943" s="616"/>
      <c r="BR943" s="616"/>
      <c r="BS943" s="616"/>
      <c r="BT943" s="616"/>
      <c r="BU943" s="616"/>
      <c r="BV943" s="616"/>
      <c r="BW943" s="616"/>
      <c r="BX943" s="616"/>
      <c r="BY943" s="616"/>
      <c r="BZ943" s="616"/>
      <c r="CA943" s="616"/>
      <c r="CB943" s="616"/>
      <c r="CC943" s="616"/>
      <c r="CD943" s="616"/>
      <c r="CE943" s="616"/>
      <c r="CF943" s="616"/>
      <c r="CG943" s="616"/>
    </row>
    <row r="944" spans="1:85">
      <c r="A944" s="618"/>
      <c r="B944" s="618"/>
      <c r="C944" s="618"/>
      <c r="D944" s="618"/>
      <c r="E944" s="618"/>
      <c r="F944" s="618"/>
      <c r="G944" s="618"/>
      <c r="H944" s="618"/>
      <c r="I944" s="618"/>
      <c r="J944" s="618"/>
      <c r="K944" s="618"/>
      <c r="L944" s="618"/>
      <c r="M944" s="618"/>
      <c r="N944" s="618"/>
      <c r="O944" s="618"/>
      <c r="P944" s="618"/>
      <c r="Q944" s="618"/>
      <c r="R944" s="618"/>
      <c r="S944" s="618"/>
      <c r="T944" s="618"/>
      <c r="U944" s="618"/>
      <c r="V944" s="618"/>
      <c r="W944" s="618"/>
      <c r="Y944" s="618"/>
      <c r="Z944" s="618"/>
      <c r="AA944" s="618"/>
      <c r="AB944" s="618"/>
      <c r="AC944" s="618"/>
      <c r="AD944" s="618"/>
      <c r="AE944" s="618"/>
      <c r="AF944" s="618"/>
      <c r="AG944" s="618"/>
      <c r="AH944" s="618"/>
      <c r="AI944" s="618"/>
      <c r="AJ944" s="618"/>
      <c r="AK944" s="618"/>
      <c r="AL944" s="616"/>
      <c r="AM944" s="616"/>
      <c r="AN944" s="616"/>
      <c r="AO944" s="616"/>
      <c r="AP944" s="616"/>
      <c r="AQ944" s="616"/>
      <c r="AR944" s="616"/>
      <c r="AS944" s="616"/>
      <c r="AT944" s="616"/>
      <c r="AU944" s="616"/>
      <c r="AV944" s="616"/>
      <c r="AW944" s="616"/>
      <c r="AX944" s="616"/>
      <c r="AY944" s="616"/>
      <c r="AZ944" s="616"/>
      <c r="BA944" s="616"/>
      <c r="BB944" s="616"/>
      <c r="BC944" s="616"/>
      <c r="BD944" s="616"/>
      <c r="BE944" s="616"/>
      <c r="BF944" s="616"/>
      <c r="BG944" s="616"/>
      <c r="BH944" s="616"/>
      <c r="BI944" s="616"/>
      <c r="BJ944" s="616"/>
      <c r="BK944" s="616"/>
      <c r="BL944" s="616"/>
      <c r="BM944" s="616"/>
      <c r="BN944" s="616"/>
      <c r="BO944" s="616"/>
      <c r="BP944" s="616"/>
      <c r="BQ944" s="616"/>
      <c r="BR944" s="616"/>
      <c r="BS944" s="616"/>
      <c r="BT944" s="616"/>
      <c r="BU944" s="616"/>
      <c r="BV944" s="616"/>
      <c r="BW944" s="616"/>
      <c r="BX944" s="616"/>
      <c r="BY944" s="616"/>
      <c r="BZ944" s="616"/>
      <c r="CA944" s="616"/>
      <c r="CB944" s="616"/>
      <c r="CC944" s="616"/>
      <c r="CD944" s="616"/>
      <c r="CE944" s="616"/>
      <c r="CF944" s="616"/>
      <c r="CG944" s="616"/>
    </row>
    <row r="945" spans="1:85">
      <c r="A945" s="618"/>
      <c r="B945" s="618"/>
      <c r="C945" s="618"/>
      <c r="D945" s="618"/>
      <c r="E945" s="618"/>
      <c r="F945" s="618"/>
      <c r="G945" s="618"/>
      <c r="H945" s="618"/>
      <c r="I945" s="618"/>
      <c r="J945" s="618"/>
      <c r="K945" s="618"/>
      <c r="L945" s="618"/>
      <c r="M945" s="618"/>
      <c r="N945" s="618"/>
      <c r="O945" s="618"/>
      <c r="P945" s="618"/>
      <c r="Q945" s="618"/>
      <c r="R945" s="618"/>
      <c r="S945" s="618"/>
      <c r="T945" s="618"/>
      <c r="U945" s="618"/>
      <c r="V945" s="618"/>
      <c r="W945" s="618"/>
      <c r="Y945" s="618"/>
      <c r="Z945" s="618"/>
      <c r="AA945" s="618"/>
      <c r="AB945" s="618"/>
      <c r="AC945" s="618"/>
      <c r="AD945" s="618"/>
      <c r="AE945" s="618"/>
      <c r="AF945" s="618"/>
      <c r="AG945" s="618"/>
      <c r="AH945" s="618"/>
      <c r="AI945" s="618"/>
      <c r="AJ945" s="618"/>
      <c r="AK945" s="618"/>
      <c r="AL945" s="616"/>
      <c r="AM945" s="616"/>
      <c r="AN945" s="616"/>
      <c r="AO945" s="616"/>
      <c r="AP945" s="616"/>
      <c r="AQ945" s="616"/>
      <c r="AR945" s="616"/>
      <c r="AS945" s="616"/>
      <c r="AT945" s="616"/>
      <c r="AU945" s="616"/>
      <c r="AV945" s="616"/>
      <c r="AW945" s="616"/>
      <c r="AX945" s="616"/>
      <c r="AY945" s="616"/>
      <c r="AZ945" s="616"/>
      <c r="BA945" s="616"/>
      <c r="BB945" s="616"/>
      <c r="BC945" s="616"/>
      <c r="BD945" s="616"/>
      <c r="BE945" s="616"/>
      <c r="BF945" s="616"/>
      <c r="BG945" s="616"/>
      <c r="BH945" s="616"/>
      <c r="BI945" s="616"/>
      <c r="BJ945" s="616"/>
      <c r="BK945" s="616"/>
      <c r="BL945" s="616"/>
      <c r="BM945" s="616"/>
      <c r="BN945" s="616"/>
      <c r="BO945" s="616"/>
      <c r="BP945" s="616"/>
      <c r="BQ945" s="616"/>
      <c r="BR945" s="616"/>
      <c r="BS945" s="616"/>
      <c r="BT945" s="616"/>
      <c r="BU945" s="616"/>
      <c r="BV945" s="616"/>
      <c r="BW945" s="616"/>
      <c r="BX945" s="616"/>
      <c r="BY945" s="616"/>
      <c r="BZ945" s="616"/>
      <c r="CA945" s="616"/>
      <c r="CB945" s="616"/>
      <c r="CC945" s="616"/>
      <c r="CD945" s="616"/>
      <c r="CE945" s="616"/>
      <c r="CF945" s="616"/>
      <c r="CG945" s="616"/>
    </row>
    <row r="946" spans="1:85">
      <c r="A946" s="618"/>
      <c r="B946" s="618"/>
      <c r="C946" s="618"/>
      <c r="D946" s="618"/>
      <c r="E946" s="618"/>
      <c r="F946" s="618"/>
      <c r="G946" s="618"/>
      <c r="H946" s="618"/>
      <c r="I946" s="618"/>
      <c r="J946" s="618"/>
      <c r="K946" s="618"/>
      <c r="L946" s="618"/>
      <c r="M946" s="618"/>
      <c r="N946" s="618"/>
      <c r="O946" s="618"/>
      <c r="P946" s="618"/>
      <c r="Q946" s="618"/>
      <c r="R946" s="618"/>
      <c r="S946" s="618"/>
      <c r="T946" s="618"/>
      <c r="U946" s="618"/>
      <c r="V946" s="618"/>
      <c r="W946" s="618"/>
      <c r="Y946" s="618"/>
      <c r="Z946" s="618"/>
      <c r="AA946" s="618"/>
      <c r="AB946" s="618"/>
      <c r="AC946" s="618"/>
      <c r="AD946" s="618"/>
      <c r="AE946" s="618"/>
      <c r="AF946" s="618"/>
      <c r="AG946" s="618"/>
      <c r="AH946" s="618"/>
      <c r="AI946" s="618"/>
      <c r="AJ946" s="618"/>
      <c r="AK946" s="618"/>
      <c r="AL946" s="616"/>
      <c r="AM946" s="616"/>
      <c r="AN946" s="616"/>
      <c r="AO946" s="616"/>
      <c r="AP946" s="616"/>
      <c r="AQ946" s="616"/>
      <c r="AR946" s="616"/>
      <c r="AS946" s="616"/>
      <c r="AT946" s="616"/>
      <c r="AU946" s="616"/>
      <c r="AV946" s="616"/>
      <c r="AW946" s="616"/>
      <c r="AX946" s="616"/>
      <c r="AY946" s="616"/>
      <c r="AZ946" s="616"/>
      <c r="BA946" s="616"/>
      <c r="BB946" s="616"/>
      <c r="BC946" s="616"/>
      <c r="BD946" s="616"/>
      <c r="BE946" s="616"/>
      <c r="BF946" s="616"/>
      <c r="BG946" s="616"/>
      <c r="BH946" s="616"/>
      <c r="BI946" s="616"/>
      <c r="BJ946" s="616"/>
      <c r="BK946" s="616"/>
      <c r="BL946" s="616"/>
      <c r="BM946" s="616"/>
      <c r="BN946" s="616"/>
      <c r="BO946" s="616"/>
      <c r="BP946" s="616"/>
      <c r="BQ946" s="616"/>
      <c r="BR946" s="616"/>
      <c r="BS946" s="616"/>
      <c r="BT946" s="616"/>
      <c r="BU946" s="616"/>
      <c r="BV946" s="616"/>
      <c r="BW946" s="616"/>
      <c r="BX946" s="616"/>
      <c r="BY946" s="616"/>
      <c r="BZ946" s="616"/>
      <c r="CA946" s="616"/>
      <c r="CB946" s="616"/>
      <c r="CC946" s="616"/>
      <c r="CD946" s="616"/>
      <c r="CE946" s="616"/>
      <c r="CF946" s="616"/>
      <c r="CG946" s="616"/>
    </row>
    <row r="947" spans="1:85">
      <c r="A947" s="618"/>
      <c r="B947" s="618"/>
      <c r="C947" s="618"/>
      <c r="D947" s="618"/>
      <c r="E947" s="618"/>
      <c r="F947" s="618"/>
      <c r="G947" s="618"/>
      <c r="H947" s="618"/>
      <c r="I947" s="618"/>
      <c r="J947" s="618"/>
      <c r="K947" s="618"/>
      <c r="L947" s="618"/>
      <c r="M947" s="618"/>
      <c r="N947" s="618"/>
      <c r="O947" s="618"/>
      <c r="P947" s="618"/>
      <c r="Q947" s="618"/>
      <c r="R947" s="618"/>
      <c r="S947" s="618"/>
      <c r="T947" s="618"/>
      <c r="U947" s="618"/>
      <c r="V947" s="618"/>
      <c r="W947" s="618"/>
      <c r="Y947" s="618"/>
      <c r="Z947" s="618"/>
      <c r="AA947" s="618"/>
      <c r="AB947" s="618"/>
      <c r="AC947" s="618"/>
      <c r="AD947" s="618"/>
      <c r="AE947" s="618"/>
      <c r="AF947" s="618"/>
      <c r="AG947" s="618"/>
      <c r="AH947" s="618"/>
      <c r="AI947" s="618"/>
      <c r="AJ947" s="618"/>
      <c r="AK947" s="618"/>
      <c r="AL947" s="616"/>
      <c r="AM947" s="616"/>
      <c r="AN947" s="616"/>
      <c r="AO947" s="616"/>
      <c r="AP947" s="616"/>
      <c r="AQ947" s="616"/>
      <c r="AR947" s="616"/>
      <c r="AS947" s="616"/>
      <c r="AT947" s="616"/>
      <c r="AU947" s="616"/>
      <c r="AV947" s="616"/>
      <c r="AW947" s="616"/>
      <c r="AX947" s="616"/>
      <c r="AY947" s="616"/>
      <c r="AZ947" s="616"/>
      <c r="BA947" s="616"/>
      <c r="BB947" s="616"/>
      <c r="BC947" s="616"/>
      <c r="BD947" s="616"/>
      <c r="BE947" s="616"/>
      <c r="BF947" s="616"/>
      <c r="BG947" s="616"/>
      <c r="BH947" s="616"/>
      <c r="BI947" s="616"/>
      <c r="BJ947" s="616"/>
      <c r="BK947" s="616"/>
      <c r="BL947" s="616"/>
      <c r="BM947" s="616"/>
      <c r="BN947" s="616"/>
      <c r="BO947" s="616"/>
      <c r="BP947" s="616"/>
      <c r="BQ947" s="616"/>
      <c r="BR947" s="616"/>
      <c r="BS947" s="616"/>
      <c r="BT947" s="616"/>
      <c r="BU947" s="616"/>
      <c r="BV947" s="616"/>
      <c r="BW947" s="616"/>
      <c r="BX947" s="616"/>
      <c r="BY947" s="616"/>
      <c r="BZ947" s="616"/>
      <c r="CA947" s="616"/>
      <c r="CB947" s="616"/>
      <c r="CC947" s="616"/>
      <c r="CD947" s="616"/>
      <c r="CE947" s="616"/>
      <c r="CF947" s="616"/>
      <c r="CG947" s="616"/>
    </row>
    <row r="948" spans="1:85">
      <c r="A948" s="618"/>
      <c r="B948" s="618"/>
      <c r="C948" s="618"/>
      <c r="D948" s="618"/>
      <c r="E948" s="618"/>
      <c r="F948" s="618"/>
      <c r="G948" s="618"/>
      <c r="H948" s="618"/>
      <c r="I948" s="618"/>
      <c r="J948" s="618"/>
      <c r="K948" s="618"/>
      <c r="L948" s="618"/>
      <c r="M948" s="618"/>
      <c r="N948" s="618"/>
      <c r="O948" s="618"/>
      <c r="P948" s="618"/>
      <c r="Q948" s="618"/>
      <c r="R948" s="618"/>
      <c r="S948" s="618"/>
      <c r="T948" s="618"/>
      <c r="U948" s="618"/>
      <c r="V948" s="618"/>
      <c r="W948" s="618"/>
      <c r="Y948" s="618"/>
      <c r="Z948" s="618"/>
      <c r="AA948" s="618"/>
      <c r="AB948" s="618"/>
      <c r="AC948" s="618"/>
      <c r="AD948" s="618"/>
      <c r="AE948" s="618"/>
      <c r="AF948" s="618"/>
      <c r="AG948" s="618"/>
      <c r="AH948" s="618"/>
      <c r="AI948" s="618"/>
      <c r="AJ948" s="618"/>
      <c r="AK948" s="618"/>
      <c r="AL948" s="616"/>
      <c r="AM948" s="616"/>
      <c r="AN948" s="616"/>
      <c r="AO948" s="616"/>
      <c r="AP948" s="616"/>
      <c r="AQ948" s="616"/>
      <c r="AR948" s="616"/>
      <c r="AS948" s="616"/>
      <c r="AT948" s="616"/>
      <c r="AU948" s="616"/>
      <c r="AV948" s="616"/>
      <c r="AW948" s="616"/>
      <c r="AX948" s="616"/>
      <c r="AY948" s="616"/>
      <c r="AZ948" s="616"/>
      <c r="BA948" s="616"/>
      <c r="BB948" s="616"/>
      <c r="BC948" s="616"/>
      <c r="BD948" s="616"/>
      <c r="BE948" s="616"/>
      <c r="BF948" s="616"/>
      <c r="BG948" s="616"/>
      <c r="BH948" s="616"/>
      <c r="BI948" s="616"/>
      <c r="BJ948" s="616"/>
      <c r="BK948" s="616"/>
      <c r="BL948" s="616"/>
      <c r="BM948" s="616"/>
      <c r="BN948" s="616"/>
      <c r="BO948" s="616"/>
      <c r="BP948" s="616"/>
      <c r="BQ948" s="616"/>
      <c r="BR948" s="616"/>
      <c r="BS948" s="616"/>
      <c r="BT948" s="616"/>
      <c r="BU948" s="616"/>
      <c r="BV948" s="616"/>
      <c r="BW948" s="616"/>
      <c r="BX948" s="616"/>
      <c r="BY948" s="616"/>
      <c r="BZ948" s="616"/>
      <c r="CA948" s="616"/>
      <c r="CB948" s="616"/>
      <c r="CC948" s="616"/>
      <c r="CD948" s="616"/>
      <c r="CE948" s="616"/>
      <c r="CF948" s="616"/>
      <c r="CG948" s="616"/>
    </row>
    <row r="949" spans="1:85">
      <c r="A949" s="618"/>
      <c r="B949" s="618"/>
      <c r="C949" s="618"/>
      <c r="D949" s="618"/>
      <c r="E949" s="618"/>
      <c r="F949" s="618"/>
      <c r="G949" s="618"/>
      <c r="H949" s="618"/>
      <c r="I949" s="618"/>
      <c r="J949" s="618"/>
      <c r="K949" s="618"/>
      <c r="L949" s="618"/>
      <c r="M949" s="618"/>
      <c r="N949" s="618"/>
      <c r="O949" s="618"/>
      <c r="P949" s="618"/>
      <c r="Q949" s="618"/>
      <c r="R949" s="618"/>
      <c r="S949" s="618"/>
      <c r="T949" s="618"/>
      <c r="U949" s="618"/>
      <c r="V949" s="618"/>
      <c r="W949" s="618"/>
      <c r="Y949" s="618"/>
      <c r="Z949" s="618"/>
      <c r="AA949" s="618"/>
      <c r="AB949" s="618"/>
      <c r="AC949" s="618"/>
      <c r="AD949" s="618"/>
      <c r="AE949" s="618"/>
      <c r="AF949" s="618"/>
      <c r="AG949" s="618"/>
      <c r="AH949" s="618"/>
      <c r="AI949" s="618"/>
      <c r="AJ949" s="618"/>
      <c r="AK949" s="618"/>
      <c r="AL949" s="616"/>
      <c r="AM949" s="616"/>
      <c r="AN949" s="616"/>
      <c r="AO949" s="616"/>
      <c r="AP949" s="616"/>
      <c r="AQ949" s="616"/>
      <c r="AR949" s="616"/>
      <c r="AS949" s="616"/>
      <c r="AT949" s="616"/>
      <c r="AU949" s="616"/>
      <c r="AV949" s="616"/>
      <c r="AW949" s="616"/>
      <c r="AX949" s="616"/>
      <c r="AY949" s="616"/>
      <c r="AZ949" s="616"/>
      <c r="BA949" s="616"/>
      <c r="BB949" s="616"/>
      <c r="BC949" s="616"/>
      <c r="BD949" s="616"/>
      <c r="BE949" s="616"/>
      <c r="BF949" s="616"/>
      <c r="BG949" s="616"/>
      <c r="BH949" s="616"/>
      <c r="BI949" s="616"/>
      <c r="BJ949" s="616"/>
      <c r="BK949" s="616"/>
      <c r="BL949" s="616"/>
      <c r="BM949" s="616"/>
      <c r="BN949" s="616"/>
      <c r="BO949" s="616"/>
      <c r="BP949" s="616"/>
      <c r="BQ949" s="616"/>
      <c r="BR949" s="616"/>
      <c r="BS949" s="616"/>
      <c r="BT949" s="616"/>
      <c r="BU949" s="616"/>
      <c r="BV949" s="616"/>
      <c r="BW949" s="616"/>
      <c r="BX949" s="616"/>
      <c r="BY949" s="616"/>
      <c r="BZ949" s="616"/>
      <c r="CA949" s="616"/>
      <c r="CB949" s="616"/>
      <c r="CC949" s="616"/>
      <c r="CD949" s="616"/>
      <c r="CE949" s="616"/>
      <c r="CF949" s="616"/>
      <c r="CG949" s="616"/>
    </row>
    <row r="950" spans="1:85">
      <c r="A950" s="618"/>
      <c r="B950" s="618"/>
      <c r="C950" s="618"/>
      <c r="D950" s="618"/>
      <c r="E950" s="618"/>
      <c r="F950" s="618"/>
      <c r="G950" s="618"/>
      <c r="H950" s="618"/>
      <c r="I950" s="618"/>
      <c r="J950" s="618"/>
      <c r="K950" s="618"/>
      <c r="L950" s="618"/>
      <c r="M950" s="618"/>
      <c r="N950" s="618"/>
      <c r="O950" s="618"/>
      <c r="P950" s="618"/>
      <c r="Q950" s="618"/>
      <c r="R950" s="618"/>
      <c r="S950" s="618"/>
      <c r="T950" s="618"/>
      <c r="U950" s="618"/>
      <c r="V950" s="618"/>
      <c r="W950" s="618"/>
      <c r="Y950" s="618"/>
      <c r="Z950" s="618"/>
      <c r="AA950" s="618"/>
      <c r="AB950" s="618"/>
      <c r="AC950" s="618"/>
      <c r="AD950" s="618"/>
      <c r="AE950" s="618"/>
      <c r="AF950" s="618"/>
      <c r="AG950" s="618"/>
      <c r="AH950" s="618"/>
      <c r="AI950" s="618"/>
      <c r="AJ950" s="618"/>
      <c r="AK950" s="618"/>
      <c r="AL950" s="616"/>
      <c r="AM950" s="616"/>
      <c r="AN950" s="616"/>
      <c r="AO950" s="616"/>
      <c r="AP950" s="616"/>
      <c r="AQ950" s="616"/>
      <c r="AR950" s="616"/>
      <c r="AS950" s="616"/>
      <c r="AT950" s="616"/>
      <c r="AU950" s="616"/>
      <c r="AV950" s="616"/>
      <c r="AW950" s="616"/>
      <c r="AX950" s="616"/>
      <c r="AY950" s="616"/>
      <c r="AZ950" s="616"/>
      <c r="BA950" s="616"/>
      <c r="BB950" s="616"/>
      <c r="BC950" s="616"/>
      <c r="BD950" s="616"/>
      <c r="BE950" s="616"/>
      <c r="BF950" s="616"/>
      <c r="BG950" s="616"/>
      <c r="BH950" s="616"/>
      <c r="BI950" s="616"/>
      <c r="BJ950" s="616"/>
      <c r="BK950" s="616"/>
      <c r="BL950" s="616"/>
      <c r="BM950" s="616"/>
      <c r="BN950" s="616"/>
      <c r="BO950" s="616"/>
      <c r="BP950" s="616"/>
      <c r="BQ950" s="616"/>
      <c r="BR950" s="616"/>
      <c r="BS950" s="616"/>
      <c r="BT950" s="616"/>
      <c r="BU950" s="616"/>
      <c r="BV950" s="616"/>
      <c r="BW950" s="616"/>
      <c r="BX950" s="616"/>
      <c r="BY950" s="616"/>
      <c r="BZ950" s="616"/>
      <c r="CA950" s="616"/>
      <c r="CB950" s="616"/>
      <c r="CC950" s="616"/>
      <c r="CD950" s="616"/>
      <c r="CE950" s="616"/>
      <c r="CF950" s="616"/>
      <c r="CG950" s="616"/>
    </row>
    <row r="951" spans="1:85">
      <c r="A951" s="618"/>
      <c r="B951" s="618"/>
      <c r="C951" s="618"/>
      <c r="D951" s="618"/>
      <c r="E951" s="618"/>
      <c r="F951" s="618"/>
      <c r="G951" s="618"/>
      <c r="H951" s="618"/>
      <c r="I951" s="618"/>
      <c r="J951" s="618"/>
      <c r="K951" s="618"/>
      <c r="L951" s="618"/>
      <c r="M951" s="618"/>
      <c r="N951" s="618"/>
      <c r="O951" s="618"/>
      <c r="P951" s="618"/>
      <c r="Q951" s="618"/>
      <c r="R951" s="618"/>
      <c r="S951" s="618"/>
      <c r="T951" s="618"/>
      <c r="U951" s="618"/>
      <c r="V951" s="618"/>
      <c r="W951" s="618"/>
      <c r="Y951" s="618"/>
      <c r="Z951" s="618"/>
      <c r="AA951" s="618"/>
      <c r="AB951" s="618"/>
      <c r="AC951" s="618"/>
      <c r="AD951" s="618"/>
      <c r="AE951" s="618"/>
      <c r="AF951" s="618"/>
      <c r="AG951" s="618"/>
      <c r="AH951" s="618"/>
      <c r="AI951" s="618"/>
      <c r="AJ951" s="618"/>
      <c r="AK951" s="618"/>
      <c r="AL951" s="616"/>
      <c r="AM951" s="616"/>
      <c r="AN951" s="616"/>
      <c r="AO951" s="616"/>
      <c r="AP951" s="616"/>
      <c r="AQ951" s="616"/>
      <c r="AR951" s="616"/>
      <c r="AS951" s="616"/>
      <c r="AT951" s="616"/>
      <c r="AU951" s="616"/>
      <c r="AV951" s="616"/>
      <c r="AW951" s="616"/>
      <c r="AX951" s="616"/>
      <c r="AY951" s="616"/>
      <c r="AZ951" s="616"/>
      <c r="BA951" s="616"/>
      <c r="BB951" s="616"/>
      <c r="BC951" s="616"/>
      <c r="BD951" s="616"/>
      <c r="BE951" s="616"/>
      <c r="BF951" s="616"/>
      <c r="BG951" s="616"/>
      <c r="BH951" s="616"/>
      <c r="BI951" s="616"/>
      <c r="BJ951" s="616"/>
      <c r="BK951" s="616"/>
      <c r="BL951" s="616"/>
      <c r="BM951" s="616"/>
      <c r="BN951" s="616"/>
      <c r="BO951" s="616"/>
      <c r="BP951" s="616"/>
      <c r="BQ951" s="616"/>
      <c r="BR951" s="616"/>
      <c r="BS951" s="616"/>
      <c r="BT951" s="616"/>
      <c r="BU951" s="616"/>
      <c r="BV951" s="616"/>
      <c r="BW951" s="616"/>
      <c r="BX951" s="616"/>
      <c r="BY951" s="616"/>
      <c r="BZ951" s="616"/>
      <c r="CA951" s="616"/>
      <c r="CB951" s="616"/>
      <c r="CC951" s="616"/>
      <c r="CD951" s="616"/>
      <c r="CE951" s="616"/>
      <c r="CF951" s="616"/>
      <c r="CG951" s="616"/>
    </row>
    <row r="952" spans="1:85">
      <c r="A952" s="618"/>
      <c r="B952" s="618"/>
      <c r="C952" s="618"/>
      <c r="D952" s="618"/>
      <c r="E952" s="618"/>
      <c r="F952" s="618"/>
      <c r="G952" s="618"/>
      <c r="H952" s="618"/>
      <c r="I952" s="618"/>
      <c r="J952" s="618"/>
      <c r="K952" s="618"/>
      <c r="L952" s="618"/>
      <c r="M952" s="618"/>
      <c r="N952" s="618"/>
      <c r="O952" s="618"/>
      <c r="P952" s="618"/>
      <c r="Q952" s="618"/>
      <c r="R952" s="618"/>
      <c r="S952" s="618"/>
      <c r="T952" s="618"/>
      <c r="U952" s="618"/>
      <c r="V952" s="618"/>
      <c r="W952" s="618"/>
      <c r="Y952" s="618"/>
      <c r="Z952" s="618"/>
      <c r="AA952" s="618"/>
      <c r="AB952" s="618"/>
      <c r="AC952" s="618"/>
      <c r="AD952" s="618"/>
      <c r="AE952" s="618"/>
      <c r="AF952" s="618"/>
      <c r="AG952" s="618"/>
      <c r="AH952" s="618"/>
      <c r="AI952" s="618"/>
      <c r="AJ952" s="618"/>
      <c r="AK952" s="618"/>
      <c r="AL952" s="616"/>
      <c r="AM952" s="616"/>
      <c r="AN952" s="616"/>
      <c r="AO952" s="616"/>
      <c r="AP952" s="616"/>
      <c r="AQ952" s="616"/>
      <c r="AR952" s="616"/>
      <c r="AS952" s="616"/>
      <c r="AT952" s="616"/>
      <c r="AU952" s="616"/>
      <c r="AV952" s="616"/>
      <c r="AW952" s="616"/>
      <c r="AX952" s="616"/>
      <c r="AY952" s="616"/>
      <c r="AZ952" s="616"/>
      <c r="BA952" s="616"/>
      <c r="BB952" s="616"/>
      <c r="BC952" s="616"/>
      <c r="BD952" s="616"/>
      <c r="BE952" s="616"/>
      <c r="BF952" s="616"/>
      <c r="BG952" s="616"/>
      <c r="BH952" s="616"/>
      <c r="BI952" s="616"/>
      <c r="BJ952" s="616"/>
      <c r="BK952" s="616"/>
      <c r="BL952" s="616"/>
      <c r="BM952" s="616"/>
      <c r="BN952" s="616"/>
      <c r="BO952" s="616"/>
      <c r="BP952" s="616"/>
      <c r="BQ952" s="616"/>
      <c r="BR952" s="616"/>
      <c r="BS952" s="616"/>
      <c r="BT952" s="616"/>
      <c r="BU952" s="616"/>
      <c r="BV952" s="616"/>
      <c r="BW952" s="616"/>
      <c r="BX952" s="616"/>
      <c r="BY952" s="616"/>
      <c r="BZ952" s="616"/>
      <c r="CA952" s="616"/>
      <c r="CB952" s="616"/>
      <c r="CC952" s="616"/>
      <c r="CD952" s="616"/>
      <c r="CE952" s="616"/>
      <c r="CF952" s="616"/>
      <c r="CG952" s="616"/>
    </row>
    <row r="953" spans="1:85">
      <c r="A953" s="618"/>
      <c r="B953" s="618"/>
      <c r="C953" s="618"/>
      <c r="D953" s="618"/>
      <c r="E953" s="618"/>
      <c r="F953" s="618"/>
      <c r="G953" s="618"/>
      <c r="H953" s="618"/>
      <c r="I953" s="618"/>
      <c r="J953" s="618"/>
      <c r="K953" s="618"/>
      <c r="L953" s="618"/>
      <c r="M953" s="618"/>
      <c r="N953" s="618"/>
      <c r="O953" s="618"/>
      <c r="P953" s="618"/>
      <c r="Q953" s="618"/>
      <c r="R953" s="618"/>
      <c r="S953" s="618"/>
      <c r="T953" s="618"/>
      <c r="U953" s="618"/>
      <c r="V953" s="618"/>
      <c r="W953" s="618"/>
      <c r="Y953" s="618"/>
      <c r="Z953" s="618"/>
      <c r="AA953" s="618"/>
      <c r="AB953" s="618"/>
      <c r="AC953" s="618"/>
      <c r="AD953" s="618"/>
      <c r="AE953" s="618"/>
      <c r="AF953" s="618"/>
      <c r="AG953" s="618"/>
      <c r="AH953" s="618"/>
      <c r="AI953" s="618"/>
      <c r="AJ953" s="618"/>
      <c r="AK953" s="618"/>
      <c r="AL953" s="616"/>
      <c r="AM953" s="616"/>
      <c r="AN953" s="616"/>
      <c r="AO953" s="616"/>
      <c r="AP953" s="616"/>
      <c r="AQ953" s="616"/>
      <c r="AR953" s="616"/>
      <c r="AS953" s="616"/>
      <c r="AT953" s="616"/>
      <c r="AU953" s="616"/>
      <c r="AV953" s="616"/>
      <c r="AW953" s="616"/>
      <c r="AX953" s="616"/>
      <c r="AY953" s="616"/>
      <c r="AZ953" s="616"/>
      <c r="BA953" s="616"/>
      <c r="BB953" s="616"/>
      <c r="BC953" s="616"/>
      <c r="BD953" s="616"/>
      <c r="BE953" s="616"/>
      <c r="BF953" s="616"/>
      <c r="BG953" s="616"/>
      <c r="BH953" s="616"/>
      <c r="BI953" s="616"/>
      <c r="BJ953" s="616"/>
      <c r="BK953" s="616"/>
      <c r="BL953" s="616"/>
      <c r="BM953" s="616"/>
      <c r="BN953" s="616"/>
      <c r="BO953" s="616"/>
      <c r="BP953" s="616"/>
      <c r="BQ953" s="616"/>
      <c r="BR953" s="616"/>
      <c r="BS953" s="616"/>
      <c r="BT953" s="616"/>
      <c r="BU953" s="616"/>
      <c r="BV953" s="616"/>
      <c r="BW953" s="616"/>
      <c r="BX953" s="616"/>
      <c r="BY953" s="616"/>
      <c r="BZ953" s="616"/>
      <c r="CA953" s="616"/>
      <c r="CB953" s="616"/>
      <c r="CC953" s="616"/>
      <c r="CD953" s="616"/>
      <c r="CE953" s="616"/>
      <c r="CF953" s="616"/>
      <c r="CG953" s="616"/>
    </row>
    <row r="954" spans="1:85">
      <c r="A954" s="618"/>
      <c r="B954" s="618"/>
      <c r="C954" s="618"/>
      <c r="D954" s="618"/>
      <c r="E954" s="618"/>
      <c r="F954" s="618"/>
      <c r="G954" s="618"/>
      <c r="H954" s="618"/>
      <c r="I954" s="618"/>
      <c r="J954" s="618"/>
      <c r="K954" s="618"/>
      <c r="L954" s="618"/>
      <c r="M954" s="618"/>
      <c r="N954" s="618"/>
      <c r="O954" s="618"/>
      <c r="P954" s="618"/>
      <c r="Q954" s="618"/>
      <c r="R954" s="618"/>
      <c r="S954" s="618"/>
      <c r="T954" s="618"/>
      <c r="U954" s="618"/>
      <c r="V954" s="618"/>
      <c r="W954" s="618"/>
      <c r="Y954" s="618"/>
      <c r="Z954" s="618"/>
      <c r="AA954" s="618"/>
      <c r="AB954" s="618"/>
      <c r="AC954" s="618"/>
      <c r="AD954" s="618"/>
      <c r="AE954" s="618"/>
      <c r="AF954" s="618"/>
      <c r="AG954" s="618"/>
      <c r="AH954" s="618"/>
      <c r="AI954" s="618"/>
      <c r="AJ954" s="618"/>
      <c r="AK954" s="618"/>
      <c r="AL954" s="616"/>
      <c r="AM954" s="616"/>
      <c r="AN954" s="616"/>
      <c r="AO954" s="616"/>
      <c r="AP954" s="616"/>
      <c r="AQ954" s="616"/>
      <c r="AR954" s="616"/>
      <c r="AS954" s="616"/>
      <c r="AT954" s="616"/>
      <c r="AU954" s="616"/>
      <c r="AV954" s="616"/>
      <c r="AW954" s="616"/>
      <c r="AX954" s="616"/>
      <c r="AY954" s="616"/>
      <c r="AZ954" s="616"/>
      <c r="BA954" s="616"/>
      <c r="BB954" s="616"/>
      <c r="BC954" s="616"/>
      <c r="BD954" s="616"/>
      <c r="BE954" s="616"/>
      <c r="BF954" s="616"/>
      <c r="BG954" s="616"/>
      <c r="BH954" s="616"/>
      <c r="BI954" s="616"/>
      <c r="BJ954" s="616"/>
      <c r="BK954" s="616"/>
      <c r="BL954" s="616"/>
      <c r="BM954" s="616"/>
      <c r="BN954" s="616"/>
      <c r="BO954" s="616"/>
      <c r="BP954" s="616"/>
      <c r="BQ954" s="616"/>
      <c r="BR954" s="616"/>
      <c r="BS954" s="616"/>
      <c r="BT954" s="616"/>
      <c r="BU954" s="616"/>
      <c r="BV954" s="616"/>
      <c r="BW954" s="616"/>
      <c r="BX954" s="616"/>
      <c r="BY954" s="616"/>
      <c r="BZ954" s="616"/>
      <c r="CA954" s="616"/>
      <c r="CB954" s="616"/>
      <c r="CC954" s="616"/>
      <c r="CD954" s="616"/>
      <c r="CE954" s="616"/>
      <c r="CF954" s="616"/>
      <c r="CG954" s="616"/>
    </row>
    <row r="955" spans="1:85">
      <c r="A955" s="618"/>
      <c r="B955" s="618"/>
      <c r="C955" s="618"/>
      <c r="D955" s="618"/>
      <c r="E955" s="618"/>
      <c r="F955" s="618"/>
      <c r="G955" s="618"/>
      <c r="H955" s="618"/>
      <c r="I955" s="618"/>
      <c r="J955" s="618"/>
      <c r="K955" s="618"/>
      <c r="L955" s="618"/>
      <c r="M955" s="618"/>
      <c r="N955" s="618"/>
      <c r="O955" s="618"/>
      <c r="P955" s="618"/>
      <c r="Q955" s="618"/>
      <c r="R955" s="618"/>
      <c r="S955" s="618"/>
      <c r="T955" s="618"/>
      <c r="U955" s="618"/>
      <c r="V955" s="618"/>
      <c r="W955" s="618"/>
      <c r="Y955" s="618"/>
      <c r="Z955" s="618"/>
      <c r="AA955" s="618"/>
      <c r="AB955" s="618"/>
      <c r="AC955" s="618"/>
      <c r="AD955" s="618"/>
      <c r="AE955" s="618"/>
      <c r="AF955" s="618"/>
      <c r="AG955" s="618"/>
      <c r="AH955" s="618"/>
      <c r="AI955" s="618"/>
      <c r="AJ955" s="618"/>
      <c r="AK955" s="618"/>
      <c r="AL955" s="616"/>
      <c r="AM955" s="616"/>
      <c r="AN955" s="616"/>
      <c r="AO955" s="616"/>
      <c r="AP955" s="616"/>
      <c r="AQ955" s="616"/>
      <c r="AR955" s="616"/>
      <c r="AS955" s="616"/>
      <c r="AT955" s="616"/>
      <c r="AU955" s="616"/>
      <c r="AV955" s="616"/>
      <c r="AW955" s="616"/>
      <c r="AX955" s="616"/>
      <c r="AY955" s="616"/>
      <c r="AZ955" s="616"/>
      <c r="BA955" s="616"/>
      <c r="BB955" s="616"/>
      <c r="BC955" s="616"/>
      <c r="BD955" s="616"/>
      <c r="BE955" s="616"/>
      <c r="BF955" s="616"/>
      <c r="BG955" s="616"/>
      <c r="BH955" s="616"/>
      <c r="BI955" s="616"/>
      <c r="BJ955" s="616"/>
      <c r="BK955" s="616"/>
      <c r="BL955" s="616"/>
      <c r="BM955" s="616"/>
      <c r="BN955" s="616"/>
      <c r="BO955" s="616"/>
      <c r="BP955" s="616"/>
      <c r="BQ955" s="616"/>
      <c r="BR955" s="616"/>
      <c r="BS955" s="616"/>
      <c r="BT955" s="616"/>
      <c r="BU955" s="616"/>
      <c r="BV955" s="616"/>
      <c r="BW955" s="616"/>
      <c r="BX955" s="616"/>
      <c r="BY955" s="616"/>
      <c r="BZ955" s="616"/>
      <c r="CA955" s="616"/>
      <c r="CB955" s="616"/>
      <c r="CC955" s="616"/>
      <c r="CD955" s="616"/>
      <c r="CE955" s="616"/>
      <c r="CF955" s="616"/>
      <c r="CG955" s="616"/>
    </row>
    <row r="956" spans="1:85">
      <c r="A956" s="618"/>
      <c r="B956" s="618"/>
      <c r="C956" s="618"/>
      <c r="D956" s="618"/>
      <c r="E956" s="618"/>
      <c r="F956" s="618"/>
      <c r="G956" s="618"/>
      <c r="H956" s="618"/>
      <c r="I956" s="618"/>
      <c r="J956" s="618"/>
      <c r="K956" s="618"/>
      <c r="L956" s="618"/>
      <c r="M956" s="618"/>
      <c r="N956" s="618"/>
      <c r="O956" s="618"/>
      <c r="P956" s="618"/>
      <c r="Q956" s="618"/>
      <c r="R956" s="618"/>
      <c r="S956" s="618"/>
      <c r="T956" s="618"/>
      <c r="U956" s="618"/>
      <c r="V956" s="618"/>
      <c r="W956" s="618"/>
      <c r="Y956" s="618"/>
      <c r="Z956" s="618"/>
      <c r="AA956" s="618"/>
      <c r="AB956" s="618"/>
      <c r="AC956" s="618"/>
      <c r="AD956" s="618"/>
      <c r="AE956" s="618"/>
      <c r="AF956" s="618"/>
      <c r="AG956" s="618"/>
      <c r="AH956" s="618"/>
      <c r="AI956" s="618"/>
      <c r="AJ956" s="618"/>
      <c r="AK956" s="618"/>
      <c r="AL956" s="616"/>
      <c r="AM956" s="616"/>
      <c r="AN956" s="616"/>
      <c r="AO956" s="616"/>
      <c r="AP956" s="616"/>
      <c r="AQ956" s="616"/>
      <c r="AR956" s="616"/>
      <c r="AS956" s="616"/>
      <c r="AT956" s="616"/>
      <c r="AU956" s="616"/>
      <c r="AV956" s="616"/>
      <c r="AW956" s="616"/>
      <c r="AX956" s="616"/>
      <c r="AY956" s="616"/>
      <c r="AZ956" s="616"/>
      <c r="BA956" s="616"/>
      <c r="BB956" s="616"/>
      <c r="BC956" s="616"/>
      <c r="BD956" s="616"/>
      <c r="BE956" s="616"/>
      <c r="BF956" s="616"/>
      <c r="BG956" s="616"/>
      <c r="BH956" s="616"/>
      <c r="BI956" s="616"/>
      <c r="BJ956" s="616"/>
      <c r="BK956" s="616"/>
      <c r="BL956" s="616"/>
      <c r="BM956" s="616"/>
      <c r="BN956" s="616"/>
      <c r="BO956" s="616"/>
      <c r="BP956" s="616"/>
      <c r="BQ956" s="616"/>
      <c r="BR956" s="616"/>
      <c r="BS956" s="616"/>
      <c r="BT956" s="616"/>
      <c r="BU956" s="616"/>
      <c r="BV956" s="616"/>
      <c r="BW956" s="616"/>
      <c r="BX956" s="616"/>
      <c r="BY956" s="616"/>
      <c r="BZ956" s="616"/>
      <c r="CA956" s="616"/>
      <c r="CB956" s="616"/>
      <c r="CC956" s="616"/>
      <c r="CD956" s="616"/>
      <c r="CE956" s="616"/>
      <c r="CF956" s="616"/>
      <c r="CG956" s="616"/>
    </row>
    <row r="957" spans="1:85">
      <c r="A957" s="618"/>
      <c r="B957" s="618"/>
      <c r="C957" s="618"/>
      <c r="D957" s="618"/>
      <c r="E957" s="618"/>
      <c r="F957" s="618"/>
      <c r="G957" s="618"/>
      <c r="H957" s="618"/>
      <c r="I957" s="618"/>
      <c r="J957" s="618"/>
      <c r="K957" s="618"/>
      <c r="L957" s="618"/>
      <c r="M957" s="618"/>
      <c r="N957" s="618"/>
      <c r="O957" s="618"/>
      <c r="P957" s="618"/>
      <c r="Q957" s="618"/>
      <c r="R957" s="618"/>
      <c r="S957" s="618"/>
      <c r="T957" s="618"/>
      <c r="U957" s="618"/>
      <c r="V957" s="618"/>
      <c r="W957" s="618"/>
      <c r="Y957" s="618"/>
      <c r="Z957" s="618"/>
      <c r="AA957" s="618"/>
      <c r="AB957" s="618"/>
      <c r="AC957" s="618"/>
      <c r="AD957" s="618"/>
      <c r="AE957" s="618"/>
      <c r="AF957" s="618"/>
      <c r="AG957" s="618"/>
      <c r="AH957" s="618"/>
      <c r="AI957" s="618"/>
      <c r="AJ957" s="618"/>
      <c r="AK957" s="618"/>
      <c r="AL957" s="616"/>
      <c r="AM957" s="616"/>
      <c r="AN957" s="616"/>
      <c r="AO957" s="616"/>
      <c r="AP957" s="616"/>
      <c r="AQ957" s="616"/>
      <c r="AR957" s="616"/>
      <c r="AS957" s="616"/>
      <c r="AT957" s="616"/>
      <c r="AU957" s="616"/>
      <c r="AV957" s="616"/>
      <c r="AW957" s="616"/>
      <c r="AX957" s="616"/>
      <c r="AY957" s="616"/>
      <c r="AZ957" s="616"/>
      <c r="BA957" s="616"/>
      <c r="BB957" s="616"/>
      <c r="BC957" s="616"/>
      <c r="BD957" s="616"/>
      <c r="BE957" s="616"/>
      <c r="BF957" s="616"/>
      <c r="BG957" s="616"/>
      <c r="BH957" s="616"/>
      <c r="BI957" s="616"/>
      <c r="BJ957" s="616"/>
      <c r="BK957" s="616"/>
      <c r="BL957" s="616"/>
      <c r="BM957" s="616"/>
      <c r="BN957" s="616"/>
      <c r="BO957" s="616"/>
      <c r="BP957" s="616"/>
      <c r="BQ957" s="616"/>
      <c r="BR957" s="616"/>
      <c r="BS957" s="616"/>
      <c r="BT957" s="616"/>
      <c r="BU957" s="616"/>
      <c r="BV957" s="616"/>
      <c r="BW957" s="616"/>
      <c r="BX957" s="616"/>
      <c r="BY957" s="616"/>
      <c r="BZ957" s="616"/>
      <c r="CA957" s="616"/>
      <c r="CB957" s="616"/>
      <c r="CC957" s="616"/>
      <c r="CD957" s="616"/>
      <c r="CE957" s="616"/>
      <c r="CF957" s="616"/>
      <c r="CG957" s="616"/>
    </row>
    <row r="958" spans="1:85">
      <c r="A958" s="618"/>
      <c r="B958" s="618"/>
      <c r="C958" s="618"/>
      <c r="D958" s="618"/>
      <c r="E958" s="618"/>
      <c r="F958" s="618"/>
      <c r="G958" s="618"/>
      <c r="H958" s="618"/>
      <c r="I958" s="618"/>
      <c r="J958" s="618"/>
      <c r="K958" s="618"/>
      <c r="L958" s="618"/>
      <c r="M958" s="618"/>
      <c r="N958" s="618"/>
      <c r="O958" s="618"/>
      <c r="P958" s="618"/>
      <c r="Q958" s="618"/>
      <c r="R958" s="618"/>
      <c r="S958" s="618"/>
      <c r="T958" s="618"/>
      <c r="U958" s="618"/>
      <c r="V958" s="618"/>
      <c r="W958" s="618"/>
      <c r="Y958" s="618"/>
      <c r="Z958" s="618"/>
      <c r="AA958" s="618"/>
      <c r="AB958" s="618"/>
      <c r="AC958" s="618"/>
      <c r="AD958" s="618"/>
      <c r="AE958" s="618"/>
      <c r="AF958" s="618"/>
      <c r="AG958" s="618"/>
      <c r="AH958" s="618"/>
      <c r="AI958" s="618"/>
      <c r="AJ958" s="618"/>
      <c r="AK958" s="618"/>
      <c r="AL958" s="616"/>
      <c r="AM958" s="616"/>
      <c r="AN958" s="616"/>
      <c r="AO958" s="616"/>
      <c r="AP958" s="616"/>
      <c r="AQ958" s="616"/>
      <c r="AR958" s="616"/>
      <c r="AS958" s="616"/>
      <c r="AT958" s="616"/>
      <c r="AU958" s="616"/>
      <c r="AV958" s="616"/>
      <c r="AW958" s="616"/>
      <c r="AX958" s="616"/>
      <c r="AY958" s="616"/>
      <c r="AZ958" s="616"/>
      <c r="BA958" s="616"/>
      <c r="BB958" s="616"/>
      <c r="BC958" s="616"/>
      <c r="BD958" s="616"/>
      <c r="BE958" s="616"/>
      <c r="BF958" s="616"/>
      <c r="BG958" s="616"/>
      <c r="BH958" s="616"/>
      <c r="BI958" s="616"/>
      <c r="BJ958" s="616"/>
      <c r="BK958" s="616"/>
      <c r="BL958" s="616"/>
      <c r="BM958" s="616"/>
      <c r="BN958" s="616"/>
      <c r="BO958" s="616"/>
      <c r="BP958" s="616"/>
      <c r="BQ958" s="616"/>
      <c r="BR958" s="616"/>
      <c r="BS958" s="616"/>
      <c r="BT958" s="616"/>
      <c r="BU958" s="616"/>
      <c r="BV958" s="616"/>
      <c r="BW958" s="616"/>
      <c r="BX958" s="616"/>
      <c r="BY958" s="616"/>
      <c r="BZ958" s="616"/>
      <c r="CA958" s="616"/>
      <c r="CB958" s="616"/>
      <c r="CC958" s="616"/>
      <c r="CD958" s="616"/>
      <c r="CE958" s="616"/>
      <c r="CF958" s="616"/>
      <c r="CG958" s="616"/>
    </row>
    <row r="959" spans="1:85">
      <c r="A959" s="618"/>
      <c r="B959" s="618"/>
      <c r="C959" s="618"/>
      <c r="D959" s="618"/>
      <c r="E959" s="618"/>
      <c r="F959" s="618"/>
      <c r="G959" s="618"/>
      <c r="H959" s="618"/>
      <c r="I959" s="618"/>
      <c r="J959" s="618"/>
      <c r="K959" s="618"/>
      <c r="L959" s="618"/>
      <c r="M959" s="618"/>
      <c r="N959" s="618"/>
      <c r="O959" s="618"/>
      <c r="P959" s="618"/>
      <c r="Q959" s="618"/>
      <c r="R959" s="618"/>
      <c r="S959" s="618"/>
      <c r="T959" s="618"/>
      <c r="U959" s="618"/>
      <c r="V959" s="618"/>
      <c r="W959" s="618"/>
      <c r="Y959" s="618"/>
      <c r="Z959" s="618"/>
      <c r="AA959" s="618"/>
      <c r="AB959" s="618"/>
      <c r="AC959" s="618"/>
      <c r="AD959" s="618"/>
      <c r="AE959" s="618"/>
      <c r="AF959" s="618"/>
      <c r="AG959" s="618"/>
      <c r="AH959" s="618"/>
      <c r="AI959" s="618"/>
      <c r="AJ959" s="618"/>
      <c r="AK959" s="618"/>
      <c r="AL959" s="616"/>
      <c r="AM959" s="616"/>
      <c r="AN959" s="616"/>
      <c r="AO959" s="616"/>
      <c r="AP959" s="616"/>
      <c r="AQ959" s="616"/>
      <c r="AR959" s="616"/>
      <c r="AS959" s="616"/>
      <c r="AT959" s="616"/>
      <c r="AU959" s="616"/>
      <c r="AV959" s="616"/>
      <c r="AW959" s="616"/>
      <c r="AX959" s="616"/>
      <c r="AY959" s="616"/>
      <c r="AZ959" s="616"/>
      <c r="BA959" s="616"/>
      <c r="BB959" s="616"/>
      <c r="BC959" s="616"/>
      <c r="BD959" s="616"/>
      <c r="BE959" s="616"/>
      <c r="BF959" s="616"/>
      <c r="BG959" s="616"/>
      <c r="BH959" s="616"/>
      <c r="BI959" s="616"/>
      <c r="BJ959" s="616"/>
      <c r="BK959" s="616"/>
      <c r="BL959" s="616"/>
      <c r="BM959" s="616"/>
      <c r="BN959" s="616"/>
      <c r="BO959" s="616"/>
      <c r="BP959" s="616"/>
      <c r="BQ959" s="616"/>
      <c r="BR959" s="616"/>
      <c r="BS959" s="616"/>
      <c r="BT959" s="616"/>
      <c r="BU959" s="616"/>
      <c r="BV959" s="616"/>
      <c r="BW959" s="616"/>
      <c r="BX959" s="616"/>
      <c r="BY959" s="616"/>
      <c r="BZ959" s="616"/>
      <c r="CA959" s="616"/>
      <c r="CB959" s="616"/>
      <c r="CC959" s="616"/>
      <c r="CD959" s="616"/>
      <c r="CE959" s="616"/>
      <c r="CF959" s="616"/>
      <c r="CG959" s="616"/>
    </row>
    <row r="960" spans="1:85">
      <c r="A960" s="618"/>
      <c r="B960" s="618"/>
      <c r="C960" s="618"/>
      <c r="D960" s="618"/>
      <c r="E960" s="618"/>
      <c r="F960" s="618"/>
      <c r="G960" s="618"/>
      <c r="H960" s="618"/>
      <c r="I960" s="618"/>
      <c r="J960" s="618"/>
      <c r="K960" s="618"/>
      <c r="L960" s="618"/>
      <c r="M960" s="618"/>
      <c r="N960" s="618"/>
      <c r="O960" s="618"/>
      <c r="P960" s="618"/>
      <c r="Q960" s="618"/>
      <c r="R960" s="618"/>
      <c r="S960" s="618"/>
      <c r="T960" s="618"/>
      <c r="U960" s="618"/>
      <c r="V960" s="618"/>
      <c r="W960" s="618"/>
      <c r="Y960" s="618"/>
      <c r="Z960" s="618"/>
      <c r="AA960" s="618"/>
      <c r="AB960" s="618"/>
      <c r="AC960" s="618"/>
      <c r="AD960" s="618"/>
      <c r="AE960" s="618"/>
      <c r="AF960" s="618"/>
      <c r="AG960" s="618"/>
      <c r="AH960" s="618"/>
      <c r="AI960" s="618"/>
      <c r="AJ960" s="618"/>
      <c r="AK960" s="618"/>
      <c r="AL960" s="616"/>
      <c r="AM960" s="616"/>
      <c r="AN960" s="616"/>
      <c r="AO960" s="616"/>
      <c r="AP960" s="616"/>
      <c r="AQ960" s="616"/>
      <c r="AR960" s="616"/>
      <c r="AS960" s="616"/>
      <c r="AT960" s="616"/>
      <c r="AU960" s="616"/>
      <c r="AV960" s="616"/>
      <c r="AW960" s="616"/>
      <c r="AX960" s="616"/>
      <c r="AY960" s="616"/>
      <c r="AZ960" s="616"/>
      <c r="BA960" s="616"/>
      <c r="BB960" s="616"/>
      <c r="BC960" s="616"/>
      <c r="BD960" s="616"/>
      <c r="BE960" s="616"/>
      <c r="BF960" s="616"/>
      <c r="BG960" s="616"/>
      <c r="BH960" s="616"/>
      <c r="BI960" s="616"/>
      <c r="BJ960" s="616"/>
      <c r="BK960" s="616"/>
      <c r="BL960" s="616"/>
      <c r="BM960" s="616"/>
      <c r="BN960" s="616"/>
      <c r="BO960" s="616"/>
      <c r="BP960" s="616"/>
      <c r="BQ960" s="616"/>
      <c r="BR960" s="616"/>
      <c r="BS960" s="616"/>
      <c r="BT960" s="616"/>
      <c r="BU960" s="616"/>
      <c r="BV960" s="616"/>
      <c r="BW960" s="616"/>
      <c r="BX960" s="616"/>
      <c r="BY960" s="616"/>
      <c r="BZ960" s="616"/>
      <c r="CA960" s="616"/>
      <c r="CB960" s="616"/>
      <c r="CC960" s="616"/>
      <c r="CD960" s="616"/>
      <c r="CE960" s="616"/>
      <c r="CF960" s="616"/>
      <c r="CG960" s="616"/>
    </row>
    <row r="961" spans="1:85">
      <c r="A961" s="618"/>
      <c r="B961" s="618"/>
      <c r="C961" s="618"/>
      <c r="D961" s="618"/>
      <c r="E961" s="618"/>
      <c r="F961" s="618"/>
      <c r="G961" s="618"/>
      <c r="H961" s="618"/>
      <c r="I961" s="618"/>
      <c r="J961" s="618"/>
      <c r="K961" s="618"/>
      <c r="L961" s="618"/>
      <c r="M961" s="618"/>
      <c r="N961" s="618"/>
      <c r="O961" s="618"/>
      <c r="P961" s="618"/>
      <c r="Q961" s="618"/>
      <c r="R961" s="618"/>
      <c r="S961" s="618"/>
      <c r="T961" s="618"/>
      <c r="U961" s="618"/>
      <c r="V961" s="618"/>
      <c r="W961" s="618"/>
      <c r="Y961" s="618"/>
      <c r="Z961" s="618"/>
      <c r="AA961" s="618"/>
      <c r="AB961" s="618"/>
      <c r="AC961" s="618"/>
      <c r="AD961" s="618"/>
      <c r="AE961" s="618"/>
      <c r="AF961" s="618"/>
      <c r="AG961" s="618"/>
      <c r="AH961" s="618"/>
      <c r="AI961" s="618"/>
      <c r="AJ961" s="618"/>
      <c r="AK961" s="618"/>
      <c r="AL961" s="616"/>
      <c r="AM961" s="616"/>
      <c r="AN961" s="616"/>
      <c r="AO961" s="616"/>
      <c r="AP961" s="616"/>
      <c r="AQ961" s="616"/>
      <c r="AR961" s="616"/>
      <c r="AS961" s="616"/>
      <c r="AT961" s="616"/>
      <c r="AU961" s="616"/>
      <c r="AV961" s="616"/>
      <c r="AW961" s="616"/>
      <c r="AX961" s="616"/>
      <c r="AY961" s="616"/>
      <c r="AZ961" s="616"/>
      <c r="BA961" s="616"/>
      <c r="BB961" s="616"/>
      <c r="BC961" s="616"/>
      <c r="BD961" s="616"/>
      <c r="BE961" s="616"/>
      <c r="BF961" s="616"/>
      <c r="BG961" s="616"/>
      <c r="BH961" s="616"/>
      <c r="BI961" s="616"/>
      <c r="BJ961" s="616"/>
      <c r="BK961" s="616"/>
      <c r="BL961" s="616"/>
      <c r="BM961" s="616"/>
      <c r="BN961" s="616"/>
      <c r="BO961" s="616"/>
      <c r="BP961" s="616"/>
      <c r="BQ961" s="616"/>
      <c r="BR961" s="616"/>
      <c r="BS961" s="616"/>
      <c r="BT961" s="616"/>
      <c r="BU961" s="616"/>
      <c r="BV961" s="616"/>
      <c r="BW961" s="616"/>
      <c r="BX961" s="616"/>
      <c r="BY961" s="616"/>
      <c r="BZ961" s="616"/>
      <c r="CA961" s="616"/>
      <c r="CB961" s="616"/>
      <c r="CC961" s="616"/>
      <c r="CD961" s="616"/>
      <c r="CE961" s="616"/>
      <c r="CF961" s="616"/>
      <c r="CG961" s="616"/>
    </row>
    <row r="962" spans="1:85">
      <c r="A962" s="618"/>
      <c r="B962" s="618"/>
      <c r="C962" s="618"/>
      <c r="D962" s="618"/>
      <c r="E962" s="618"/>
      <c r="F962" s="618"/>
      <c r="G962" s="618"/>
      <c r="H962" s="618"/>
      <c r="I962" s="618"/>
      <c r="J962" s="618"/>
      <c r="K962" s="618"/>
      <c r="L962" s="618"/>
      <c r="M962" s="618"/>
      <c r="N962" s="618"/>
      <c r="O962" s="618"/>
      <c r="P962" s="618"/>
      <c r="Q962" s="618"/>
      <c r="R962" s="618"/>
      <c r="S962" s="618"/>
      <c r="T962" s="618"/>
      <c r="U962" s="618"/>
      <c r="V962" s="618"/>
      <c r="W962" s="618"/>
      <c r="Y962" s="618"/>
      <c r="Z962" s="618"/>
      <c r="AA962" s="618"/>
      <c r="AB962" s="618"/>
      <c r="AC962" s="618"/>
      <c r="AD962" s="618"/>
      <c r="AE962" s="618"/>
      <c r="AF962" s="618"/>
      <c r="AG962" s="618"/>
      <c r="AH962" s="618"/>
      <c r="AI962" s="618"/>
      <c r="AJ962" s="618"/>
      <c r="AK962" s="618"/>
      <c r="AL962" s="616"/>
      <c r="AM962" s="616"/>
      <c r="AN962" s="616"/>
      <c r="AO962" s="616"/>
      <c r="AP962" s="616"/>
      <c r="AQ962" s="616"/>
      <c r="AR962" s="616"/>
      <c r="AS962" s="616"/>
      <c r="AT962" s="616"/>
      <c r="AU962" s="616"/>
      <c r="AV962" s="616"/>
      <c r="AW962" s="616"/>
      <c r="AX962" s="616"/>
      <c r="AY962" s="616"/>
      <c r="AZ962" s="616"/>
      <c r="BA962" s="616"/>
      <c r="BB962" s="616"/>
      <c r="BC962" s="616"/>
      <c r="BD962" s="616"/>
      <c r="BE962" s="616"/>
      <c r="BF962" s="616"/>
      <c r="BG962" s="616"/>
      <c r="BH962" s="616"/>
      <c r="BI962" s="616"/>
      <c r="BJ962" s="616"/>
      <c r="BK962" s="616"/>
      <c r="BL962" s="616"/>
      <c r="BM962" s="616"/>
      <c r="BN962" s="616"/>
      <c r="BO962" s="616"/>
      <c r="BP962" s="616"/>
      <c r="BQ962" s="616"/>
      <c r="BR962" s="616"/>
      <c r="BS962" s="616"/>
      <c r="BT962" s="616"/>
      <c r="BU962" s="616"/>
      <c r="BV962" s="616"/>
      <c r="BW962" s="616"/>
      <c r="BX962" s="616"/>
      <c r="BY962" s="616"/>
      <c r="BZ962" s="616"/>
      <c r="CA962" s="616"/>
      <c r="CB962" s="616"/>
      <c r="CC962" s="616"/>
      <c r="CD962" s="616"/>
      <c r="CE962" s="616"/>
      <c r="CF962" s="616"/>
      <c r="CG962" s="616"/>
    </row>
    <row r="963" spans="1:85">
      <c r="A963" s="618"/>
      <c r="B963" s="618"/>
      <c r="C963" s="618"/>
      <c r="D963" s="618"/>
      <c r="E963" s="618"/>
      <c r="F963" s="618"/>
      <c r="G963" s="618"/>
      <c r="H963" s="618"/>
      <c r="I963" s="618"/>
      <c r="J963" s="618"/>
      <c r="K963" s="618"/>
      <c r="L963" s="618"/>
      <c r="M963" s="618"/>
      <c r="N963" s="618"/>
      <c r="O963" s="618"/>
      <c r="P963" s="618"/>
      <c r="Q963" s="618"/>
      <c r="R963" s="618"/>
      <c r="S963" s="618"/>
      <c r="T963" s="618"/>
      <c r="U963" s="618"/>
      <c r="V963" s="618"/>
      <c r="W963" s="618"/>
      <c r="Y963" s="618"/>
      <c r="Z963" s="618"/>
      <c r="AA963" s="618"/>
      <c r="AB963" s="618"/>
      <c r="AC963" s="618"/>
      <c r="AD963" s="618"/>
      <c r="AE963" s="618"/>
      <c r="AF963" s="618"/>
      <c r="AG963" s="618"/>
      <c r="AH963" s="618"/>
      <c r="AI963" s="618"/>
      <c r="AJ963" s="618"/>
      <c r="AK963" s="618"/>
      <c r="AL963" s="616"/>
      <c r="AM963" s="616"/>
      <c r="AN963" s="616"/>
      <c r="AO963" s="616"/>
      <c r="AP963" s="616"/>
      <c r="AQ963" s="616"/>
      <c r="AR963" s="616"/>
      <c r="AS963" s="616"/>
      <c r="AT963" s="616"/>
      <c r="AU963" s="616"/>
      <c r="AV963" s="616"/>
      <c r="AW963" s="616"/>
      <c r="AX963" s="616"/>
      <c r="AY963" s="616"/>
      <c r="AZ963" s="616"/>
      <c r="BA963" s="616"/>
      <c r="BB963" s="616"/>
      <c r="BC963" s="616"/>
      <c r="BD963" s="616"/>
      <c r="BE963" s="616"/>
      <c r="BF963" s="616"/>
      <c r="BG963" s="616"/>
      <c r="BH963" s="616"/>
      <c r="BI963" s="616"/>
      <c r="BJ963" s="616"/>
      <c r="BK963" s="616"/>
      <c r="BL963" s="616"/>
      <c r="BM963" s="616"/>
      <c r="BN963" s="616"/>
      <c r="BO963" s="616"/>
      <c r="BP963" s="616"/>
      <c r="BQ963" s="616"/>
      <c r="BR963" s="616"/>
      <c r="BS963" s="616"/>
      <c r="BT963" s="616"/>
      <c r="BU963" s="616"/>
      <c r="BV963" s="616"/>
      <c r="BW963" s="616"/>
      <c r="BX963" s="616"/>
      <c r="BY963" s="616"/>
      <c r="BZ963" s="616"/>
      <c r="CA963" s="616"/>
      <c r="CB963" s="616"/>
      <c r="CC963" s="616"/>
      <c r="CD963" s="616"/>
      <c r="CE963" s="616"/>
      <c r="CF963" s="616"/>
      <c r="CG963" s="616"/>
    </row>
    <row r="964" spans="1:85">
      <c r="A964" s="618"/>
      <c r="B964" s="618"/>
      <c r="C964" s="618"/>
      <c r="D964" s="618"/>
      <c r="E964" s="618"/>
      <c r="F964" s="618"/>
      <c r="G964" s="618"/>
      <c r="H964" s="618"/>
      <c r="I964" s="618"/>
      <c r="J964" s="618"/>
      <c r="K964" s="618"/>
      <c r="L964" s="618"/>
      <c r="M964" s="618"/>
      <c r="N964" s="618"/>
      <c r="O964" s="618"/>
      <c r="P964" s="618"/>
      <c r="Q964" s="618"/>
      <c r="R964" s="618"/>
      <c r="S964" s="618"/>
      <c r="T964" s="618"/>
      <c r="U964" s="618"/>
      <c r="V964" s="618"/>
      <c r="W964" s="618"/>
      <c r="Y964" s="618"/>
      <c r="Z964" s="618"/>
      <c r="AA964" s="618"/>
      <c r="AB964" s="618"/>
      <c r="AC964" s="618"/>
      <c r="AD964" s="618"/>
      <c r="AE964" s="618"/>
      <c r="AF964" s="618"/>
      <c r="AG964" s="618"/>
      <c r="AH964" s="618"/>
      <c r="AI964" s="618"/>
      <c r="AJ964" s="618"/>
      <c r="AK964" s="618"/>
      <c r="AL964" s="616"/>
      <c r="AM964" s="616"/>
      <c r="AN964" s="616"/>
      <c r="AO964" s="616"/>
      <c r="AP964" s="616"/>
      <c r="AQ964" s="616"/>
      <c r="AR964" s="616"/>
      <c r="AS964" s="616"/>
      <c r="AT964" s="616"/>
      <c r="AU964" s="616"/>
      <c r="AV964" s="616"/>
      <c r="AW964" s="616"/>
      <c r="AX964" s="616"/>
      <c r="AY964" s="616"/>
      <c r="AZ964" s="616"/>
      <c r="BA964" s="616"/>
      <c r="BB964" s="616"/>
      <c r="BC964" s="616"/>
      <c r="BD964" s="616"/>
      <c r="BE964" s="616"/>
      <c r="BF964" s="616"/>
      <c r="BG964" s="616"/>
      <c r="BH964" s="616"/>
      <c r="BI964" s="616"/>
      <c r="BJ964" s="616"/>
      <c r="BK964" s="616"/>
      <c r="BL964" s="616"/>
      <c r="BM964" s="616"/>
      <c r="BN964" s="616"/>
      <c r="BO964" s="616"/>
      <c r="BP964" s="616"/>
      <c r="BQ964" s="616"/>
      <c r="BR964" s="616"/>
      <c r="BS964" s="616"/>
      <c r="BT964" s="616"/>
      <c r="BU964" s="616"/>
      <c r="BV964" s="616"/>
      <c r="BW964" s="616"/>
      <c r="BX964" s="616"/>
      <c r="BY964" s="616"/>
      <c r="BZ964" s="616"/>
      <c r="CA964" s="616"/>
      <c r="CB964" s="616"/>
      <c r="CC964" s="616"/>
      <c r="CD964" s="616"/>
      <c r="CE964" s="616"/>
      <c r="CF964" s="616"/>
      <c r="CG964" s="616"/>
    </row>
    <row r="965" spans="1:85">
      <c r="A965" s="618"/>
      <c r="B965" s="618"/>
      <c r="C965" s="618"/>
      <c r="D965" s="618"/>
      <c r="E965" s="618"/>
      <c r="F965" s="618"/>
      <c r="G965" s="618"/>
      <c r="H965" s="618"/>
      <c r="I965" s="618"/>
      <c r="J965" s="618"/>
      <c r="K965" s="618"/>
      <c r="L965" s="618"/>
      <c r="M965" s="618"/>
      <c r="N965" s="618"/>
      <c r="O965" s="618"/>
      <c r="P965" s="618"/>
      <c r="Q965" s="618"/>
      <c r="R965" s="618"/>
      <c r="S965" s="618"/>
      <c r="T965" s="618"/>
      <c r="U965" s="618"/>
      <c r="V965" s="618"/>
      <c r="W965" s="618"/>
      <c r="Y965" s="618"/>
      <c r="Z965" s="618"/>
      <c r="AA965" s="618"/>
      <c r="AB965" s="618"/>
      <c r="AC965" s="618"/>
      <c r="AD965" s="618"/>
      <c r="AE965" s="618"/>
      <c r="AF965" s="618"/>
      <c r="AG965" s="618"/>
      <c r="AH965" s="618"/>
      <c r="AI965" s="618"/>
      <c r="AJ965" s="618"/>
      <c r="AK965" s="618"/>
      <c r="AL965" s="616"/>
      <c r="AM965" s="616"/>
      <c r="AN965" s="616"/>
      <c r="AO965" s="616"/>
      <c r="AP965" s="616"/>
      <c r="AQ965" s="616"/>
      <c r="AR965" s="616"/>
      <c r="AS965" s="616"/>
      <c r="AT965" s="616"/>
      <c r="AU965" s="616"/>
      <c r="AV965" s="616"/>
      <c r="AW965" s="616"/>
      <c r="AX965" s="616"/>
      <c r="AY965" s="616"/>
      <c r="AZ965" s="616"/>
      <c r="BA965" s="616"/>
      <c r="BB965" s="616"/>
      <c r="BC965" s="616"/>
      <c r="BD965" s="616"/>
      <c r="BE965" s="616"/>
      <c r="BF965" s="616"/>
      <c r="BG965" s="616"/>
      <c r="BH965" s="616"/>
      <c r="BI965" s="616"/>
      <c r="BJ965" s="616"/>
      <c r="BK965" s="616"/>
      <c r="BL965" s="616"/>
      <c r="BM965" s="616"/>
      <c r="BN965" s="616"/>
      <c r="BO965" s="616"/>
      <c r="BP965" s="616"/>
      <c r="BQ965" s="616"/>
      <c r="BR965" s="616"/>
      <c r="BS965" s="616"/>
      <c r="BT965" s="616"/>
      <c r="BU965" s="616"/>
      <c r="BV965" s="616"/>
      <c r="BW965" s="616"/>
      <c r="BX965" s="616"/>
      <c r="BY965" s="616"/>
      <c r="BZ965" s="616"/>
      <c r="CA965" s="616"/>
      <c r="CB965" s="616"/>
      <c r="CC965" s="616"/>
      <c r="CD965" s="616"/>
      <c r="CE965" s="616"/>
      <c r="CF965" s="616"/>
      <c r="CG965" s="616"/>
    </row>
    <row r="966" spans="1:85">
      <c r="A966" s="618"/>
      <c r="B966" s="618"/>
      <c r="C966" s="618"/>
      <c r="D966" s="618"/>
      <c r="E966" s="618"/>
      <c r="F966" s="618"/>
      <c r="G966" s="618"/>
      <c r="H966" s="618"/>
      <c r="I966" s="618"/>
      <c r="J966" s="618"/>
      <c r="K966" s="618"/>
      <c r="L966" s="618"/>
      <c r="M966" s="618"/>
      <c r="N966" s="618"/>
      <c r="O966" s="618"/>
      <c r="P966" s="618"/>
      <c r="Q966" s="618"/>
      <c r="R966" s="618"/>
      <c r="S966" s="618"/>
      <c r="T966" s="618"/>
      <c r="U966" s="618"/>
      <c r="V966" s="618"/>
      <c r="W966" s="618"/>
      <c r="Y966" s="618"/>
      <c r="Z966" s="618"/>
      <c r="AA966" s="618"/>
      <c r="AB966" s="618"/>
      <c r="AC966" s="618"/>
      <c r="AD966" s="618"/>
      <c r="AE966" s="618"/>
      <c r="AF966" s="618"/>
      <c r="AG966" s="618"/>
      <c r="AH966" s="618"/>
      <c r="AI966" s="618"/>
      <c r="AJ966" s="618"/>
      <c r="AK966" s="618"/>
      <c r="AL966" s="616"/>
      <c r="AM966" s="616"/>
      <c r="AN966" s="616"/>
      <c r="AO966" s="616"/>
      <c r="AP966" s="616"/>
      <c r="AQ966" s="616"/>
      <c r="AR966" s="616"/>
      <c r="AS966" s="616"/>
      <c r="AT966" s="616"/>
      <c r="AU966" s="616"/>
      <c r="AV966" s="616"/>
      <c r="AW966" s="616"/>
      <c r="AX966" s="616"/>
      <c r="AY966" s="616"/>
      <c r="AZ966" s="616"/>
      <c r="BA966" s="616"/>
      <c r="BB966" s="616"/>
      <c r="BC966" s="616"/>
      <c r="BD966" s="616"/>
      <c r="BE966" s="616"/>
      <c r="BF966" s="616"/>
      <c r="BG966" s="616"/>
      <c r="BH966" s="616"/>
      <c r="BI966" s="616"/>
      <c r="BJ966" s="616"/>
      <c r="BK966" s="616"/>
      <c r="BL966" s="616"/>
      <c r="BM966" s="616"/>
      <c r="BN966" s="616"/>
      <c r="BO966" s="616"/>
      <c r="BP966" s="616"/>
      <c r="BQ966" s="616"/>
      <c r="BR966" s="616"/>
      <c r="BS966" s="616"/>
      <c r="BT966" s="616"/>
      <c r="BU966" s="616"/>
      <c r="BV966" s="616"/>
      <c r="BW966" s="616"/>
      <c r="BX966" s="616"/>
      <c r="BY966" s="616"/>
      <c r="BZ966" s="616"/>
      <c r="CA966" s="616"/>
      <c r="CB966" s="616"/>
      <c r="CC966" s="616"/>
      <c r="CD966" s="616"/>
      <c r="CE966" s="616"/>
      <c r="CF966" s="616"/>
      <c r="CG966" s="616"/>
    </row>
    <row r="967" spans="1:85">
      <c r="A967" s="618"/>
      <c r="B967" s="618"/>
      <c r="C967" s="618"/>
      <c r="D967" s="618"/>
      <c r="E967" s="618"/>
      <c r="F967" s="618"/>
      <c r="G967" s="618"/>
      <c r="H967" s="618"/>
      <c r="I967" s="618"/>
      <c r="J967" s="618"/>
      <c r="K967" s="618"/>
      <c r="L967" s="618"/>
      <c r="M967" s="618"/>
      <c r="N967" s="618"/>
      <c r="O967" s="618"/>
      <c r="P967" s="618"/>
      <c r="Q967" s="618"/>
      <c r="R967" s="618"/>
      <c r="S967" s="618"/>
      <c r="T967" s="618"/>
      <c r="U967" s="618"/>
      <c r="V967" s="618"/>
      <c r="W967" s="618"/>
      <c r="Y967" s="618"/>
      <c r="Z967" s="618"/>
      <c r="AA967" s="618"/>
      <c r="AB967" s="618"/>
      <c r="AC967" s="618"/>
      <c r="AD967" s="618"/>
      <c r="AE967" s="618"/>
      <c r="AF967" s="618"/>
      <c r="AG967" s="618"/>
      <c r="AH967" s="618"/>
      <c r="AI967" s="618"/>
      <c r="AJ967" s="618"/>
      <c r="AK967" s="618"/>
      <c r="AL967" s="616"/>
      <c r="AM967" s="616"/>
      <c r="AN967" s="616"/>
      <c r="AO967" s="616"/>
      <c r="AP967" s="616"/>
      <c r="AQ967" s="616"/>
      <c r="AR967" s="616"/>
      <c r="AS967" s="616"/>
      <c r="AT967" s="616"/>
      <c r="AU967" s="616"/>
      <c r="AV967" s="616"/>
      <c r="AW967" s="616"/>
      <c r="AX967" s="616"/>
      <c r="AY967" s="616"/>
      <c r="AZ967" s="616"/>
      <c r="BA967" s="616"/>
      <c r="BB967" s="616"/>
      <c r="BC967" s="616"/>
      <c r="BD967" s="616"/>
      <c r="BE967" s="616"/>
      <c r="BF967" s="616"/>
      <c r="BG967" s="616"/>
      <c r="BH967" s="616"/>
      <c r="BI967" s="616"/>
      <c r="BJ967" s="616"/>
      <c r="BK967" s="616"/>
      <c r="BL967" s="616"/>
      <c r="BM967" s="616"/>
      <c r="BN967" s="616"/>
      <c r="BO967" s="616"/>
      <c r="BP967" s="616"/>
      <c r="BQ967" s="616"/>
      <c r="BR967" s="616"/>
      <c r="BS967" s="616"/>
      <c r="BT967" s="616"/>
      <c r="BU967" s="616"/>
      <c r="BV967" s="616"/>
      <c r="BW967" s="616"/>
      <c r="BX967" s="616"/>
      <c r="BY967" s="616"/>
      <c r="BZ967" s="616"/>
      <c r="CA967" s="616"/>
      <c r="CB967" s="616"/>
      <c r="CC967" s="616"/>
      <c r="CD967" s="616"/>
      <c r="CE967" s="616"/>
      <c r="CF967" s="616"/>
      <c r="CG967" s="616"/>
    </row>
    <row r="968" spans="1:85">
      <c r="A968" s="618"/>
      <c r="B968" s="618"/>
      <c r="C968" s="618"/>
      <c r="D968" s="618"/>
      <c r="E968" s="618"/>
      <c r="F968" s="618"/>
      <c r="G968" s="618"/>
      <c r="H968" s="618"/>
      <c r="I968" s="618"/>
      <c r="J968" s="618"/>
      <c r="K968" s="618"/>
      <c r="L968" s="618"/>
      <c r="M968" s="618"/>
      <c r="N968" s="618"/>
      <c r="O968" s="618"/>
      <c r="P968" s="618"/>
      <c r="Q968" s="618"/>
      <c r="R968" s="618"/>
      <c r="S968" s="618"/>
      <c r="T968" s="618"/>
      <c r="U968" s="618"/>
      <c r="V968" s="618"/>
      <c r="W968" s="618"/>
      <c r="Y968" s="618"/>
      <c r="Z968" s="618"/>
      <c r="AA968" s="618"/>
      <c r="AB968" s="618"/>
      <c r="AC968" s="618"/>
      <c r="AD968" s="618"/>
      <c r="AE968" s="618"/>
      <c r="AF968" s="618"/>
      <c r="AG968" s="618"/>
      <c r="AH968" s="618"/>
      <c r="AI968" s="618"/>
      <c r="AJ968" s="618"/>
      <c r="AK968" s="618"/>
      <c r="AL968" s="616"/>
      <c r="AM968" s="616"/>
      <c r="AN968" s="616"/>
      <c r="AO968" s="616"/>
      <c r="AP968" s="616"/>
      <c r="AQ968" s="616"/>
      <c r="AR968" s="616"/>
      <c r="AS968" s="616"/>
      <c r="AT968" s="616"/>
      <c r="AU968" s="616"/>
      <c r="AV968" s="616"/>
      <c r="AW968" s="616"/>
      <c r="AX968" s="616"/>
      <c r="AY968" s="616"/>
      <c r="AZ968" s="616"/>
      <c r="BA968" s="616"/>
      <c r="BB968" s="616"/>
      <c r="BC968" s="616"/>
      <c r="BD968" s="616"/>
      <c r="BE968" s="616"/>
      <c r="BF968" s="616"/>
      <c r="BG968" s="616"/>
      <c r="BH968" s="616"/>
      <c r="BI968" s="616"/>
      <c r="BJ968" s="616"/>
      <c r="BK968" s="616"/>
      <c r="BL968" s="616"/>
      <c r="BM968" s="616"/>
      <c r="BN968" s="616"/>
      <c r="BO968" s="616"/>
      <c r="BP968" s="616"/>
      <c r="BQ968" s="616"/>
      <c r="BR968" s="616"/>
      <c r="BS968" s="616"/>
      <c r="BT968" s="616"/>
      <c r="BU968" s="616"/>
      <c r="BV968" s="616"/>
      <c r="BW968" s="616"/>
      <c r="BX968" s="616"/>
      <c r="BY968" s="616"/>
      <c r="BZ968" s="616"/>
      <c r="CA968" s="616"/>
      <c r="CB968" s="616"/>
      <c r="CC968" s="616"/>
      <c r="CD968" s="616"/>
      <c r="CE968" s="616"/>
      <c r="CF968" s="616"/>
      <c r="CG968" s="616"/>
    </row>
    <row r="969" spans="1:85">
      <c r="A969" s="618"/>
      <c r="B969" s="618"/>
      <c r="C969" s="618"/>
      <c r="D969" s="618"/>
      <c r="E969" s="618"/>
      <c r="F969" s="618"/>
      <c r="G969" s="618"/>
      <c r="H969" s="618"/>
      <c r="I969" s="618"/>
      <c r="J969" s="618"/>
      <c r="K969" s="618"/>
      <c r="L969" s="618"/>
      <c r="M969" s="618"/>
      <c r="N969" s="618"/>
      <c r="O969" s="618"/>
      <c r="P969" s="618"/>
      <c r="Q969" s="618"/>
      <c r="R969" s="618"/>
      <c r="S969" s="618"/>
      <c r="T969" s="618"/>
      <c r="U969" s="618"/>
      <c r="V969" s="618"/>
      <c r="W969" s="618"/>
      <c r="Y969" s="618"/>
      <c r="Z969" s="618"/>
      <c r="AA969" s="618"/>
      <c r="AB969" s="618"/>
      <c r="AC969" s="618"/>
      <c r="AD969" s="618"/>
      <c r="AE969" s="618"/>
      <c r="AF969" s="618"/>
      <c r="AG969" s="618"/>
      <c r="AH969" s="618"/>
      <c r="AI969" s="618"/>
      <c r="AJ969" s="618"/>
      <c r="AK969" s="618"/>
      <c r="AL969" s="616"/>
      <c r="AM969" s="616"/>
      <c r="AN969" s="616"/>
      <c r="AO969" s="616"/>
      <c r="AP969" s="616"/>
      <c r="AQ969" s="616"/>
      <c r="AR969" s="616"/>
      <c r="AS969" s="616"/>
      <c r="AT969" s="616"/>
      <c r="AU969" s="616"/>
      <c r="AV969" s="616"/>
      <c r="AW969" s="616"/>
      <c r="AX969" s="616"/>
      <c r="AY969" s="616"/>
      <c r="AZ969" s="616"/>
      <c r="BA969" s="616"/>
      <c r="BB969" s="616"/>
      <c r="BC969" s="616"/>
      <c r="BD969" s="616"/>
      <c r="BE969" s="616"/>
      <c r="BF969" s="616"/>
      <c r="BG969" s="616"/>
      <c r="BH969" s="616"/>
      <c r="BI969" s="616"/>
      <c r="BJ969" s="616"/>
      <c r="BK969" s="616"/>
      <c r="BL969" s="616"/>
      <c r="BM969" s="616"/>
      <c r="BN969" s="616"/>
      <c r="BO969" s="616"/>
      <c r="BP969" s="616"/>
      <c r="BQ969" s="616"/>
      <c r="BR969" s="616"/>
      <c r="BS969" s="616"/>
      <c r="BT969" s="616"/>
      <c r="BU969" s="616"/>
      <c r="BV969" s="616"/>
      <c r="BW969" s="616"/>
      <c r="BX969" s="616"/>
      <c r="BY969" s="616"/>
      <c r="BZ969" s="616"/>
      <c r="CA969" s="616"/>
      <c r="CB969" s="616"/>
      <c r="CC969" s="616"/>
      <c r="CD969" s="616"/>
      <c r="CE969" s="616"/>
      <c r="CF969" s="616"/>
      <c r="CG969" s="616"/>
    </row>
    <row r="970" spans="1:85">
      <c r="A970" s="618"/>
      <c r="B970" s="618"/>
      <c r="C970" s="618"/>
      <c r="D970" s="618"/>
      <c r="E970" s="618"/>
      <c r="F970" s="618"/>
      <c r="G970" s="618"/>
      <c r="H970" s="618"/>
      <c r="I970" s="618"/>
      <c r="J970" s="618"/>
      <c r="K970" s="618"/>
      <c r="L970" s="618"/>
      <c r="M970" s="618"/>
      <c r="N970" s="618"/>
      <c r="O970" s="618"/>
      <c r="P970" s="618"/>
      <c r="Q970" s="618"/>
      <c r="R970" s="618"/>
      <c r="S970" s="618"/>
      <c r="T970" s="618"/>
      <c r="U970" s="618"/>
      <c r="V970" s="618"/>
      <c r="W970" s="618"/>
      <c r="Y970" s="618"/>
      <c r="Z970" s="618"/>
      <c r="AA970" s="618"/>
      <c r="AB970" s="618"/>
      <c r="AC970" s="618"/>
      <c r="AD970" s="618"/>
      <c r="AE970" s="618"/>
      <c r="AF970" s="618"/>
      <c r="AG970" s="618"/>
      <c r="AH970" s="618"/>
      <c r="AI970" s="618"/>
      <c r="AJ970" s="618"/>
      <c r="AK970" s="618"/>
      <c r="AL970" s="616"/>
      <c r="AM970" s="616"/>
      <c r="AN970" s="616"/>
      <c r="AO970" s="616"/>
      <c r="AP970" s="616"/>
      <c r="AQ970" s="616"/>
      <c r="AR970" s="616"/>
      <c r="AS970" s="616"/>
      <c r="AT970" s="616"/>
      <c r="AU970" s="616"/>
      <c r="AV970" s="616"/>
      <c r="AW970" s="616"/>
      <c r="AX970" s="616"/>
      <c r="AY970" s="616"/>
      <c r="AZ970" s="616"/>
      <c r="BA970" s="616"/>
      <c r="BB970" s="616"/>
      <c r="BC970" s="616"/>
      <c r="BD970" s="616"/>
      <c r="BE970" s="616"/>
      <c r="BF970" s="616"/>
      <c r="BG970" s="616"/>
      <c r="BH970" s="616"/>
      <c r="BI970" s="616"/>
      <c r="BJ970" s="616"/>
      <c r="BK970" s="616"/>
      <c r="BL970" s="616"/>
      <c r="BM970" s="616"/>
      <c r="BN970" s="616"/>
      <c r="BO970" s="616"/>
      <c r="BP970" s="616"/>
      <c r="BQ970" s="616"/>
      <c r="BR970" s="616"/>
      <c r="BS970" s="616"/>
      <c r="BT970" s="616"/>
      <c r="BU970" s="616"/>
      <c r="BV970" s="616"/>
      <c r="BW970" s="616"/>
      <c r="BX970" s="616"/>
      <c r="BY970" s="616"/>
      <c r="BZ970" s="616"/>
      <c r="CA970" s="616"/>
      <c r="CB970" s="616"/>
      <c r="CC970" s="616"/>
      <c r="CD970" s="616"/>
      <c r="CE970" s="616"/>
      <c r="CF970" s="616"/>
      <c r="CG970" s="616"/>
    </row>
    <row r="971" spans="1:85">
      <c r="A971" s="618"/>
      <c r="B971" s="618"/>
      <c r="C971" s="618"/>
      <c r="D971" s="618"/>
      <c r="E971" s="618"/>
      <c r="F971" s="618"/>
      <c r="G971" s="618"/>
      <c r="H971" s="618"/>
      <c r="I971" s="618"/>
      <c r="J971" s="618"/>
      <c r="K971" s="618"/>
      <c r="L971" s="618"/>
      <c r="M971" s="618"/>
      <c r="N971" s="618"/>
      <c r="O971" s="618"/>
      <c r="P971" s="618"/>
      <c r="Q971" s="618"/>
      <c r="R971" s="618"/>
      <c r="S971" s="618"/>
      <c r="T971" s="618"/>
      <c r="U971" s="618"/>
      <c r="V971" s="618"/>
      <c r="W971" s="618"/>
      <c r="Y971" s="618"/>
      <c r="Z971" s="618"/>
      <c r="AA971" s="618"/>
      <c r="AB971" s="618"/>
      <c r="AC971" s="618"/>
      <c r="AD971" s="618"/>
      <c r="AE971" s="618"/>
      <c r="AF971" s="618"/>
      <c r="AG971" s="618"/>
      <c r="AH971" s="618"/>
      <c r="AI971" s="618"/>
      <c r="AJ971" s="618"/>
      <c r="AK971" s="618"/>
      <c r="AL971" s="616"/>
      <c r="AM971" s="616"/>
      <c r="AN971" s="616"/>
      <c r="AO971" s="616"/>
      <c r="AP971" s="616"/>
      <c r="AQ971" s="616"/>
      <c r="AR971" s="616"/>
      <c r="AS971" s="616"/>
      <c r="AT971" s="616"/>
      <c r="AU971" s="616"/>
      <c r="AV971" s="616"/>
      <c r="AW971" s="616"/>
      <c r="AX971" s="616"/>
      <c r="AY971" s="616"/>
      <c r="AZ971" s="616"/>
      <c r="BA971" s="616"/>
      <c r="BB971" s="616"/>
      <c r="BC971" s="616"/>
      <c r="BD971" s="616"/>
      <c r="BE971" s="616"/>
      <c r="BF971" s="616"/>
      <c r="BG971" s="616"/>
      <c r="BH971" s="616"/>
      <c r="BI971" s="616"/>
      <c r="BJ971" s="616"/>
      <c r="BK971" s="616"/>
      <c r="BL971" s="616"/>
      <c r="BM971" s="616"/>
      <c r="BN971" s="616"/>
      <c r="BO971" s="616"/>
      <c r="BP971" s="616"/>
      <c r="BQ971" s="616"/>
      <c r="BR971" s="616"/>
      <c r="BS971" s="616"/>
      <c r="BT971" s="616"/>
      <c r="BU971" s="616"/>
      <c r="BV971" s="616"/>
      <c r="BW971" s="616"/>
      <c r="BX971" s="616"/>
      <c r="BY971" s="616"/>
      <c r="BZ971" s="616"/>
      <c r="CA971" s="616"/>
      <c r="CB971" s="616"/>
      <c r="CC971" s="616"/>
      <c r="CD971" s="616"/>
      <c r="CE971" s="616"/>
      <c r="CF971" s="616"/>
      <c r="CG971" s="616"/>
    </row>
    <row r="972" spans="1:85">
      <c r="A972" s="618"/>
      <c r="B972" s="618"/>
      <c r="C972" s="618"/>
      <c r="D972" s="618"/>
      <c r="E972" s="618"/>
      <c r="F972" s="618"/>
      <c r="G972" s="618"/>
      <c r="H972" s="618"/>
      <c r="I972" s="618"/>
      <c r="J972" s="618"/>
      <c r="K972" s="618"/>
      <c r="L972" s="618"/>
      <c r="M972" s="618"/>
      <c r="N972" s="618"/>
      <c r="O972" s="618"/>
      <c r="P972" s="618"/>
      <c r="Q972" s="618"/>
      <c r="R972" s="618"/>
      <c r="S972" s="618"/>
      <c r="T972" s="618"/>
      <c r="U972" s="618"/>
      <c r="V972" s="618"/>
      <c r="W972" s="618"/>
      <c r="Y972" s="618"/>
      <c r="Z972" s="618"/>
      <c r="AA972" s="618"/>
      <c r="AB972" s="618"/>
      <c r="AC972" s="618"/>
      <c r="AD972" s="618"/>
      <c r="AE972" s="618"/>
      <c r="AF972" s="618"/>
      <c r="AG972" s="618"/>
      <c r="AH972" s="618"/>
      <c r="AI972" s="618"/>
      <c r="AJ972" s="618"/>
      <c r="AK972" s="618"/>
      <c r="AL972" s="616"/>
      <c r="AM972" s="616"/>
      <c r="AN972" s="616"/>
      <c r="AO972" s="616"/>
      <c r="AP972" s="616"/>
      <c r="AQ972" s="616"/>
      <c r="AR972" s="616"/>
      <c r="AS972" s="616"/>
      <c r="AT972" s="616"/>
      <c r="AU972" s="616"/>
      <c r="AV972" s="616"/>
      <c r="AW972" s="616"/>
      <c r="AX972" s="616"/>
      <c r="AY972" s="616"/>
      <c r="AZ972" s="616"/>
      <c r="BA972" s="616"/>
      <c r="BB972" s="616"/>
      <c r="BC972" s="616"/>
      <c r="BD972" s="616"/>
      <c r="BE972" s="616"/>
      <c r="BF972" s="616"/>
      <c r="BG972" s="616"/>
      <c r="BH972" s="616"/>
      <c r="BI972" s="616"/>
      <c r="BJ972" s="616"/>
      <c r="BK972" s="616"/>
      <c r="BL972" s="616"/>
      <c r="BM972" s="616"/>
      <c r="BN972" s="616"/>
      <c r="BO972" s="616"/>
      <c r="BP972" s="616"/>
      <c r="BQ972" s="616"/>
      <c r="BR972" s="616"/>
      <c r="BS972" s="616"/>
      <c r="BT972" s="616"/>
      <c r="BU972" s="616"/>
      <c r="BV972" s="616"/>
      <c r="BW972" s="616"/>
      <c r="BX972" s="616"/>
      <c r="BY972" s="616"/>
      <c r="BZ972" s="616"/>
      <c r="CA972" s="616"/>
      <c r="CB972" s="616"/>
      <c r="CC972" s="616"/>
      <c r="CD972" s="616"/>
      <c r="CE972" s="616"/>
      <c r="CF972" s="616"/>
      <c r="CG972" s="616"/>
    </row>
    <row r="973" spans="1:85">
      <c r="A973" s="618"/>
      <c r="B973" s="618"/>
      <c r="C973" s="618"/>
      <c r="D973" s="618"/>
      <c r="E973" s="618"/>
      <c r="F973" s="618"/>
      <c r="G973" s="618"/>
      <c r="H973" s="618"/>
      <c r="I973" s="618"/>
      <c r="J973" s="618"/>
      <c r="K973" s="618"/>
      <c r="L973" s="618"/>
      <c r="M973" s="618"/>
      <c r="N973" s="618"/>
      <c r="O973" s="618"/>
      <c r="P973" s="618"/>
      <c r="Q973" s="618"/>
      <c r="R973" s="618"/>
      <c r="S973" s="618"/>
      <c r="T973" s="618"/>
      <c r="U973" s="618"/>
      <c r="V973" s="618"/>
      <c r="W973" s="618"/>
      <c r="Y973" s="618"/>
      <c r="Z973" s="618"/>
      <c r="AA973" s="618"/>
      <c r="AB973" s="618"/>
      <c r="AC973" s="618"/>
      <c r="AD973" s="618"/>
      <c r="AE973" s="618"/>
      <c r="AF973" s="618"/>
      <c r="AG973" s="618"/>
      <c r="AH973" s="618"/>
      <c r="AI973" s="618"/>
      <c r="AJ973" s="618"/>
      <c r="AK973" s="618"/>
      <c r="AL973" s="616"/>
      <c r="AM973" s="616"/>
      <c r="AN973" s="616"/>
      <c r="AO973" s="616"/>
      <c r="AP973" s="616"/>
      <c r="AQ973" s="616"/>
      <c r="AR973" s="616"/>
      <c r="AS973" s="616"/>
      <c r="AT973" s="616"/>
      <c r="AU973" s="616"/>
      <c r="AV973" s="616"/>
      <c r="AW973" s="616"/>
      <c r="AX973" s="616"/>
      <c r="AY973" s="616"/>
      <c r="AZ973" s="616"/>
      <c r="BA973" s="616"/>
      <c r="BB973" s="616"/>
      <c r="BC973" s="616"/>
      <c r="BD973" s="616"/>
      <c r="BE973" s="616"/>
      <c r="BF973" s="616"/>
      <c r="BG973" s="616"/>
      <c r="BH973" s="616"/>
      <c r="BI973" s="616"/>
      <c r="BJ973" s="616"/>
      <c r="BK973" s="616"/>
      <c r="BL973" s="616"/>
      <c r="BM973" s="616"/>
      <c r="BN973" s="616"/>
      <c r="BO973" s="616"/>
      <c r="BP973" s="616"/>
      <c r="BQ973" s="616"/>
      <c r="BR973" s="616"/>
      <c r="BS973" s="616"/>
      <c r="BT973" s="616"/>
      <c r="BU973" s="616"/>
      <c r="BV973" s="616"/>
      <c r="BW973" s="616"/>
      <c r="BX973" s="616"/>
      <c r="BY973" s="616"/>
      <c r="BZ973" s="616"/>
      <c r="CA973" s="616"/>
      <c r="CB973" s="616"/>
      <c r="CC973" s="616"/>
      <c r="CD973" s="616"/>
      <c r="CE973" s="616"/>
      <c r="CF973" s="616"/>
      <c r="CG973" s="616"/>
    </row>
    <row r="974" spans="1:85">
      <c r="A974" s="618"/>
      <c r="B974" s="618"/>
      <c r="C974" s="618"/>
      <c r="D974" s="618"/>
      <c r="E974" s="618"/>
      <c r="F974" s="618"/>
      <c r="G974" s="618"/>
      <c r="H974" s="618"/>
      <c r="I974" s="618"/>
      <c r="J974" s="618"/>
      <c r="K974" s="618"/>
      <c r="L974" s="618"/>
      <c r="M974" s="618"/>
      <c r="N974" s="618"/>
      <c r="O974" s="618"/>
      <c r="P974" s="618"/>
      <c r="Q974" s="618"/>
      <c r="R974" s="618"/>
      <c r="S974" s="618"/>
      <c r="T974" s="618"/>
      <c r="U974" s="618"/>
      <c r="V974" s="618"/>
      <c r="W974" s="618"/>
      <c r="Y974" s="618"/>
      <c r="Z974" s="618"/>
      <c r="AA974" s="618"/>
      <c r="AB974" s="618"/>
      <c r="AC974" s="618"/>
      <c r="AD974" s="618"/>
      <c r="AE974" s="618"/>
      <c r="AF974" s="618"/>
      <c r="AG974" s="618"/>
      <c r="AH974" s="618"/>
      <c r="AI974" s="618"/>
      <c r="AJ974" s="618"/>
      <c r="AK974" s="618"/>
      <c r="AL974" s="616"/>
      <c r="AM974" s="616"/>
      <c r="AN974" s="616"/>
      <c r="AO974" s="616"/>
      <c r="AP974" s="616"/>
      <c r="AQ974" s="616"/>
      <c r="AR974" s="616"/>
      <c r="AS974" s="616"/>
      <c r="AT974" s="616"/>
      <c r="AU974" s="616"/>
      <c r="AV974" s="616"/>
      <c r="AW974" s="616"/>
      <c r="AX974" s="616"/>
      <c r="AY974" s="616"/>
      <c r="AZ974" s="616"/>
      <c r="BA974" s="616"/>
      <c r="BB974" s="616"/>
      <c r="BC974" s="616"/>
      <c r="BD974" s="616"/>
      <c r="BE974" s="616"/>
      <c r="BF974" s="616"/>
      <c r="BG974" s="616"/>
      <c r="BH974" s="616"/>
      <c r="BI974" s="616"/>
      <c r="BJ974" s="616"/>
      <c r="BK974" s="616"/>
      <c r="BL974" s="616"/>
      <c r="BM974" s="616"/>
      <c r="BN974" s="616"/>
      <c r="BO974" s="616"/>
      <c r="BP974" s="616"/>
      <c r="BQ974" s="616"/>
      <c r="BR974" s="616"/>
      <c r="BS974" s="616"/>
      <c r="BT974" s="616"/>
      <c r="BU974" s="616"/>
      <c r="BV974" s="616"/>
      <c r="BW974" s="616"/>
      <c r="BX974" s="616"/>
      <c r="BY974" s="616"/>
      <c r="BZ974" s="616"/>
      <c r="CA974" s="616"/>
      <c r="CB974" s="616"/>
      <c r="CC974" s="616"/>
      <c r="CD974" s="616"/>
      <c r="CE974" s="616"/>
      <c r="CF974" s="616"/>
      <c r="CG974" s="616"/>
    </row>
    <row r="975" spans="1:85">
      <c r="A975" s="618"/>
      <c r="B975" s="618"/>
      <c r="C975" s="618"/>
      <c r="D975" s="618"/>
      <c r="E975" s="618"/>
      <c r="F975" s="618"/>
      <c r="G975" s="618"/>
      <c r="H975" s="618"/>
      <c r="I975" s="618"/>
      <c r="J975" s="618"/>
      <c r="K975" s="618"/>
      <c r="L975" s="618"/>
      <c r="M975" s="618"/>
      <c r="N975" s="618"/>
      <c r="O975" s="618"/>
      <c r="P975" s="618"/>
      <c r="Q975" s="618"/>
      <c r="R975" s="618"/>
      <c r="S975" s="618"/>
      <c r="T975" s="618"/>
      <c r="U975" s="618"/>
      <c r="V975" s="618"/>
      <c r="W975" s="618"/>
      <c r="Y975" s="618"/>
      <c r="Z975" s="618"/>
      <c r="AA975" s="618"/>
      <c r="AB975" s="618"/>
      <c r="AC975" s="618"/>
      <c r="AD975" s="618"/>
      <c r="AE975" s="618"/>
      <c r="AF975" s="618"/>
      <c r="AG975" s="618"/>
      <c r="AH975" s="618"/>
      <c r="AI975" s="618"/>
      <c r="AJ975" s="618"/>
      <c r="AK975" s="618"/>
      <c r="AL975" s="616"/>
      <c r="AM975" s="616"/>
      <c r="AN975" s="616"/>
      <c r="AO975" s="616"/>
      <c r="AP975" s="616"/>
      <c r="AQ975" s="616"/>
      <c r="AR975" s="616"/>
      <c r="AS975" s="616"/>
      <c r="AT975" s="616"/>
      <c r="AU975" s="616"/>
      <c r="AV975" s="616"/>
      <c r="AW975" s="616"/>
      <c r="AX975" s="616"/>
      <c r="AY975" s="616"/>
      <c r="AZ975" s="616"/>
      <c r="BA975" s="616"/>
      <c r="BB975" s="616"/>
      <c r="BC975" s="616"/>
      <c r="BD975" s="616"/>
      <c r="BE975" s="616"/>
      <c r="BF975" s="616"/>
      <c r="BG975" s="616"/>
      <c r="BH975" s="616"/>
      <c r="BI975" s="616"/>
      <c r="BJ975" s="616"/>
      <c r="BK975" s="616"/>
      <c r="BL975" s="616"/>
      <c r="BM975" s="616"/>
      <c r="BN975" s="616"/>
      <c r="BO975" s="616"/>
      <c r="BP975" s="616"/>
      <c r="BQ975" s="616"/>
      <c r="BR975" s="616"/>
      <c r="BS975" s="616"/>
      <c r="BT975" s="616"/>
      <c r="BU975" s="616"/>
      <c r="BV975" s="616"/>
      <c r="BW975" s="616"/>
      <c r="BX975" s="616"/>
      <c r="BY975" s="616"/>
      <c r="BZ975" s="616"/>
      <c r="CA975" s="616"/>
      <c r="CB975" s="616"/>
      <c r="CC975" s="616"/>
      <c r="CD975" s="616"/>
      <c r="CE975" s="616"/>
      <c r="CF975" s="616"/>
      <c r="CG975" s="616"/>
    </row>
    <row r="976" spans="1:85">
      <c r="A976" s="618"/>
      <c r="B976" s="618"/>
      <c r="C976" s="618"/>
      <c r="D976" s="618"/>
      <c r="E976" s="618"/>
      <c r="F976" s="618"/>
      <c r="G976" s="618"/>
      <c r="H976" s="618"/>
      <c r="I976" s="618"/>
      <c r="J976" s="618"/>
      <c r="K976" s="618"/>
      <c r="L976" s="618"/>
      <c r="M976" s="618"/>
      <c r="N976" s="618"/>
      <c r="O976" s="618"/>
      <c r="P976" s="618"/>
      <c r="Q976" s="618"/>
      <c r="R976" s="618"/>
      <c r="S976" s="618"/>
      <c r="T976" s="618"/>
      <c r="U976" s="618"/>
      <c r="V976" s="618"/>
      <c r="W976" s="618"/>
      <c r="Y976" s="618"/>
      <c r="Z976" s="618"/>
      <c r="AA976" s="618"/>
      <c r="AB976" s="618"/>
      <c r="AC976" s="618"/>
      <c r="AD976" s="618"/>
      <c r="AE976" s="618"/>
      <c r="AF976" s="618"/>
      <c r="AG976" s="618"/>
      <c r="AH976" s="618"/>
      <c r="AI976" s="618"/>
      <c r="AJ976" s="618"/>
      <c r="AK976" s="618"/>
      <c r="AL976" s="616"/>
      <c r="AM976" s="616"/>
      <c r="AN976" s="616"/>
      <c r="AO976" s="616"/>
      <c r="AP976" s="616"/>
      <c r="AQ976" s="616"/>
      <c r="AR976" s="616"/>
      <c r="AS976" s="616"/>
      <c r="AT976" s="616"/>
      <c r="AU976" s="616"/>
      <c r="AV976" s="616"/>
      <c r="AW976" s="616"/>
      <c r="AX976" s="616"/>
      <c r="AY976" s="616"/>
      <c r="AZ976" s="616"/>
      <c r="BA976" s="616"/>
      <c r="BB976" s="616"/>
      <c r="BC976" s="616"/>
      <c r="BD976" s="616"/>
      <c r="BE976" s="616"/>
      <c r="BF976" s="616"/>
      <c r="BG976" s="616"/>
      <c r="BH976" s="616"/>
      <c r="BI976" s="616"/>
      <c r="BJ976" s="616"/>
      <c r="BK976" s="616"/>
      <c r="BL976" s="616"/>
      <c r="BM976" s="616"/>
      <c r="BN976" s="616"/>
      <c r="BO976" s="616"/>
      <c r="BP976" s="616"/>
      <c r="BQ976" s="616"/>
      <c r="BR976" s="616"/>
      <c r="BS976" s="616"/>
      <c r="BT976" s="616"/>
      <c r="BU976" s="616"/>
      <c r="BV976" s="616"/>
      <c r="BW976" s="616"/>
      <c r="BX976" s="616"/>
      <c r="BY976" s="616"/>
      <c r="BZ976" s="616"/>
      <c r="CA976" s="616"/>
      <c r="CB976" s="616"/>
      <c r="CC976" s="616"/>
      <c r="CD976" s="616"/>
      <c r="CE976" s="616"/>
      <c r="CF976" s="616"/>
      <c r="CG976" s="616"/>
    </row>
    <row r="977" spans="1:85">
      <c r="A977" s="618"/>
      <c r="B977" s="618"/>
      <c r="C977" s="618"/>
      <c r="D977" s="618"/>
      <c r="E977" s="618"/>
      <c r="F977" s="618"/>
      <c r="G977" s="618"/>
      <c r="H977" s="618"/>
      <c r="I977" s="618"/>
      <c r="J977" s="618"/>
      <c r="K977" s="618"/>
      <c r="L977" s="618"/>
      <c r="M977" s="618"/>
      <c r="N977" s="618"/>
      <c r="O977" s="618"/>
      <c r="P977" s="618"/>
      <c r="Q977" s="618"/>
      <c r="R977" s="618"/>
      <c r="S977" s="618"/>
      <c r="T977" s="618"/>
      <c r="U977" s="618"/>
      <c r="V977" s="618"/>
      <c r="W977" s="618"/>
      <c r="Y977" s="618"/>
      <c r="Z977" s="618"/>
      <c r="AA977" s="618"/>
      <c r="AB977" s="618"/>
      <c r="AC977" s="618"/>
      <c r="AD977" s="618"/>
      <c r="AE977" s="618"/>
      <c r="AF977" s="618"/>
      <c r="AG977" s="618"/>
      <c r="AH977" s="618"/>
      <c r="AI977" s="618"/>
      <c r="AJ977" s="618"/>
      <c r="AK977" s="618"/>
      <c r="AL977" s="616"/>
      <c r="AM977" s="616"/>
      <c r="AN977" s="616"/>
      <c r="AO977" s="616"/>
      <c r="AP977" s="616"/>
      <c r="AQ977" s="616"/>
      <c r="AR977" s="616"/>
      <c r="AS977" s="616"/>
      <c r="AT977" s="616"/>
      <c r="AU977" s="616"/>
      <c r="AV977" s="616"/>
      <c r="AW977" s="616"/>
      <c r="AX977" s="616"/>
      <c r="AY977" s="616"/>
      <c r="AZ977" s="616"/>
      <c r="BA977" s="616"/>
      <c r="BB977" s="616"/>
      <c r="BC977" s="616"/>
      <c r="BD977" s="616"/>
      <c r="BE977" s="616"/>
      <c r="BF977" s="616"/>
      <c r="BG977" s="616"/>
      <c r="BH977" s="616"/>
      <c r="BI977" s="616"/>
      <c r="BJ977" s="616"/>
      <c r="BK977" s="616"/>
      <c r="BL977" s="616"/>
      <c r="BM977" s="616"/>
      <c r="BN977" s="616"/>
      <c r="BO977" s="616"/>
      <c r="BP977" s="616"/>
      <c r="BQ977" s="616"/>
      <c r="BR977" s="616"/>
      <c r="BS977" s="616"/>
      <c r="BT977" s="616"/>
      <c r="BU977" s="616"/>
      <c r="BV977" s="616"/>
      <c r="BW977" s="616"/>
      <c r="BX977" s="616"/>
      <c r="BY977" s="616"/>
      <c r="BZ977" s="616"/>
      <c r="CA977" s="616"/>
      <c r="CB977" s="616"/>
      <c r="CC977" s="616"/>
      <c r="CD977" s="616"/>
      <c r="CE977" s="616"/>
      <c r="CF977" s="616"/>
      <c r="CG977" s="616"/>
    </row>
    <row r="978" spans="1:85">
      <c r="A978" s="618"/>
      <c r="B978" s="618"/>
      <c r="C978" s="618"/>
      <c r="D978" s="618"/>
      <c r="E978" s="618"/>
      <c r="F978" s="618"/>
      <c r="G978" s="618"/>
      <c r="H978" s="618"/>
      <c r="I978" s="618"/>
      <c r="J978" s="618"/>
      <c r="K978" s="618"/>
      <c r="L978" s="618"/>
      <c r="M978" s="618"/>
      <c r="N978" s="618"/>
      <c r="O978" s="618"/>
      <c r="P978" s="618"/>
      <c r="Q978" s="618"/>
      <c r="R978" s="618"/>
      <c r="S978" s="618"/>
      <c r="T978" s="618"/>
      <c r="U978" s="618"/>
      <c r="V978" s="618"/>
      <c r="W978" s="618"/>
      <c r="Y978" s="618"/>
      <c r="Z978" s="618"/>
      <c r="AA978" s="618"/>
      <c r="AB978" s="618"/>
      <c r="AC978" s="618"/>
      <c r="AD978" s="618"/>
      <c r="AE978" s="618"/>
      <c r="AF978" s="618"/>
      <c r="AG978" s="618"/>
      <c r="AH978" s="618"/>
      <c r="AI978" s="618"/>
      <c r="AJ978" s="618"/>
      <c r="AK978" s="618"/>
      <c r="AL978" s="616"/>
      <c r="AM978" s="616"/>
      <c r="AN978" s="616"/>
      <c r="AO978" s="616"/>
      <c r="AP978" s="616"/>
      <c r="AQ978" s="616"/>
      <c r="AR978" s="616"/>
      <c r="AS978" s="616"/>
      <c r="AT978" s="616"/>
      <c r="AU978" s="616"/>
      <c r="AV978" s="616"/>
      <c r="AW978" s="616"/>
      <c r="AX978" s="616"/>
      <c r="AY978" s="616"/>
      <c r="AZ978" s="616"/>
      <c r="BA978" s="616"/>
      <c r="BB978" s="616"/>
      <c r="BC978" s="616"/>
      <c r="BD978" s="616"/>
      <c r="BE978" s="616"/>
      <c r="BF978" s="616"/>
      <c r="BG978" s="616"/>
      <c r="BH978" s="616"/>
      <c r="BI978" s="616"/>
      <c r="BJ978" s="616"/>
      <c r="BK978" s="616"/>
      <c r="BL978" s="616"/>
      <c r="BM978" s="616"/>
      <c r="BN978" s="616"/>
      <c r="BO978" s="616"/>
      <c r="BP978" s="616"/>
      <c r="BQ978" s="616"/>
      <c r="BR978" s="616"/>
      <c r="BS978" s="616"/>
      <c r="BT978" s="616"/>
      <c r="BU978" s="616"/>
      <c r="BV978" s="616"/>
      <c r="BW978" s="616"/>
      <c r="BX978" s="616"/>
      <c r="BY978" s="616"/>
      <c r="BZ978" s="616"/>
      <c r="CA978" s="616"/>
      <c r="CB978" s="616"/>
      <c r="CC978" s="616"/>
      <c r="CD978" s="616"/>
      <c r="CE978" s="616"/>
      <c r="CF978" s="616"/>
      <c r="CG978" s="616"/>
    </row>
    <row r="979" spans="1:85">
      <c r="A979" s="618"/>
      <c r="B979" s="618"/>
      <c r="C979" s="618"/>
      <c r="D979" s="618"/>
      <c r="E979" s="618"/>
      <c r="F979" s="618"/>
      <c r="G979" s="618"/>
      <c r="H979" s="618"/>
      <c r="I979" s="618"/>
      <c r="J979" s="618"/>
      <c r="K979" s="618"/>
      <c r="L979" s="618"/>
      <c r="M979" s="618"/>
      <c r="N979" s="618"/>
      <c r="O979" s="618"/>
      <c r="P979" s="618"/>
      <c r="Q979" s="618"/>
      <c r="R979" s="618"/>
      <c r="S979" s="618"/>
      <c r="T979" s="618"/>
      <c r="U979" s="618"/>
      <c r="V979" s="618"/>
      <c r="W979" s="618"/>
      <c r="Y979" s="618"/>
      <c r="Z979" s="618"/>
      <c r="AA979" s="618"/>
      <c r="AB979" s="618"/>
      <c r="AC979" s="618"/>
      <c r="AD979" s="618"/>
      <c r="AE979" s="618"/>
      <c r="AF979" s="618"/>
      <c r="AG979" s="618"/>
      <c r="AH979" s="618"/>
      <c r="AI979" s="618"/>
      <c r="AJ979" s="618"/>
      <c r="AK979" s="618"/>
      <c r="AL979" s="616"/>
      <c r="AM979" s="616"/>
      <c r="AN979" s="616"/>
      <c r="AO979" s="616"/>
      <c r="AP979" s="616"/>
      <c r="AQ979" s="616"/>
      <c r="AR979" s="616"/>
      <c r="AS979" s="616"/>
      <c r="AT979" s="616"/>
      <c r="AU979" s="616"/>
      <c r="AV979" s="616"/>
      <c r="AW979" s="616"/>
      <c r="AX979" s="616"/>
      <c r="AY979" s="616"/>
      <c r="AZ979" s="616"/>
      <c r="BA979" s="616"/>
      <c r="BB979" s="616"/>
      <c r="BC979" s="616"/>
      <c r="BD979" s="616"/>
      <c r="BE979" s="616"/>
      <c r="BF979" s="616"/>
      <c r="BG979" s="616"/>
      <c r="BH979" s="616"/>
      <c r="BI979" s="616"/>
      <c r="BJ979" s="616"/>
      <c r="BK979" s="616"/>
      <c r="BL979" s="616"/>
      <c r="BM979" s="616"/>
      <c r="BN979" s="616"/>
      <c r="BO979" s="616"/>
      <c r="BP979" s="616"/>
      <c r="BQ979" s="616"/>
      <c r="BR979" s="616"/>
      <c r="BS979" s="616"/>
      <c r="BT979" s="616"/>
      <c r="BU979" s="616"/>
      <c r="BV979" s="616"/>
      <c r="BW979" s="616"/>
      <c r="BX979" s="616"/>
      <c r="BY979" s="616"/>
      <c r="BZ979" s="616"/>
      <c r="CA979" s="616"/>
      <c r="CB979" s="616"/>
      <c r="CC979" s="616"/>
      <c r="CD979" s="616"/>
      <c r="CE979" s="616"/>
      <c r="CF979" s="616"/>
      <c r="CG979" s="616"/>
    </row>
    <row r="980" spans="1:85">
      <c r="A980" s="618"/>
      <c r="B980" s="618"/>
      <c r="C980" s="618"/>
      <c r="D980" s="618"/>
      <c r="E980" s="618"/>
      <c r="F980" s="618"/>
      <c r="G980" s="618"/>
      <c r="H980" s="618"/>
      <c r="I980" s="618"/>
      <c r="J980" s="618"/>
      <c r="K980" s="618"/>
      <c r="L980" s="618"/>
      <c r="M980" s="618"/>
      <c r="N980" s="618"/>
      <c r="O980" s="618"/>
      <c r="P980" s="618"/>
      <c r="Q980" s="618"/>
      <c r="R980" s="618"/>
      <c r="S980" s="618"/>
      <c r="T980" s="618"/>
      <c r="U980" s="618"/>
      <c r="V980" s="618"/>
      <c r="W980" s="618"/>
      <c r="Y980" s="618"/>
      <c r="Z980" s="618"/>
      <c r="AA980" s="618"/>
      <c r="AB980" s="618"/>
      <c r="AC980" s="618"/>
      <c r="AD980" s="618"/>
      <c r="AE980" s="618"/>
      <c r="AF980" s="618"/>
      <c r="AG980" s="618"/>
      <c r="AH980" s="618"/>
      <c r="AI980" s="618"/>
      <c r="AJ980" s="618"/>
      <c r="AK980" s="618"/>
      <c r="AL980" s="616"/>
      <c r="AM980" s="616"/>
      <c r="AN980" s="616"/>
      <c r="AO980" s="616"/>
      <c r="AP980" s="616"/>
      <c r="AQ980" s="616"/>
      <c r="AR980" s="616"/>
      <c r="AS980" s="616"/>
      <c r="AT980" s="616"/>
      <c r="AU980" s="616"/>
      <c r="AV980" s="616"/>
      <c r="AW980" s="616"/>
      <c r="AX980" s="616"/>
      <c r="AY980" s="616"/>
      <c r="AZ980" s="616"/>
      <c r="BA980" s="616"/>
      <c r="BB980" s="616"/>
      <c r="BC980" s="616"/>
      <c r="BD980" s="616"/>
      <c r="BE980" s="616"/>
      <c r="BF980" s="616"/>
      <c r="BG980" s="616"/>
      <c r="BH980" s="616"/>
      <c r="BI980" s="616"/>
      <c r="BJ980" s="616"/>
      <c r="BK980" s="616"/>
      <c r="BL980" s="616"/>
      <c r="BM980" s="616"/>
      <c r="BN980" s="616"/>
      <c r="BO980" s="616"/>
      <c r="BP980" s="616"/>
      <c r="BQ980" s="616"/>
      <c r="BR980" s="616"/>
      <c r="BS980" s="616"/>
      <c r="BT980" s="616"/>
      <c r="BU980" s="616"/>
      <c r="BV980" s="616"/>
      <c r="BW980" s="616"/>
      <c r="BX980" s="616"/>
      <c r="BY980" s="616"/>
      <c r="BZ980" s="616"/>
      <c r="CA980" s="616"/>
      <c r="CB980" s="616"/>
      <c r="CC980" s="616"/>
      <c r="CD980" s="616"/>
      <c r="CE980" s="616"/>
      <c r="CF980" s="616"/>
      <c r="CG980" s="616"/>
    </row>
    <row r="981" spans="1:85">
      <c r="A981" s="618"/>
      <c r="B981" s="618"/>
      <c r="C981" s="618"/>
      <c r="D981" s="618"/>
      <c r="E981" s="618"/>
      <c r="F981" s="618"/>
      <c r="G981" s="618"/>
      <c r="H981" s="618"/>
      <c r="I981" s="618"/>
      <c r="J981" s="618"/>
      <c r="K981" s="618"/>
      <c r="L981" s="618"/>
      <c r="M981" s="618"/>
      <c r="N981" s="618"/>
      <c r="O981" s="618"/>
      <c r="P981" s="618"/>
      <c r="Q981" s="618"/>
      <c r="R981" s="618"/>
      <c r="S981" s="618"/>
      <c r="T981" s="618"/>
      <c r="U981" s="618"/>
      <c r="V981" s="618"/>
      <c r="W981" s="618"/>
      <c r="Y981" s="618"/>
      <c r="Z981" s="618"/>
      <c r="AA981" s="618"/>
      <c r="AB981" s="618"/>
      <c r="AC981" s="618"/>
      <c r="AD981" s="618"/>
      <c r="AE981" s="618"/>
      <c r="AF981" s="618"/>
      <c r="AG981" s="618"/>
      <c r="AH981" s="618"/>
      <c r="AI981" s="618"/>
      <c r="AJ981" s="618"/>
      <c r="AK981" s="618"/>
      <c r="AL981" s="616"/>
      <c r="AM981" s="616"/>
      <c r="AN981" s="616"/>
      <c r="AO981" s="616"/>
      <c r="AP981" s="616"/>
      <c r="AQ981" s="616"/>
      <c r="AR981" s="616"/>
      <c r="AS981" s="616"/>
      <c r="AT981" s="616"/>
      <c r="AU981" s="616"/>
      <c r="AV981" s="616"/>
      <c r="AW981" s="616"/>
      <c r="AX981" s="616"/>
      <c r="AY981" s="616"/>
      <c r="AZ981" s="616"/>
      <c r="BA981" s="616"/>
      <c r="BB981" s="616"/>
      <c r="BC981" s="616"/>
      <c r="BD981" s="616"/>
      <c r="BE981" s="616"/>
      <c r="BF981" s="616"/>
      <c r="BG981" s="616"/>
      <c r="BH981" s="616"/>
      <c r="BI981" s="616"/>
      <c r="BJ981" s="616"/>
      <c r="BK981" s="616"/>
      <c r="BL981" s="616"/>
      <c r="BM981" s="616"/>
      <c r="BN981" s="616"/>
      <c r="BO981" s="616"/>
      <c r="BP981" s="616"/>
      <c r="BQ981" s="616"/>
      <c r="BR981" s="616"/>
      <c r="BS981" s="616"/>
      <c r="BT981" s="616"/>
      <c r="BU981" s="616"/>
      <c r="BV981" s="616"/>
      <c r="BW981" s="616"/>
      <c r="BX981" s="616"/>
      <c r="BY981" s="616"/>
      <c r="BZ981" s="616"/>
      <c r="CA981" s="616"/>
      <c r="CB981" s="616"/>
      <c r="CC981" s="616"/>
      <c r="CD981" s="616"/>
      <c r="CE981" s="616"/>
      <c r="CF981" s="616"/>
      <c r="CG981" s="616"/>
    </row>
    <row r="982" spans="1:85">
      <c r="A982" s="618"/>
      <c r="B982" s="618"/>
      <c r="C982" s="618"/>
      <c r="D982" s="618"/>
      <c r="E982" s="618"/>
      <c r="F982" s="618"/>
      <c r="G982" s="618"/>
      <c r="H982" s="618"/>
      <c r="I982" s="618"/>
      <c r="J982" s="618"/>
      <c r="K982" s="618"/>
      <c r="L982" s="618"/>
      <c r="M982" s="618"/>
      <c r="N982" s="618"/>
      <c r="O982" s="618"/>
      <c r="P982" s="618"/>
      <c r="Q982" s="618"/>
      <c r="R982" s="618"/>
      <c r="S982" s="618"/>
      <c r="T982" s="618"/>
      <c r="U982" s="618"/>
      <c r="V982" s="618"/>
      <c r="W982" s="618"/>
      <c r="Y982" s="618"/>
      <c r="Z982" s="618"/>
      <c r="AA982" s="618"/>
      <c r="AB982" s="618"/>
      <c r="AC982" s="618"/>
      <c r="AD982" s="618"/>
      <c r="AE982" s="618"/>
      <c r="AF982" s="618"/>
      <c r="AG982" s="618"/>
      <c r="AH982" s="618"/>
      <c r="AI982" s="618"/>
      <c r="AJ982" s="618"/>
      <c r="AK982" s="618"/>
      <c r="AL982" s="616"/>
      <c r="AM982" s="616"/>
      <c r="AN982" s="616"/>
      <c r="AO982" s="616"/>
      <c r="AP982" s="616"/>
      <c r="AQ982" s="616"/>
      <c r="AR982" s="616"/>
      <c r="AS982" s="616"/>
      <c r="AT982" s="616"/>
      <c r="AU982" s="616"/>
      <c r="AV982" s="616"/>
      <c r="AW982" s="616"/>
      <c r="AX982" s="616"/>
      <c r="AY982" s="616"/>
      <c r="AZ982" s="616"/>
      <c r="BA982" s="616"/>
      <c r="BB982" s="616"/>
      <c r="BC982" s="616"/>
      <c r="BD982" s="616"/>
      <c r="BE982" s="616"/>
      <c r="BF982" s="616"/>
      <c r="BG982" s="616"/>
      <c r="BH982" s="616"/>
      <c r="BI982" s="616"/>
      <c r="BJ982" s="616"/>
      <c r="BK982" s="616"/>
      <c r="BL982" s="616"/>
      <c r="BM982" s="616"/>
      <c r="BN982" s="616"/>
      <c r="BO982" s="616"/>
      <c r="BP982" s="616"/>
      <c r="BQ982" s="616"/>
      <c r="BR982" s="616"/>
      <c r="BS982" s="616"/>
      <c r="BT982" s="616"/>
      <c r="BU982" s="616"/>
      <c r="BV982" s="616"/>
      <c r="BW982" s="616"/>
      <c r="BX982" s="616"/>
      <c r="BY982" s="616"/>
      <c r="BZ982" s="616"/>
      <c r="CA982" s="616"/>
      <c r="CB982" s="616"/>
      <c r="CC982" s="616"/>
      <c r="CD982" s="616"/>
      <c r="CE982" s="616"/>
      <c r="CF982" s="616"/>
      <c r="CG982" s="616"/>
    </row>
    <row r="983" spans="1:85">
      <c r="A983" s="618"/>
      <c r="B983" s="618"/>
      <c r="C983" s="618"/>
      <c r="D983" s="618"/>
      <c r="E983" s="618"/>
      <c r="F983" s="618"/>
      <c r="G983" s="618"/>
      <c r="H983" s="618"/>
      <c r="I983" s="618"/>
      <c r="J983" s="618"/>
      <c r="K983" s="618"/>
      <c r="L983" s="618"/>
      <c r="M983" s="618"/>
      <c r="N983" s="618"/>
      <c r="O983" s="618"/>
      <c r="P983" s="618"/>
      <c r="Q983" s="618"/>
      <c r="R983" s="618"/>
      <c r="S983" s="618"/>
      <c r="T983" s="618"/>
      <c r="U983" s="618"/>
      <c r="V983" s="618"/>
      <c r="W983" s="618"/>
      <c r="Y983" s="618"/>
      <c r="Z983" s="618"/>
      <c r="AA983" s="618"/>
      <c r="AB983" s="618"/>
      <c r="AC983" s="618"/>
      <c r="AD983" s="618"/>
      <c r="AE983" s="618"/>
      <c r="AF983" s="618"/>
      <c r="AG983" s="618"/>
      <c r="AH983" s="618"/>
      <c r="AI983" s="618"/>
      <c r="AJ983" s="618"/>
      <c r="AK983" s="618"/>
      <c r="AL983" s="616"/>
      <c r="AM983" s="616"/>
      <c r="AN983" s="616"/>
      <c r="AO983" s="616"/>
      <c r="AP983" s="616"/>
      <c r="AQ983" s="616"/>
      <c r="AR983" s="616"/>
      <c r="AS983" s="616"/>
      <c r="AT983" s="616"/>
      <c r="AU983" s="616"/>
      <c r="AV983" s="616"/>
      <c r="AW983" s="616"/>
      <c r="AX983" s="616"/>
      <c r="AY983" s="616"/>
      <c r="AZ983" s="616"/>
      <c r="BA983" s="616"/>
      <c r="BB983" s="616"/>
      <c r="BC983" s="616"/>
      <c r="BD983" s="616"/>
      <c r="BE983" s="616"/>
      <c r="BF983" s="616"/>
      <c r="BG983" s="616"/>
      <c r="BH983" s="616"/>
      <c r="BI983" s="616"/>
      <c r="BJ983" s="616"/>
      <c r="BK983" s="616"/>
      <c r="BL983" s="616"/>
      <c r="BM983" s="616"/>
      <c r="BN983" s="616"/>
      <c r="BO983" s="616"/>
      <c r="BP983" s="616"/>
      <c r="BQ983" s="616"/>
      <c r="BR983" s="616"/>
      <c r="BS983" s="616"/>
      <c r="BT983" s="616"/>
      <c r="BU983" s="616"/>
      <c r="BV983" s="616"/>
      <c r="BW983" s="616"/>
      <c r="BX983" s="616"/>
      <c r="BY983" s="616"/>
      <c r="BZ983" s="616"/>
      <c r="CA983" s="616"/>
      <c r="CB983" s="616"/>
      <c r="CC983" s="616"/>
      <c r="CD983" s="616"/>
      <c r="CE983" s="616"/>
      <c r="CF983" s="616"/>
      <c r="CG983" s="616"/>
    </row>
    <row r="984" spans="1:85">
      <c r="A984" s="618"/>
      <c r="B984" s="618"/>
      <c r="C984" s="618"/>
      <c r="D984" s="618"/>
      <c r="E984" s="618"/>
      <c r="F984" s="618"/>
      <c r="G984" s="618"/>
      <c r="H984" s="618"/>
      <c r="I984" s="618"/>
      <c r="J984" s="618"/>
      <c r="K984" s="618"/>
      <c r="L984" s="618"/>
      <c r="M984" s="618"/>
      <c r="N984" s="618"/>
      <c r="O984" s="618"/>
      <c r="P984" s="618"/>
      <c r="Q984" s="618"/>
      <c r="R984" s="618"/>
      <c r="S984" s="618"/>
      <c r="T984" s="618"/>
      <c r="U984" s="618"/>
      <c r="V984" s="618"/>
      <c r="W984" s="618"/>
      <c r="Y984" s="618"/>
      <c r="Z984" s="618"/>
      <c r="AA984" s="618"/>
      <c r="AB984" s="618"/>
      <c r="AC984" s="618"/>
      <c r="AD984" s="618"/>
      <c r="AE984" s="618"/>
      <c r="AF984" s="618"/>
      <c r="AG984" s="618"/>
      <c r="AH984" s="618"/>
      <c r="AI984" s="618"/>
      <c r="AJ984" s="618"/>
      <c r="AK984" s="618"/>
      <c r="AL984" s="616"/>
      <c r="AM984" s="616"/>
      <c r="AN984" s="616"/>
      <c r="AO984" s="616"/>
      <c r="AP984" s="616"/>
      <c r="AQ984" s="616"/>
      <c r="AR984" s="616"/>
      <c r="AS984" s="616"/>
      <c r="AT984" s="616"/>
      <c r="AU984" s="616"/>
      <c r="AV984" s="616"/>
      <c r="AW984" s="616"/>
      <c r="AX984" s="616"/>
      <c r="AY984" s="616"/>
      <c r="AZ984" s="616"/>
      <c r="BA984" s="616"/>
      <c r="BB984" s="616"/>
      <c r="BC984" s="616"/>
      <c r="BD984" s="616"/>
      <c r="BE984" s="616"/>
      <c r="BF984" s="616"/>
      <c r="BG984" s="616"/>
      <c r="BH984" s="616"/>
      <c r="BI984" s="616"/>
      <c r="BJ984" s="616"/>
      <c r="BK984" s="616"/>
      <c r="BL984" s="616"/>
      <c r="BM984" s="616"/>
      <c r="BN984" s="616"/>
      <c r="BO984" s="616"/>
      <c r="BP984" s="616"/>
      <c r="BQ984" s="616"/>
      <c r="BR984" s="616"/>
      <c r="BS984" s="616"/>
      <c r="BT984" s="616"/>
      <c r="BU984" s="616"/>
      <c r="BV984" s="616"/>
      <c r="BW984" s="616"/>
      <c r="BX984" s="616"/>
      <c r="BY984" s="616"/>
      <c r="BZ984" s="616"/>
      <c r="CA984" s="616"/>
      <c r="CB984" s="616"/>
      <c r="CC984" s="616"/>
      <c r="CD984" s="616"/>
      <c r="CE984" s="616"/>
      <c r="CF984" s="616"/>
      <c r="CG984" s="616"/>
    </row>
    <row r="985" spans="1:85">
      <c r="A985" s="618"/>
      <c r="B985" s="618"/>
      <c r="C985" s="618"/>
      <c r="D985" s="618"/>
      <c r="E985" s="618"/>
      <c r="F985" s="618"/>
      <c r="G985" s="618"/>
      <c r="H985" s="618"/>
      <c r="I985" s="618"/>
      <c r="J985" s="618"/>
      <c r="K985" s="618"/>
      <c r="L985" s="618"/>
      <c r="M985" s="618"/>
      <c r="N985" s="618"/>
      <c r="O985" s="618"/>
      <c r="P985" s="618"/>
      <c r="Q985" s="618"/>
      <c r="R985" s="618"/>
      <c r="S985" s="618"/>
      <c r="T985" s="618"/>
      <c r="U985" s="618"/>
      <c r="V985" s="618"/>
      <c r="W985" s="618"/>
      <c r="Y985" s="618"/>
      <c r="Z985" s="618"/>
      <c r="AA985" s="618"/>
      <c r="AB985" s="618"/>
      <c r="AC985" s="618"/>
      <c r="AD985" s="618"/>
      <c r="AE985" s="618"/>
      <c r="AF985" s="618"/>
      <c r="AG985" s="618"/>
      <c r="AH985" s="618"/>
      <c r="AI985" s="618"/>
      <c r="AJ985" s="618"/>
      <c r="AK985" s="618"/>
      <c r="AL985" s="616"/>
      <c r="AM985" s="616"/>
      <c r="AN985" s="616"/>
      <c r="AO985" s="616"/>
      <c r="AP985" s="616"/>
      <c r="AQ985" s="616"/>
      <c r="AR985" s="616"/>
      <c r="AS985" s="616"/>
      <c r="AT985" s="616"/>
      <c r="AU985" s="616"/>
      <c r="AV985" s="616"/>
      <c r="AW985" s="616"/>
      <c r="AX985" s="616"/>
      <c r="AY985" s="616"/>
      <c r="AZ985" s="616"/>
      <c r="BA985" s="616"/>
      <c r="BB985" s="616"/>
      <c r="BC985" s="616"/>
      <c r="BD985" s="616"/>
      <c r="BE985" s="616"/>
      <c r="BF985" s="616"/>
      <c r="BG985" s="616"/>
      <c r="BH985" s="616"/>
      <c r="BI985" s="616"/>
      <c r="BJ985" s="616"/>
      <c r="BK985" s="616"/>
      <c r="BL985" s="616"/>
      <c r="BM985" s="616"/>
      <c r="BN985" s="616"/>
      <c r="BO985" s="616"/>
      <c r="BP985" s="616"/>
      <c r="BQ985" s="616"/>
      <c r="BR985" s="616"/>
      <c r="BS985" s="616"/>
      <c r="BT985" s="616"/>
      <c r="BU985" s="616"/>
      <c r="BV985" s="616"/>
      <c r="BW985" s="616"/>
      <c r="BX985" s="616"/>
      <c r="BY985" s="616"/>
      <c r="BZ985" s="616"/>
      <c r="CA985" s="616"/>
      <c r="CB985" s="616"/>
      <c r="CC985" s="616"/>
      <c r="CD985" s="616"/>
      <c r="CE985" s="616"/>
      <c r="CF985" s="616"/>
      <c r="CG985" s="616"/>
    </row>
    <row r="986" spans="1:85">
      <c r="A986" s="618"/>
      <c r="B986" s="618"/>
      <c r="C986" s="618"/>
      <c r="D986" s="618"/>
      <c r="E986" s="618"/>
      <c r="F986" s="618"/>
      <c r="G986" s="618"/>
      <c r="H986" s="618"/>
      <c r="I986" s="618"/>
      <c r="J986" s="618"/>
      <c r="K986" s="618"/>
      <c r="L986" s="618"/>
      <c r="M986" s="618"/>
      <c r="N986" s="618"/>
      <c r="O986" s="618"/>
      <c r="P986" s="618"/>
      <c r="Q986" s="618"/>
      <c r="R986" s="618"/>
      <c r="S986" s="618"/>
      <c r="T986" s="618"/>
      <c r="U986" s="618"/>
      <c r="V986" s="618"/>
      <c r="W986" s="618"/>
      <c r="Y986" s="618"/>
      <c r="Z986" s="618"/>
      <c r="AA986" s="618"/>
      <c r="AB986" s="618"/>
      <c r="AC986" s="618"/>
      <c r="AD986" s="618"/>
      <c r="AE986" s="618"/>
      <c r="AF986" s="618"/>
      <c r="AG986" s="618"/>
      <c r="AH986" s="618"/>
      <c r="AI986" s="618"/>
      <c r="AJ986" s="618"/>
      <c r="AK986" s="618"/>
      <c r="AL986" s="616"/>
      <c r="AM986" s="616"/>
      <c r="AN986" s="616"/>
      <c r="AO986" s="616"/>
      <c r="AP986" s="616"/>
      <c r="AQ986" s="616"/>
      <c r="AR986" s="616"/>
      <c r="AS986" s="616"/>
      <c r="AT986" s="616"/>
      <c r="AU986" s="616"/>
      <c r="AV986" s="616"/>
      <c r="AW986" s="616"/>
      <c r="AX986" s="616"/>
      <c r="AY986" s="616"/>
      <c r="AZ986" s="616"/>
      <c r="BA986" s="616"/>
      <c r="BB986" s="616"/>
      <c r="BC986" s="616"/>
      <c r="BD986" s="616"/>
      <c r="BE986" s="616"/>
      <c r="BF986" s="616"/>
      <c r="BG986" s="616"/>
      <c r="BH986" s="616"/>
      <c r="BI986" s="616"/>
      <c r="BJ986" s="616"/>
      <c r="BK986" s="616"/>
      <c r="BL986" s="616"/>
      <c r="BM986" s="616"/>
      <c r="BN986" s="616"/>
      <c r="BO986" s="616"/>
      <c r="BP986" s="616"/>
      <c r="BQ986" s="616"/>
      <c r="BR986" s="616"/>
      <c r="BS986" s="616"/>
      <c r="BT986" s="616"/>
      <c r="BU986" s="616"/>
      <c r="BV986" s="616"/>
      <c r="BW986" s="616"/>
      <c r="BX986" s="616"/>
      <c r="BY986" s="616"/>
      <c r="BZ986" s="616"/>
      <c r="CA986" s="616"/>
      <c r="CB986" s="616"/>
      <c r="CC986" s="616"/>
      <c r="CD986" s="616"/>
      <c r="CE986" s="616"/>
      <c r="CF986" s="616"/>
      <c r="CG986" s="616"/>
    </row>
    <row r="987" spans="1:85">
      <c r="A987" s="618"/>
      <c r="B987" s="618"/>
      <c r="C987" s="618"/>
      <c r="D987" s="618"/>
      <c r="E987" s="618"/>
      <c r="F987" s="618"/>
      <c r="G987" s="618"/>
      <c r="H987" s="618"/>
      <c r="I987" s="618"/>
      <c r="J987" s="618"/>
      <c r="K987" s="618"/>
      <c r="L987" s="618"/>
      <c r="M987" s="618"/>
      <c r="N987" s="618"/>
      <c r="O987" s="618"/>
      <c r="P987" s="618"/>
      <c r="Q987" s="618"/>
      <c r="R987" s="618"/>
      <c r="S987" s="618"/>
      <c r="T987" s="618"/>
      <c r="U987" s="618"/>
      <c r="V987" s="618"/>
      <c r="W987" s="618"/>
      <c r="Y987" s="618"/>
      <c r="Z987" s="618"/>
      <c r="AA987" s="618"/>
      <c r="AB987" s="618"/>
      <c r="AC987" s="618"/>
      <c r="AD987" s="618"/>
      <c r="AE987" s="618"/>
      <c r="AF987" s="618"/>
      <c r="AG987" s="618"/>
      <c r="AH987" s="618"/>
      <c r="AI987" s="618"/>
      <c r="AJ987" s="618"/>
      <c r="AK987" s="618"/>
      <c r="AL987" s="616"/>
      <c r="AM987" s="616"/>
      <c r="AN987" s="616"/>
      <c r="AO987" s="616"/>
      <c r="AP987" s="616"/>
      <c r="AQ987" s="616"/>
      <c r="AR987" s="616"/>
      <c r="AS987" s="616"/>
      <c r="AT987" s="616"/>
      <c r="AU987" s="616"/>
      <c r="AV987" s="616"/>
      <c r="AW987" s="616"/>
      <c r="AX987" s="616"/>
      <c r="AY987" s="616"/>
      <c r="AZ987" s="616"/>
      <c r="BA987" s="616"/>
      <c r="BB987" s="616"/>
      <c r="BC987" s="616"/>
      <c r="BD987" s="616"/>
      <c r="BE987" s="616"/>
      <c r="BF987" s="616"/>
      <c r="BG987" s="616"/>
      <c r="BH987" s="616"/>
      <c r="BI987" s="616"/>
      <c r="BJ987" s="616"/>
      <c r="BK987" s="616"/>
      <c r="BL987" s="616"/>
      <c r="BM987" s="616"/>
      <c r="BN987" s="616"/>
      <c r="BO987" s="616"/>
      <c r="BP987" s="616"/>
      <c r="BQ987" s="616"/>
      <c r="BR987" s="616"/>
      <c r="BS987" s="616"/>
      <c r="BT987" s="616"/>
      <c r="BU987" s="616"/>
      <c r="BV987" s="616"/>
      <c r="BW987" s="616"/>
      <c r="BX987" s="616"/>
      <c r="BY987" s="616"/>
      <c r="BZ987" s="616"/>
      <c r="CA987" s="616"/>
      <c r="CB987" s="616"/>
      <c r="CC987" s="616"/>
      <c r="CD987" s="616"/>
      <c r="CE987" s="616"/>
      <c r="CF987" s="616"/>
      <c r="CG987" s="616"/>
    </row>
    <row r="988" spans="1:85">
      <c r="A988" s="618"/>
      <c r="B988" s="618"/>
      <c r="C988" s="618"/>
      <c r="D988" s="618"/>
      <c r="E988" s="618"/>
      <c r="F988" s="618"/>
      <c r="G988" s="618"/>
      <c r="H988" s="618"/>
      <c r="I988" s="618"/>
      <c r="J988" s="618"/>
      <c r="K988" s="618"/>
      <c r="L988" s="618"/>
      <c r="M988" s="618"/>
      <c r="N988" s="618"/>
      <c r="O988" s="618"/>
      <c r="P988" s="618"/>
      <c r="Q988" s="618"/>
      <c r="R988" s="618"/>
      <c r="S988" s="618"/>
      <c r="T988" s="618"/>
      <c r="U988" s="618"/>
      <c r="V988" s="618"/>
      <c r="W988" s="618"/>
      <c r="Y988" s="618"/>
      <c r="Z988" s="618"/>
      <c r="AA988" s="618"/>
      <c r="AB988" s="618"/>
      <c r="AC988" s="618"/>
      <c r="AD988" s="618"/>
      <c r="AE988" s="618"/>
      <c r="AF988" s="618"/>
      <c r="AG988" s="618"/>
      <c r="AH988" s="618"/>
      <c r="AI988" s="618"/>
      <c r="AJ988" s="618"/>
      <c r="AK988" s="618"/>
      <c r="AL988" s="616"/>
      <c r="AM988" s="616"/>
      <c r="AN988" s="616"/>
      <c r="AO988" s="616"/>
      <c r="AP988" s="616"/>
      <c r="AQ988" s="616"/>
      <c r="AR988" s="616"/>
      <c r="AS988" s="616"/>
      <c r="AT988" s="616"/>
      <c r="AU988" s="616"/>
      <c r="AV988" s="616"/>
      <c r="AW988" s="616"/>
      <c r="AX988" s="616"/>
      <c r="AY988" s="616"/>
      <c r="AZ988" s="616"/>
      <c r="BA988" s="616"/>
      <c r="BB988" s="616"/>
      <c r="BC988" s="616"/>
      <c r="BD988" s="616"/>
      <c r="BE988" s="616"/>
      <c r="BF988" s="616"/>
      <c r="BG988" s="616"/>
      <c r="BH988" s="616"/>
      <c r="BI988" s="616"/>
      <c r="BJ988" s="616"/>
      <c r="BK988" s="616"/>
      <c r="BL988" s="616"/>
      <c r="BM988" s="616"/>
      <c r="BN988" s="616"/>
      <c r="BO988" s="616"/>
      <c r="BP988" s="616"/>
      <c r="BQ988" s="616"/>
      <c r="BR988" s="616"/>
      <c r="BS988" s="616"/>
      <c r="BT988" s="616"/>
      <c r="BU988" s="616"/>
      <c r="BV988" s="616"/>
      <c r="BW988" s="616"/>
      <c r="BX988" s="616"/>
      <c r="BY988" s="616"/>
      <c r="BZ988" s="616"/>
      <c r="CA988" s="616"/>
      <c r="CB988" s="616"/>
      <c r="CC988" s="616"/>
      <c r="CD988" s="616"/>
      <c r="CE988" s="616"/>
      <c r="CF988" s="616"/>
      <c r="CG988" s="616"/>
    </row>
    <row r="989" spans="1:85">
      <c r="A989" s="618"/>
      <c r="B989" s="618"/>
      <c r="C989" s="618"/>
      <c r="D989" s="618"/>
      <c r="E989" s="618"/>
      <c r="F989" s="618"/>
      <c r="G989" s="618"/>
      <c r="H989" s="618"/>
      <c r="I989" s="618"/>
      <c r="J989" s="618"/>
      <c r="K989" s="618"/>
      <c r="L989" s="618"/>
      <c r="M989" s="618"/>
      <c r="N989" s="618"/>
      <c r="O989" s="618"/>
      <c r="P989" s="618"/>
      <c r="Q989" s="618"/>
      <c r="R989" s="618"/>
      <c r="S989" s="618"/>
      <c r="T989" s="618"/>
      <c r="U989" s="618"/>
      <c r="V989" s="618"/>
      <c r="W989" s="618"/>
      <c r="Y989" s="618"/>
      <c r="Z989" s="618"/>
      <c r="AA989" s="618"/>
      <c r="AB989" s="618"/>
      <c r="AC989" s="618"/>
      <c r="AD989" s="618"/>
      <c r="AE989" s="618"/>
      <c r="AF989" s="618"/>
      <c r="AG989" s="618"/>
      <c r="AH989" s="618"/>
      <c r="AI989" s="618"/>
      <c r="AJ989" s="618"/>
      <c r="AK989" s="618"/>
      <c r="AL989" s="616"/>
      <c r="AM989" s="616"/>
      <c r="AN989" s="616"/>
      <c r="AO989" s="616"/>
      <c r="AP989" s="616"/>
      <c r="AQ989" s="616"/>
      <c r="AR989" s="616"/>
      <c r="AS989" s="616"/>
      <c r="AT989" s="616"/>
      <c r="AU989" s="616"/>
      <c r="AV989" s="616"/>
      <c r="AW989" s="616"/>
      <c r="AX989" s="616"/>
      <c r="AY989" s="616"/>
      <c r="AZ989" s="616"/>
      <c r="BA989" s="616"/>
      <c r="BB989" s="616"/>
      <c r="BC989" s="616"/>
      <c r="BD989" s="616"/>
      <c r="BE989" s="616"/>
      <c r="BF989" s="616"/>
      <c r="BG989" s="616"/>
      <c r="BH989" s="616"/>
      <c r="BI989" s="616"/>
      <c r="BJ989" s="616"/>
      <c r="BK989" s="616"/>
      <c r="BL989" s="616"/>
      <c r="BM989" s="616"/>
      <c r="BN989" s="616"/>
      <c r="BO989" s="616"/>
      <c r="BP989" s="616"/>
      <c r="BQ989" s="616"/>
      <c r="BR989" s="616"/>
      <c r="BS989" s="616"/>
      <c r="BT989" s="616"/>
      <c r="BU989" s="616"/>
      <c r="BV989" s="616"/>
      <c r="BW989" s="616"/>
      <c r="BX989" s="616"/>
      <c r="BY989" s="616"/>
      <c r="BZ989" s="616"/>
      <c r="CA989" s="616"/>
      <c r="CB989" s="616"/>
      <c r="CC989" s="616"/>
      <c r="CD989" s="616"/>
      <c r="CE989" s="616"/>
      <c r="CF989" s="616"/>
      <c r="CG989" s="616"/>
    </row>
    <row r="990" spans="1:85">
      <c r="A990" s="618"/>
      <c r="B990" s="618"/>
      <c r="C990" s="618"/>
      <c r="D990" s="618"/>
      <c r="E990" s="618"/>
      <c r="F990" s="618"/>
      <c r="G990" s="618"/>
      <c r="H990" s="618"/>
      <c r="I990" s="618"/>
      <c r="J990" s="618"/>
      <c r="K990" s="618"/>
      <c r="L990" s="618"/>
      <c r="M990" s="618"/>
      <c r="N990" s="618"/>
      <c r="O990" s="618"/>
      <c r="P990" s="618"/>
      <c r="Q990" s="618"/>
      <c r="R990" s="618"/>
      <c r="S990" s="618"/>
      <c r="T990" s="618"/>
      <c r="U990" s="618"/>
      <c r="V990" s="618"/>
      <c r="W990" s="618"/>
      <c r="Y990" s="618"/>
      <c r="Z990" s="618"/>
      <c r="AA990" s="618"/>
      <c r="AB990" s="618"/>
      <c r="AC990" s="618"/>
      <c r="AD990" s="618"/>
      <c r="AE990" s="618"/>
      <c r="AF990" s="618"/>
      <c r="AG990" s="618"/>
      <c r="AH990" s="618"/>
      <c r="AI990" s="618"/>
      <c r="AJ990" s="618"/>
      <c r="AK990" s="618"/>
      <c r="AL990" s="616"/>
      <c r="AM990" s="616"/>
      <c r="AN990" s="616"/>
      <c r="AO990" s="616"/>
      <c r="AP990" s="616"/>
      <c r="AQ990" s="616"/>
      <c r="AR990" s="616"/>
      <c r="AS990" s="616"/>
      <c r="AT990" s="616"/>
      <c r="AU990" s="616"/>
      <c r="AV990" s="616"/>
      <c r="AW990" s="616"/>
      <c r="AX990" s="616"/>
      <c r="AY990" s="616"/>
      <c r="AZ990" s="616"/>
      <c r="BA990" s="616"/>
      <c r="BB990" s="616"/>
      <c r="BC990" s="616"/>
      <c r="BD990" s="616"/>
      <c r="BE990" s="616"/>
      <c r="BF990" s="616"/>
      <c r="BG990" s="616"/>
      <c r="BH990" s="616"/>
      <c r="BI990" s="616"/>
      <c r="BJ990" s="616"/>
      <c r="BK990" s="616"/>
      <c r="BL990" s="616"/>
      <c r="BM990" s="616"/>
      <c r="BN990" s="616"/>
      <c r="BO990" s="616"/>
      <c r="BP990" s="616"/>
      <c r="BQ990" s="616"/>
      <c r="BR990" s="616"/>
      <c r="BS990" s="616"/>
      <c r="BT990" s="616"/>
      <c r="BU990" s="616"/>
      <c r="BV990" s="616"/>
      <c r="BW990" s="616"/>
      <c r="BX990" s="616"/>
      <c r="BY990" s="616"/>
      <c r="BZ990" s="616"/>
      <c r="CA990" s="616"/>
      <c r="CB990" s="616"/>
      <c r="CC990" s="616"/>
      <c r="CD990" s="616"/>
      <c r="CE990" s="616"/>
      <c r="CF990" s="616"/>
      <c r="CG990" s="616"/>
    </row>
    <row r="991" spans="1:85">
      <c r="A991" s="618"/>
      <c r="B991" s="618"/>
      <c r="C991" s="618"/>
      <c r="D991" s="618"/>
      <c r="E991" s="618"/>
      <c r="F991" s="618"/>
      <c r="G991" s="618"/>
      <c r="H991" s="618"/>
      <c r="I991" s="618"/>
      <c r="J991" s="618"/>
      <c r="K991" s="618"/>
      <c r="L991" s="618"/>
      <c r="M991" s="618"/>
      <c r="N991" s="618"/>
      <c r="O991" s="618"/>
      <c r="P991" s="618"/>
      <c r="Q991" s="618"/>
      <c r="R991" s="618"/>
      <c r="S991" s="618"/>
      <c r="T991" s="618"/>
      <c r="U991" s="618"/>
      <c r="V991" s="618"/>
      <c r="W991" s="618"/>
      <c r="Y991" s="618"/>
      <c r="Z991" s="618"/>
      <c r="AA991" s="618"/>
      <c r="AB991" s="618"/>
      <c r="AC991" s="618"/>
      <c r="AD991" s="618"/>
      <c r="AE991" s="618"/>
      <c r="AF991" s="618"/>
      <c r="AG991" s="618"/>
      <c r="AH991" s="618"/>
      <c r="AI991" s="618"/>
      <c r="AJ991" s="618"/>
      <c r="AK991" s="618"/>
      <c r="AL991" s="616"/>
      <c r="AM991" s="616"/>
      <c r="AN991" s="616"/>
      <c r="AO991" s="616"/>
      <c r="AP991" s="616"/>
      <c r="AQ991" s="616"/>
      <c r="AR991" s="616"/>
      <c r="AS991" s="616"/>
      <c r="AT991" s="616"/>
      <c r="AU991" s="616"/>
      <c r="AV991" s="616"/>
      <c r="AW991" s="616"/>
      <c r="AX991" s="616"/>
      <c r="AY991" s="616"/>
      <c r="AZ991" s="616"/>
      <c r="BA991" s="616"/>
      <c r="BB991" s="616"/>
      <c r="BC991" s="616"/>
      <c r="BD991" s="616"/>
      <c r="BE991" s="616"/>
      <c r="BF991" s="616"/>
      <c r="BG991" s="616"/>
      <c r="BH991" s="616"/>
      <c r="BI991" s="616"/>
      <c r="BJ991" s="616"/>
      <c r="BK991" s="616"/>
      <c r="BL991" s="616"/>
      <c r="BM991" s="616"/>
      <c r="BN991" s="616"/>
      <c r="BO991" s="616"/>
      <c r="BP991" s="616"/>
      <c r="BQ991" s="616"/>
      <c r="BR991" s="616"/>
      <c r="BS991" s="616"/>
      <c r="BT991" s="616"/>
      <c r="BU991" s="616"/>
      <c r="BV991" s="616"/>
      <c r="BW991" s="616"/>
      <c r="BX991" s="616"/>
      <c r="BY991" s="616"/>
      <c r="BZ991" s="616"/>
      <c r="CA991" s="616"/>
      <c r="CB991" s="616"/>
      <c r="CC991" s="616"/>
      <c r="CD991" s="616"/>
      <c r="CE991" s="616"/>
      <c r="CF991" s="616"/>
      <c r="CG991" s="616"/>
    </row>
    <row r="992" spans="1:85">
      <c r="A992" s="618"/>
      <c r="B992" s="618"/>
      <c r="C992" s="618"/>
      <c r="D992" s="618"/>
      <c r="E992" s="618"/>
      <c r="F992" s="618"/>
      <c r="G992" s="618"/>
      <c r="H992" s="618"/>
      <c r="I992" s="618"/>
      <c r="J992" s="618"/>
      <c r="K992" s="618"/>
      <c r="L992" s="618"/>
      <c r="M992" s="618"/>
      <c r="N992" s="618"/>
      <c r="O992" s="618"/>
      <c r="P992" s="618"/>
      <c r="Q992" s="618"/>
      <c r="R992" s="618"/>
      <c r="S992" s="618"/>
      <c r="T992" s="618"/>
      <c r="U992" s="618"/>
      <c r="V992" s="618"/>
      <c r="W992" s="618"/>
      <c r="Y992" s="618"/>
      <c r="Z992" s="618"/>
      <c r="AA992" s="618"/>
      <c r="AB992" s="618"/>
      <c r="AC992" s="618"/>
      <c r="AD992" s="618"/>
      <c r="AE992" s="618"/>
      <c r="AF992" s="618"/>
      <c r="AG992" s="618"/>
      <c r="AH992" s="618"/>
      <c r="AI992" s="618"/>
      <c r="AJ992" s="618"/>
      <c r="AK992" s="618"/>
      <c r="AL992" s="616"/>
      <c r="AM992" s="616"/>
      <c r="AN992" s="616"/>
      <c r="AO992" s="616"/>
      <c r="AP992" s="616"/>
      <c r="AQ992" s="616"/>
      <c r="AR992" s="616"/>
      <c r="AS992" s="616"/>
      <c r="AT992" s="616"/>
      <c r="AU992" s="616"/>
      <c r="AV992" s="616"/>
      <c r="AW992" s="616"/>
      <c r="AX992" s="616"/>
      <c r="AY992" s="616"/>
      <c r="AZ992" s="616"/>
      <c r="BA992" s="616"/>
      <c r="BB992" s="616"/>
      <c r="BC992" s="616"/>
      <c r="BD992" s="616"/>
      <c r="BE992" s="616"/>
      <c r="BF992" s="616"/>
      <c r="BG992" s="616"/>
      <c r="BH992" s="616"/>
      <c r="BI992" s="616"/>
      <c r="BJ992" s="616"/>
      <c r="BK992" s="616"/>
      <c r="BL992" s="616"/>
      <c r="BM992" s="616"/>
      <c r="BN992" s="616"/>
      <c r="BO992" s="616"/>
      <c r="BP992" s="616"/>
      <c r="BQ992" s="616"/>
      <c r="BR992" s="616"/>
      <c r="BS992" s="616"/>
      <c r="BT992" s="616"/>
      <c r="BU992" s="616"/>
      <c r="BV992" s="616"/>
      <c r="BW992" s="616"/>
      <c r="BX992" s="616"/>
      <c r="BY992" s="616"/>
      <c r="BZ992" s="616"/>
      <c r="CA992" s="616"/>
      <c r="CB992" s="616"/>
      <c r="CC992" s="616"/>
      <c r="CD992" s="616"/>
      <c r="CE992" s="616"/>
      <c r="CF992" s="616"/>
      <c r="CG992" s="616"/>
    </row>
    <row r="993" spans="1:85">
      <c r="A993" s="618"/>
      <c r="B993" s="618"/>
      <c r="C993" s="618"/>
      <c r="D993" s="618"/>
      <c r="E993" s="618"/>
      <c r="F993" s="618"/>
      <c r="G993" s="618"/>
      <c r="H993" s="618"/>
      <c r="I993" s="618"/>
      <c r="J993" s="618"/>
      <c r="K993" s="618"/>
      <c r="L993" s="618"/>
      <c r="M993" s="618"/>
      <c r="N993" s="618"/>
      <c r="O993" s="618"/>
      <c r="P993" s="618"/>
      <c r="Q993" s="618"/>
      <c r="R993" s="618"/>
      <c r="S993" s="618"/>
      <c r="T993" s="618"/>
      <c r="U993" s="618"/>
      <c r="V993" s="618"/>
      <c r="W993" s="618"/>
      <c r="Y993" s="618"/>
      <c r="Z993" s="618"/>
      <c r="AA993" s="618"/>
      <c r="AB993" s="618"/>
      <c r="AC993" s="618"/>
      <c r="AD993" s="618"/>
      <c r="AE993" s="618"/>
      <c r="AF993" s="618"/>
      <c r="AG993" s="618"/>
      <c r="AH993" s="618"/>
      <c r="AI993" s="618"/>
      <c r="AJ993" s="618"/>
      <c r="AK993" s="618"/>
      <c r="AL993" s="616"/>
      <c r="AM993" s="616"/>
      <c r="AN993" s="616"/>
      <c r="AO993" s="616"/>
      <c r="AP993" s="616"/>
      <c r="AQ993" s="616"/>
      <c r="AR993" s="616"/>
      <c r="AS993" s="616"/>
      <c r="AT993" s="616"/>
      <c r="AU993" s="616"/>
      <c r="AV993" s="616"/>
      <c r="AW993" s="616"/>
      <c r="AX993" s="616"/>
      <c r="AY993" s="616"/>
      <c r="AZ993" s="616"/>
      <c r="BA993" s="616"/>
      <c r="BB993" s="616"/>
      <c r="BC993" s="616"/>
      <c r="BD993" s="616"/>
      <c r="BE993" s="616"/>
      <c r="BF993" s="616"/>
      <c r="BG993" s="616"/>
      <c r="BH993" s="616"/>
      <c r="BI993" s="616"/>
      <c r="BJ993" s="616"/>
      <c r="BK993" s="616"/>
      <c r="BL993" s="616"/>
      <c r="BM993" s="616"/>
      <c r="BN993" s="616"/>
      <c r="BO993" s="616"/>
      <c r="BP993" s="616"/>
      <c r="BQ993" s="616"/>
      <c r="BR993" s="616"/>
      <c r="BS993" s="616"/>
      <c r="BT993" s="616"/>
      <c r="BU993" s="616"/>
      <c r="BV993" s="616"/>
      <c r="BW993" s="616"/>
      <c r="BX993" s="616"/>
      <c r="BY993" s="616"/>
      <c r="BZ993" s="616"/>
      <c r="CA993" s="616"/>
      <c r="CB993" s="616"/>
      <c r="CC993" s="616"/>
      <c r="CD993" s="616"/>
      <c r="CE993" s="616"/>
      <c r="CF993" s="616"/>
      <c r="CG993" s="616"/>
    </row>
    <row r="994" spans="1:85">
      <c r="A994" s="618"/>
      <c r="B994" s="618"/>
      <c r="C994" s="618"/>
      <c r="D994" s="618"/>
      <c r="E994" s="618"/>
      <c r="F994" s="618"/>
      <c r="G994" s="618"/>
      <c r="H994" s="618"/>
      <c r="I994" s="618"/>
      <c r="J994" s="618"/>
      <c r="K994" s="618"/>
      <c r="L994" s="618"/>
      <c r="M994" s="618"/>
      <c r="N994" s="618"/>
      <c r="O994" s="618"/>
      <c r="P994" s="618"/>
      <c r="Q994" s="618"/>
      <c r="R994" s="618"/>
      <c r="S994" s="618"/>
      <c r="T994" s="618"/>
      <c r="U994" s="618"/>
      <c r="V994" s="618"/>
      <c r="W994" s="618"/>
      <c r="Y994" s="618"/>
      <c r="Z994" s="618"/>
      <c r="AA994" s="618"/>
      <c r="AB994" s="618"/>
      <c r="AC994" s="618"/>
      <c r="AD994" s="618"/>
      <c r="AE994" s="618"/>
      <c r="AF994" s="618"/>
      <c r="AG994" s="618"/>
      <c r="AH994" s="618"/>
      <c r="AI994" s="618"/>
      <c r="AJ994" s="618"/>
      <c r="AK994" s="618"/>
      <c r="AL994" s="616"/>
      <c r="AM994" s="616"/>
      <c r="AN994" s="616"/>
      <c r="AO994" s="616"/>
      <c r="AP994" s="616"/>
      <c r="AQ994" s="616"/>
      <c r="AR994" s="616"/>
      <c r="AS994" s="616"/>
      <c r="AT994" s="616"/>
      <c r="AU994" s="616"/>
      <c r="AV994" s="616"/>
      <c r="AW994" s="616"/>
      <c r="AX994" s="616"/>
      <c r="AY994" s="616"/>
      <c r="AZ994" s="616"/>
      <c r="BA994" s="616"/>
      <c r="BB994" s="616"/>
      <c r="BC994" s="616"/>
      <c r="BD994" s="616"/>
      <c r="BE994" s="616"/>
      <c r="BF994" s="616"/>
      <c r="BG994" s="616"/>
      <c r="BH994" s="616"/>
      <c r="BI994" s="616"/>
      <c r="BJ994" s="616"/>
      <c r="BK994" s="616"/>
      <c r="BL994" s="616"/>
      <c r="BM994" s="616"/>
      <c r="BN994" s="616"/>
      <c r="BO994" s="616"/>
      <c r="BP994" s="616"/>
      <c r="BQ994" s="616"/>
      <c r="BR994" s="616"/>
      <c r="BS994" s="616"/>
      <c r="BT994" s="616"/>
      <c r="BU994" s="616"/>
      <c r="BV994" s="616"/>
      <c r="BW994" s="616"/>
      <c r="BX994" s="616"/>
      <c r="BY994" s="616"/>
      <c r="BZ994" s="616"/>
      <c r="CA994" s="616"/>
      <c r="CB994" s="616"/>
      <c r="CC994" s="616"/>
      <c r="CD994" s="616"/>
      <c r="CE994" s="616"/>
      <c r="CF994" s="616"/>
      <c r="CG994" s="616"/>
    </row>
    <row r="995" spans="1:85">
      <c r="A995" s="618"/>
      <c r="B995" s="618"/>
      <c r="C995" s="618"/>
      <c r="D995" s="618"/>
      <c r="E995" s="618"/>
      <c r="F995" s="618"/>
      <c r="G995" s="618"/>
      <c r="H995" s="618"/>
      <c r="I995" s="618"/>
      <c r="J995" s="618"/>
      <c r="K995" s="618"/>
      <c r="L995" s="618"/>
      <c r="M995" s="618"/>
      <c r="N995" s="618"/>
      <c r="O995" s="618"/>
      <c r="P995" s="618"/>
      <c r="Q995" s="618"/>
      <c r="R995" s="618"/>
      <c r="S995" s="618"/>
      <c r="T995" s="618"/>
      <c r="U995" s="618"/>
      <c r="V995" s="618"/>
      <c r="W995" s="618"/>
      <c r="Y995" s="618"/>
      <c r="Z995" s="618"/>
      <c r="AA995" s="618"/>
      <c r="AB995" s="618"/>
      <c r="AC995" s="618"/>
      <c r="AD995" s="618"/>
      <c r="AE995" s="618"/>
      <c r="AF995" s="618"/>
      <c r="AG995" s="618"/>
      <c r="AH995" s="618"/>
      <c r="AI995" s="618"/>
      <c r="AJ995" s="618"/>
      <c r="AK995" s="618"/>
      <c r="AL995" s="616"/>
      <c r="AM995" s="616"/>
      <c r="AN995" s="616"/>
      <c r="AO995" s="616"/>
      <c r="AP995" s="616"/>
      <c r="AQ995" s="616"/>
      <c r="AR995" s="616"/>
      <c r="AS995" s="616"/>
      <c r="AT995" s="616"/>
      <c r="AU995" s="616"/>
      <c r="AV995" s="616"/>
      <c r="AW995" s="616"/>
      <c r="AX995" s="616"/>
      <c r="AY995" s="616"/>
      <c r="AZ995" s="616"/>
      <c r="BA995" s="616"/>
      <c r="BB995" s="616"/>
      <c r="BC995" s="616"/>
      <c r="BD995" s="616"/>
      <c r="BE995" s="616"/>
      <c r="BF995" s="616"/>
      <c r="BG995" s="616"/>
      <c r="BH995" s="616"/>
      <c r="BI995" s="616"/>
      <c r="BJ995" s="616"/>
      <c r="BK995" s="616"/>
      <c r="BL995" s="616"/>
      <c r="BM995" s="616"/>
      <c r="BN995" s="616"/>
      <c r="BO995" s="616"/>
      <c r="BP995" s="616"/>
      <c r="BQ995" s="616"/>
      <c r="BR995" s="616"/>
      <c r="BS995" s="616"/>
      <c r="BT995" s="616"/>
      <c r="BU995" s="616"/>
      <c r="BV995" s="616"/>
      <c r="BW995" s="616"/>
      <c r="BX995" s="616"/>
      <c r="BY995" s="616"/>
      <c r="BZ995" s="616"/>
      <c r="CA995" s="616"/>
      <c r="CB995" s="616"/>
      <c r="CC995" s="616"/>
      <c r="CD995" s="616"/>
      <c r="CE995" s="616"/>
      <c r="CF995" s="616"/>
      <c r="CG995" s="616"/>
    </row>
    <row r="996" spans="1:85">
      <c r="A996" s="618"/>
      <c r="B996" s="618"/>
      <c r="C996" s="618"/>
      <c r="D996" s="618"/>
      <c r="E996" s="618"/>
      <c r="F996" s="618"/>
      <c r="G996" s="618"/>
      <c r="H996" s="618"/>
      <c r="I996" s="618"/>
      <c r="J996" s="618"/>
      <c r="K996" s="618"/>
      <c r="L996" s="618"/>
      <c r="M996" s="618"/>
      <c r="N996" s="618"/>
      <c r="O996" s="618"/>
      <c r="P996" s="618"/>
      <c r="Q996" s="618"/>
      <c r="R996" s="618"/>
      <c r="S996" s="618"/>
      <c r="T996" s="618"/>
      <c r="U996" s="618"/>
      <c r="V996" s="618"/>
      <c r="W996" s="618"/>
      <c r="Y996" s="618"/>
      <c r="Z996" s="618"/>
      <c r="AA996" s="618"/>
      <c r="AB996" s="618"/>
      <c r="AC996" s="618"/>
      <c r="AD996" s="618"/>
      <c r="AE996" s="618"/>
      <c r="AF996" s="618"/>
      <c r="AG996" s="618"/>
      <c r="AH996" s="618"/>
      <c r="AI996" s="618"/>
      <c r="AJ996" s="618"/>
      <c r="AK996" s="618"/>
      <c r="AL996" s="616"/>
      <c r="AM996" s="616"/>
      <c r="AN996" s="616"/>
      <c r="AO996" s="616"/>
      <c r="AP996" s="616"/>
      <c r="AQ996" s="616"/>
      <c r="AR996" s="616"/>
      <c r="AS996" s="616"/>
      <c r="AT996" s="616"/>
      <c r="AU996" s="616"/>
      <c r="AV996" s="616"/>
      <c r="AW996" s="616"/>
      <c r="AX996" s="616"/>
      <c r="AY996" s="616"/>
      <c r="AZ996" s="616"/>
      <c r="BA996" s="616"/>
      <c r="BB996" s="616"/>
      <c r="BC996" s="616"/>
      <c r="BD996" s="616"/>
      <c r="BE996" s="616"/>
      <c r="BF996" s="616"/>
      <c r="BG996" s="616"/>
      <c r="BH996" s="616"/>
      <c r="BI996" s="616"/>
      <c r="BJ996" s="616"/>
      <c r="BK996" s="616"/>
      <c r="BL996" s="616"/>
      <c r="BM996" s="616"/>
      <c r="BN996" s="616"/>
      <c r="BO996" s="616"/>
      <c r="BP996" s="616"/>
      <c r="BQ996" s="616"/>
      <c r="BR996" s="616"/>
      <c r="BS996" s="616"/>
      <c r="BT996" s="616"/>
      <c r="BU996" s="616"/>
      <c r="BV996" s="616"/>
      <c r="BW996" s="616"/>
      <c r="BX996" s="616"/>
      <c r="BY996" s="616"/>
      <c r="BZ996" s="616"/>
      <c r="CA996" s="616"/>
      <c r="CB996" s="616"/>
      <c r="CC996" s="616"/>
      <c r="CD996" s="616"/>
      <c r="CE996" s="616"/>
      <c r="CF996" s="616"/>
      <c r="CG996" s="616"/>
    </row>
    <row r="997" spans="1:85">
      <c r="A997" s="618"/>
      <c r="B997" s="618"/>
      <c r="C997" s="618"/>
      <c r="D997" s="618"/>
      <c r="E997" s="618"/>
      <c r="F997" s="618"/>
      <c r="G997" s="618"/>
      <c r="H997" s="618"/>
      <c r="I997" s="618"/>
      <c r="J997" s="618"/>
      <c r="K997" s="618"/>
      <c r="L997" s="618"/>
      <c r="M997" s="618"/>
      <c r="N997" s="618"/>
      <c r="O997" s="618"/>
      <c r="P997" s="618"/>
      <c r="Q997" s="618"/>
      <c r="R997" s="618"/>
      <c r="S997" s="618"/>
      <c r="T997" s="618"/>
      <c r="U997" s="618"/>
      <c r="V997" s="618"/>
      <c r="W997" s="618"/>
      <c r="Y997" s="618"/>
      <c r="Z997" s="618"/>
      <c r="AA997" s="618"/>
      <c r="AB997" s="618"/>
      <c r="AC997" s="618"/>
      <c r="AD997" s="618"/>
      <c r="AE997" s="618"/>
      <c r="AF997" s="618"/>
      <c r="AG997" s="618"/>
      <c r="AH997" s="618"/>
      <c r="AI997" s="618"/>
      <c r="AJ997" s="618"/>
      <c r="AK997" s="618"/>
      <c r="AL997" s="616"/>
      <c r="AM997" s="616"/>
      <c r="AN997" s="616"/>
      <c r="AO997" s="616"/>
      <c r="AP997" s="616"/>
      <c r="AQ997" s="616"/>
      <c r="AR997" s="616"/>
      <c r="AS997" s="616"/>
      <c r="AT997" s="616"/>
      <c r="AU997" s="616"/>
      <c r="AV997" s="616"/>
      <c r="AW997" s="616"/>
      <c r="AX997" s="616"/>
      <c r="AY997" s="616"/>
      <c r="AZ997" s="616"/>
      <c r="BA997" s="616"/>
      <c r="BB997" s="616"/>
      <c r="BC997" s="616"/>
      <c r="BD997" s="616"/>
      <c r="BE997" s="616"/>
      <c r="BF997" s="616"/>
      <c r="BG997" s="616"/>
      <c r="BH997" s="616"/>
      <c r="BI997" s="616"/>
      <c r="BJ997" s="616"/>
      <c r="BK997" s="616"/>
      <c r="BL997" s="616"/>
      <c r="BM997" s="616"/>
      <c r="BN997" s="616"/>
      <c r="BO997" s="616"/>
      <c r="BP997" s="616"/>
      <c r="BQ997" s="616"/>
      <c r="BR997" s="616"/>
      <c r="BS997" s="616"/>
      <c r="BT997" s="616"/>
      <c r="BU997" s="616"/>
      <c r="BV997" s="616"/>
      <c r="BW997" s="616"/>
      <c r="BX997" s="616"/>
      <c r="BY997" s="616"/>
      <c r="BZ997" s="616"/>
      <c r="CA997" s="616"/>
      <c r="CB997" s="616"/>
      <c r="CC997" s="616"/>
      <c r="CD997" s="616"/>
      <c r="CE997" s="616"/>
      <c r="CF997" s="616"/>
      <c r="CG997" s="616"/>
    </row>
    <row r="998" spans="1:85">
      <c r="A998" s="618"/>
      <c r="B998" s="618"/>
      <c r="C998" s="618"/>
      <c r="D998" s="618"/>
      <c r="E998" s="618"/>
      <c r="F998" s="618"/>
      <c r="G998" s="618"/>
      <c r="H998" s="618"/>
      <c r="I998" s="618"/>
      <c r="J998" s="618"/>
      <c r="K998" s="618"/>
      <c r="L998" s="618"/>
      <c r="M998" s="618"/>
      <c r="N998" s="618"/>
      <c r="O998" s="618"/>
      <c r="P998" s="618"/>
      <c r="Q998" s="618"/>
      <c r="R998" s="618"/>
      <c r="S998" s="618"/>
      <c r="T998" s="618"/>
      <c r="U998" s="618"/>
      <c r="V998" s="618"/>
      <c r="W998" s="618"/>
      <c r="Y998" s="618"/>
      <c r="Z998" s="618"/>
      <c r="AA998" s="618"/>
      <c r="AB998" s="618"/>
      <c r="AC998" s="618"/>
      <c r="AD998" s="618"/>
      <c r="AE998" s="618"/>
      <c r="AF998" s="618"/>
      <c r="AG998" s="618"/>
      <c r="AH998" s="618"/>
      <c r="AI998" s="618"/>
      <c r="AJ998" s="618"/>
      <c r="AK998" s="618"/>
      <c r="AL998" s="616"/>
      <c r="AM998" s="616"/>
      <c r="AN998" s="616"/>
      <c r="AO998" s="616"/>
      <c r="AP998" s="616"/>
      <c r="AQ998" s="616"/>
      <c r="AR998" s="616"/>
      <c r="AS998" s="616"/>
      <c r="AT998" s="616"/>
      <c r="AU998" s="616"/>
      <c r="AV998" s="616"/>
      <c r="AW998" s="616"/>
      <c r="AX998" s="616"/>
      <c r="AY998" s="616"/>
      <c r="AZ998" s="616"/>
      <c r="BA998" s="616"/>
      <c r="BB998" s="616"/>
      <c r="BC998" s="616"/>
      <c r="BD998" s="616"/>
      <c r="BE998" s="616"/>
      <c r="BF998" s="616"/>
      <c r="BG998" s="616"/>
      <c r="BH998" s="616"/>
      <c r="BI998" s="616"/>
      <c r="BJ998" s="616"/>
      <c r="BK998" s="616"/>
      <c r="BL998" s="616"/>
      <c r="BM998" s="616"/>
      <c r="BN998" s="616"/>
      <c r="BO998" s="616"/>
      <c r="BP998" s="616"/>
      <c r="BQ998" s="616"/>
      <c r="BR998" s="616"/>
      <c r="BS998" s="616"/>
      <c r="BT998" s="616"/>
      <c r="BU998" s="616"/>
      <c r="BV998" s="616"/>
      <c r="BW998" s="616"/>
      <c r="BX998" s="616"/>
      <c r="BY998" s="616"/>
      <c r="BZ998" s="616"/>
      <c r="CA998" s="616"/>
      <c r="CB998" s="616"/>
      <c r="CC998" s="616"/>
      <c r="CD998" s="616"/>
      <c r="CE998" s="616"/>
      <c r="CF998" s="616"/>
      <c r="CG998" s="616"/>
    </row>
    <row r="999" spans="1:85">
      <c r="A999" s="618"/>
      <c r="B999" s="618"/>
      <c r="C999" s="618"/>
      <c r="D999" s="618"/>
      <c r="E999" s="618"/>
      <c r="F999" s="618"/>
      <c r="G999" s="618"/>
      <c r="H999" s="618"/>
      <c r="I999" s="618"/>
      <c r="J999" s="618"/>
      <c r="K999" s="618"/>
      <c r="L999" s="618"/>
      <c r="M999" s="618"/>
      <c r="N999" s="618"/>
      <c r="O999" s="618"/>
      <c r="P999" s="618"/>
      <c r="Q999" s="618"/>
      <c r="R999" s="618"/>
      <c r="S999" s="618"/>
      <c r="T999" s="618"/>
      <c r="U999" s="618"/>
      <c r="V999" s="618"/>
      <c r="W999" s="618"/>
      <c r="Y999" s="618"/>
      <c r="Z999" s="618"/>
      <c r="AA999" s="618"/>
      <c r="AB999" s="618"/>
      <c r="AC999" s="618"/>
      <c r="AD999" s="618"/>
      <c r="AE999" s="618"/>
      <c r="AF999" s="618"/>
      <c r="AG999" s="618"/>
      <c r="AH999" s="618"/>
      <c r="AI999" s="618"/>
      <c r="AJ999" s="618"/>
      <c r="AK999" s="618"/>
      <c r="AL999" s="616"/>
      <c r="AM999" s="616"/>
      <c r="AN999" s="616"/>
      <c r="AO999" s="616"/>
      <c r="AP999" s="616"/>
      <c r="AQ999" s="616"/>
      <c r="AR999" s="616"/>
      <c r="AS999" s="616"/>
      <c r="AT999" s="616"/>
      <c r="AU999" s="616"/>
      <c r="AV999" s="616"/>
      <c r="AW999" s="616"/>
      <c r="AX999" s="616"/>
      <c r="AY999" s="616"/>
      <c r="AZ999" s="616"/>
      <c r="BA999" s="616"/>
      <c r="BB999" s="616"/>
      <c r="BC999" s="616"/>
      <c r="BD999" s="616"/>
      <c r="BE999" s="616"/>
      <c r="BF999" s="616"/>
      <c r="BG999" s="616"/>
      <c r="BH999" s="616"/>
      <c r="BI999" s="616"/>
      <c r="BJ999" s="616"/>
      <c r="BK999" s="616"/>
      <c r="BL999" s="616"/>
      <c r="BM999" s="616"/>
      <c r="BN999" s="616"/>
      <c r="BO999" s="616"/>
      <c r="BP999" s="616"/>
      <c r="BQ999" s="616"/>
      <c r="BR999" s="616"/>
      <c r="BS999" s="616"/>
      <c r="BT999" s="616"/>
      <c r="BU999" s="616"/>
      <c r="BV999" s="616"/>
      <c r="BW999" s="616"/>
      <c r="BX999" s="616"/>
      <c r="BY999" s="616"/>
      <c r="BZ999" s="616"/>
      <c r="CA999" s="616"/>
      <c r="CB999" s="616"/>
      <c r="CC999" s="616"/>
      <c r="CD999" s="616"/>
      <c r="CE999" s="616"/>
      <c r="CF999" s="616"/>
      <c r="CG999" s="616"/>
    </row>
    <row r="1000" spans="1:85">
      <c r="A1000" s="618"/>
      <c r="B1000" s="618"/>
      <c r="C1000" s="618"/>
      <c r="D1000" s="618"/>
      <c r="E1000" s="618"/>
      <c r="F1000" s="618"/>
      <c r="G1000" s="618"/>
      <c r="H1000" s="618"/>
      <c r="I1000" s="618"/>
      <c r="J1000" s="618"/>
      <c r="K1000" s="618"/>
      <c r="L1000" s="618"/>
      <c r="M1000" s="618"/>
      <c r="N1000" s="618"/>
      <c r="O1000" s="618"/>
      <c r="P1000" s="618"/>
      <c r="Q1000" s="618"/>
      <c r="R1000" s="618"/>
      <c r="S1000" s="618"/>
      <c r="T1000" s="618"/>
      <c r="U1000" s="618"/>
      <c r="V1000" s="618"/>
      <c r="W1000" s="618"/>
      <c r="Y1000" s="618"/>
      <c r="Z1000" s="618"/>
      <c r="AA1000" s="618"/>
      <c r="AB1000" s="618"/>
      <c r="AC1000" s="618"/>
      <c r="AD1000" s="618"/>
      <c r="AE1000" s="618"/>
      <c r="AF1000" s="618"/>
      <c r="AG1000" s="618"/>
      <c r="AH1000" s="618"/>
      <c r="AI1000" s="618"/>
      <c r="AJ1000" s="618"/>
      <c r="AK1000" s="618"/>
      <c r="AL1000" s="616"/>
      <c r="AM1000" s="616"/>
      <c r="AN1000" s="616"/>
      <c r="AO1000" s="616"/>
      <c r="AP1000" s="616"/>
      <c r="AQ1000" s="616"/>
      <c r="AR1000" s="616"/>
      <c r="AS1000" s="616"/>
      <c r="AT1000" s="616"/>
      <c r="AU1000" s="616"/>
      <c r="AV1000" s="616"/>
      <c r="AW1000" s="616"/>
      <c r="AX1000" s="616"/>
      <c r="AY1000" s="616"/>
      <c r="AZ1000" s="616"/>
      <c r="BA1000" s="616"/>
      <c r="BB1000" s="616"/>
      <c r="BC1000" s="616"/>
      <c r="BD1000" s="616"/>
      <c r="BE1000" s="616"/>
      <c r="BF1000" s="616"/>
      <c r="BG1000" s="616"/>
      <c r="BH1000" s="616"/>
      <c r="BI1000" s="616"/>
      <c r="BJ1000" s="616"/>
      <c r="BK1000" s="616"/>
      <c r="BL1000" s="616"/>
      <c r="BM1000" s="616"/>
      <c r="BN1000" s="616"/>
      <c r="BO1000" s="616"/>
      <c r="BP1000" s="616"/>
      <c r="BQ1000" s="616"/>
      <c r="BR1000" s="616"/>
      <c r="BS1000" s="616"/>
      <c r="BT1000" s="616"/>
      <c r="BU1000" s="616"/>
      <c r="BV1000" s="616"/>
      <c r="BW1000" s="616"/>
      <c r="BX1000" s="616"/>
      <c r="BY1000" s="616"/>
      <c r="BZ1000" s="616"/>
      <c r="CA1000" s="616"/>
      <c r="CB1000" s="616"/>
      <c r="CC1000" s="616"/>
      <c r="CD1000" s="616"/>
      <c r="CE1000" s="616"/>
      <c r="CF1000" s="616"/>
      <c r="CG1000" s="616"/>
    </row>
    <row r="1001" spans="1:85">
      <c r="A1001" s="618"/>
      <c r="B1001" s="618"/>
      <c r="C1001" s="618"/>
      <c r="D1001" s="618"/>
      <c r="E1001" s="618"/>
      <c r="F1001" s="618"/>
      <c r="G1001" s="618"/>
      <c r="H1001" s="618"/>
      <c r="I1001" s="618"/>
      <c r="J1001" s="618"/>
      <c r="K1001" s="618"/>
      <c r="L1001" s="618"/>
      <c r="M1001" s="618"/>
      <c r="N1001" s="618"/>
      <c r="O1001" s="618"/>
      <c r="P1001" s="618"/>
      <c r="Q1001" s="618"/>
      <c r="R1001" s="618"/>
      <c r="S1001" s="618"/>
      <c r="T1001" s="618"/>
      <c r="U1001" s="618"/>
      <c r="V1001" s="618"/>
      <c r="W1001" s="618"/>
      <c r="Y1001" s="618"/>
      <c r="Z1001" s="618"/>
      <c r="AA1001" s="618"/>
      <c r="AB1001" s="618"/>
      <c r="AC1001" s="618"/>
      <c r="AD1001" s="618"/>
      <c r="AE1001" s="618"/>
      <c r="AF1001" s="618"/>
      <c r="AG1001" s="618"/>
      <c r="AH1001" s="618"/>
      <c r="AI1001" s="618"/>
      <c r="AJ1001" s="618"/>
      <c r="AK1001" s="618"/>
      <c r="AL1001" s="616"/>
      <c r="AM1001" s="616"/>
      <c r="AN1001" s="616"/>
      <c r="AO1001" s="616"/>
      <c r="AP1001" s="616"/>
      <c r="AQ1001" s="616"/>
      <c r="AR1001" s="616"/>
      <c r="AS1001" s="616"/>
      <c r="AT1001" s="616"/>
      <c r="AU1001" s="616"/>
      <c r="AV1001" s="616"/>
      <c r="AW1001" s="616"/>
      <c r="AX1001" s="616"/>
      <c r="AY1001" s="616"/>
      <c r="AZ1001" s="616"/>
      <c r="BA1001" s="616"/>
      <c r="BB1001" s="616"/>
      <c r="BC1001" s="616"/>
      <c r="BD1001" s="616"/>
      <c r="BE1001" s="616"/>
      <c r="BF1001" s="616"/>
      <c r="BG1001" s="616"/>
      <c r="BH1001" s="616"/>
      <c r="BI1001" s="616"/>
      <c r="BJ1001" s="616"/>
      <c r="BK1001" s="616"/>
      <c r="BL1001" s="616"/>
      <c r="BM1001" s="616"/>
      <c r="BN1001" s="616"/>
      <c r="BO1001" s="616"/>
      <c r="BP1001" s="616"/>
      <c r="BQ1001" s="616"/>
      <c r="BR1001" s="616"/>
      <c r="BS1001" s="616"/>
      <c r="BT1001" s="616"/>
      <c r="BU1001" s="616"/>
      <c r="BV1001" s="616"/>
      <c r="BW1001" s="616"/>
      <c r="BX1001" s="616"/>
      <c r="BY1001" s="616"/>
      <c r="BZ1001" s="616"/>
      <c r="CA1001" s="616"/>
      <c r="CB1001" s="616"/>
      <c r="CC1001" s="616"/>
      <c r="CD1001" s="616"/>
      <c r="CE1001" s="616"/>
      <c r="CF1001" s="616"/>
      <c r="CG1001" s="616"/>
    </row>
    <row r="1002" spans="1:85">
      <c r="A1002" s="618"/>
      <c r="B1002" s="618"/>
      <c r="C1002" s="618"/>
      <c r="D1002" s="618"/>
      <c r="E1002" s="618"/>
      <c r="F1002" s="618"/>
      <c r="G1002" s="618"/>
      <c r="H1002" s="618"/>
      <c r="I1002" s="618"/>
      <c r="J1002" s="618"/>
      <c r="K1002" s="618"/>
      <c r="L1002" s="618"/>
      <c r="M1002" s="618"/>
      <c r="N1002" s="618"/>
      <c r="O1002" s="618"/>
      <c r="P1002" s="618"/>
      <c r="Q1002" s="618"/>
      <c r="R1002" s="618"/>
      <c r="S1002" s="618"/>
      <c r="T1002" s="618"/>
      <c r="U1002" s="618"/>
      <c r="V1002" s="618"/>
      <c r="W1002" s="618"/>
      <c r="Y1002" s="618"/>
      <c r="Z1002" s="618"/>
      <c r="AA1002" s="618"/>
      <c r="AB1002" s="618"/>
      <c r="AC1002" s="618"/>
      <c r="AD1002" s="618"/>
      <c r="AE1002" s="618"/>
      <c r="AF1002" s="618"/>
      <c r="AG1002" s="618"/>
      <c r="AH1002" s="618"/>
      <c r="AI1002" s="618"/>
      <c r="AJ1002" s="618"/>
      <c r="AK1002" s="618"/>
      <c r="AL1002" s="616"/>
      <c r="AM1002" s="616"/>
      <c r="AN1002" s="616"/>
      <c r="AO1002" s="616"/>
      <c r="AP1002" s="616"/>
      <c r="AQ1002" s="616"/>
      <c r="AR1002" s="616"/>
      <c r="AS1002" s="616"/>
      <c r="AT1002" s="616"/>
      <c r="AU1002" s="616"/>
      <c r="AV1002" s="616"/>
      <c r="AW1002" s="616"/>
      <c r="AX1002" s="616"/>
      <c r="AY1002" s="616"/>
      <c r="AZ1002" s="616"/>
      <c r="BA1002" s="616"/>
      <c r="BB1002" s="616"/>
      <c r="BC1002" s="616"/>
      <c r="BD1002" s="616"/>
      <c r="BE1002" s="616"/>
      <c r="BF1002" s="616"/>
      <c r="BG1002" s="616"/>
      <c r="BH1002" s="616"/>
      <c r="BI1002" s="616"/>
      <c r="BJ1002" s="616"/>
      <c r="BK1002" s="616"/>
      <c r="BL1002" s="616"/>
      <c r="BM1002" s="616"/>
      <c r="BN1002" s="616"/>
      <c r="BO1002" s="616"/>
      <c r="BP1002" s="616"/>
      <c r="BQ1002" s="616"/>
      <c r="BR1002" s="616"/>
      <c r="BS1002" s="616"/>
      <c r="BT1002" s="616"/>
      <c r="BU1002" s="616"/>
      <c r="BV1002" s="616"/>
      <c r="BW1002" s="616"/>
      <c r="BX1002" s="616"/>
      <c r="BY1002" s="616"/>
      <c r="BZ1002" s="616"/>
      <c r="CA1002" s="616"/>
      <c r="CB1002" s="616"/>
      <c r="CC1002" s="616"/>
      <c r="CD1002" s="616"/>
      <c r="CE1002" s="616"/>
      <c r="CF1002" s="616"/>
      <c r="CG1002" s="616"/>
    </row>
    <row r="1003" spans="1:85">
      <c r="A1003" s="618"/>
      <c r="B1003" s="618"/>
      <c r="C1003" s="618"/>
      <c r="D1003" s="618"/>
      <c r="E1003" s="618"/>
      <c r="F1003" s="618"/>
      <c r="G1003" s="618"/>
      <c r="H1003" s="618"/>
      <c r="I1003" s="618"/>
      <c r="J1003" s="618"/>
      <c r="K1003" s="618"/>
      <c r="L1003" s="618"/>
      <c r="M1003" s="618"/>
      <c r="N1003" s="618"/>
      <c r="O1003" s="618"/>
      <c r="P1003" s="618"/>
      <c r="Q1003" s="618"/>
      <c r="R1003" s="618"/>
      <c r="S1003" s="618"/>
      <c r="T1003" s="618"/>
      <c r="U1003" s="618"/>
      <c r="V1003" s="618"/>
      <c r="W1003" s="618"/>
      <c r="Y1003" s="618"/>
      <c r="Z1003" s="618"/>
      <c r="AA1003" s="618"/>
      <c r="AB1003" s="618"/>
      <c r="AC1003" s="618"/>
      <c r="AD1003" s="618"/>
      <c r="AE1003" s="618"/>
      <c r="AF1003" s="618"/>
      <c r="AG1003" s="618"/>
      <c r="AH1003" s="618"/>
      <c r="AI1003" s="618"/>
      <c r="AJ1003" s="618"/>
      <c r="AK1003" s="618"/>
      <c r="AL1003" s="616"/>
      <c r="AM1003" s="616"/>
      <c r="AN1003" s="616"/>
      <c r="AO1003" s="616"/>
      <c r="AP1003" s="616"/>
      <c r="AQ1003" s="616"/>
      <c r="AR1003" s="616"/>
      <c r="AS1003" s="616"/>
      <c r="AT1003" s="616"/>
      <c r="AU1003" s="616"/>
      <c r="AV1003" s="616"/>
      <c r="AW1003" s="616"/>
      <c r="AX1003" s="616"/>
      <c r="AY1003" s="616"/>
      <c r="AZ1003" s="616"/>
      <c r="BA1003" s="616"/>
      <c r="BB1003" s="616"/>
      <c r="BC1003" s="616"/>
      <c r="BD1003" s="616"/>
      <c r="BE1003" s="616"/>
      <c r="BF1003" s="616"/>
      <c r="BG1003" s="616"/>
      <c r="BH1003" s="616"/>
      <c r="BI1003" s="616"/>
      <c r="BJ1003" s="616"/>
      <c r="BK1003" s="616"/>
      <c r="BL1003" s="616"/>
      <c r="BM1003" s="616"/>
      <c r="BN1003" s="616"/>
      <c r="BO1003" s="616"/>
      <c r="BP1003" s="616"/>
      <c r="BQ1003" s="616"/>
      <c r="BR1003" s="616"/>
      <c r="BS1003" s="616"/>
      <c r="BT1003" s="616"/>
      <c r="BU1003" s="616"/>
      <c r="BV1003" s="616"/>
      <c r="BW1003" s="616"/>
      <c r="BX1003" s="616"/>
      <c r="BY1003" s="616"/>
      <c r="BZ1003" s="616"/>
      <c r="CA1003" s="616"/>
      <c r="CB1003" s="616"/>
      <c r="CC1003" s="616"/>
      <c r="CD1003" s="616"/>
      <c r="CE1003" s="616"/>
      <c r="CF1003" s="616"/>
      <c r="CG1003" s="616"/>
    </row>
    <row r="1004" spans="1:85">
      <c r="A1004" s="618"/>
      <c r="B1004" s="618"/>
      <c r="C1004" s="618"/>
      <c r="D1004" s="618"/>
      <c r="E1004" s="618"/>
      <c r="F1004" s="618"/>
      <c r="G1004" s="618"/>
      <c r="H1004" s="618"/>
      <c r="I1004" s="618"/>
      <c r="J1004" s="618"/>
      <c r="K1004" s="618"/>
      <c r="L1004" s="618"/>
      <c r="M1004" s="618"/>
      <c r="N1004" s="618"/>
      <c r="O1004" s="618"/>
      <c r="P1004" s="618"/>
      <c r="Q1004" s="618"/>
      <c r="R1004" s="618"/>
      <c r="S1004" s="618"/>
      <c r="T1004" s="618"/>
      <c r="U1004" s="618"/>
      <c r="V1004" s="618"/>
      <c r="W1004" s="618"/>
      <c r="Y1004" s="618"/>
      <c r="Z1004" s="618"/>
      <c r="AA1004" s="618"/>
      <c r="AB1004" s="618"/>
      <c r="AC1004" s="618"/>
      <c r="AD1004" s="618"/>
      <c r="AE1004" s="618"/>
      <c r="AF1004" s="618"/>
      <c r="AG1004" s="618"/>
      <c r="AH1004" s="618"/>
      <c r="AI1004" s="618"/>
      <c r="AJ1004" s="618"/>
      <c r="AK1004" s="618"/>
      <c r="AL1004" s="616"/>
      <c r="AM1004" s="616"/>
      <c r="AN1004" s="616"/>
      <c r="AO1004" s="616"/>
      <c r="AP1004" s="616"/>
      <c r="AQ1004" s="616"/>
      <c r="AR1004" s="616"/>
      <c r="AS1004" s="616"/>
      <c r="AT1004" s="616"/>
      <c r="AU1004" s="616"/>
      <c r="AV1004" s="616"/>
      <c r="AW1004" s="616"/>
      <c r="AX1004" s="616"/>
      <c r="AY1004" s="616"/>
      <c r="AZ1004" s="616"/>
      <c r="BA1004" s="616"/>
      <c r="BB1004" s="616"/>
      <c r="BC1004" s="616"/>
      <c r="BD1004" s="616"/>
      <c r="BE1004" s="616"/>
      <c r="BF1004" s="616"/>
      <c r="BG1004" s="616"/>
      <c r="BH1004" s="616"/>
      <c r="BI1004" s="616"/>
      <c r="BJ1004" s="616"/>
      <c r="BK1004" s="616"/>
      <c r="BL1004" s="616"/>
      <c r="BM1004" s="616"/>
      <c r="BN1004" s="616"/>
      <c r="BO1004" s="616"/>
      <c r="BP1004" s="616"/>
      <c r="BQ1004" s="616"/>
      <c r="BR1004" s="616"/>
      <c r="BS1004" s="616"/>
      <c r="BT1004" s="616"/>
      <c r="BU1004" s="616"/>
      <c r="BV1004" s="616"/>
      <c r="BW1004" s="616"/>
      <c r="BX1004" s="616"/>
      <c r="BY1004" s="616"/>
      <c r="BZ1004" s="616"/>
      <c r="CA1004" s="616"/>
      <c r="CB1004" s="616"/>
      <c r="CC1004" s="616"/>
      <c r="CD1004" s="616"/>
      <c r="CE1004" s="616"/>
      <c r="CF1004" s="616"/>
      <c r="CG1004" s="616"/>
    </row>
    <row r="1005" spans="1:85">
      <c r="A1005" s="618"/>
      <c r="B1005" s="618"/>
      <c r="C1005" s="618"/>
      <c r="D1005" s="618"/>
      <c r="E1005" s="618"/>
      <c r="F1005" s="618"/>
      <c r="G1005" s="618"/>
      <c r="H1005" s="618"/>
      <c r="I1005" s="618"/>
      <c r="J1005" s="618"/>
      <c r="K1005" s="618"/>
      <c r="L1005" s="618"/>
      <c r="M1005" s="618"/>
      <c r="N1005" s="618"/>
      <c r="O1005" s="618"/>
      <c r="P1005" s="618"/>
      <c r="Q1005" s="618"/>
      <c r="R1005" s="618"/>
      <c r="S1005" s="618"/>
      <c r="T1005" s="618"/>
      <c r="U1005" s="618"/>
      <c r="V1005" s="618"/>
      <c r="W1005" s="618"/>
      <c r="Y1005" s="618"/>
      <c r="Z1005" s="618"/>
      <c r="AA1005" s="618"/>
      <c r="AB1005" s="618"/>
      <c r="AC1005" s="618"/>
      <c r="AD1005" s="618"/>
      <c r="AE1005" s="618"/>
      <c r="AF1005" s="618"/>
      <c r="AG1005" s="618"/>
      <c r="AH1005" s="618"/>
      <c r="AI1005" s="618"/>
      <c r="AJ1005" s="618"/>
      <c r="AK1005" s="618"/>
      <c r="AL1005" s="616"/>
      <c r="AM1005" s="616"/>
      <c r="AN1005" s="616"/>
      <c r="AO1005" s="616"/>
      <c r="AP1005" s="616"/>
      <c r="AQ1005" s="616"/>
      <c r="AR1005" s="616"/>
      <c r="AS1005" s="616"/>
      <c r="AT1005" s="616"/>
      <c r="AU1005" s="616"/>
      <c r="AV1005" s="616"/>
      <c r="AW1005" s="616"/>
      <c r="AX1005" s="616"/>
      <c r="AY1005" s="616"/>
      <c r="AZ1005" s="616"/>
      <c r="BA1005" s="616"/>
      <c r="BB1005" s="616"/>
      <c r="BC1005" s="616"/>
      <c r="BD1005" s="616"/>
      <c r="BE1005" s="616"/>
      <c r="BF1005" s="616"/>
      <c r="BG1005" s="616"/>
      <c r="BH1005" s="616"/>
      <c r="BI1005" s="616"/>
      <c r="BJ1005" s="616"/>
      <c r="BK1005" s="616"/>
      <c r="BL1005" s="616"/>
      <c r="BM1005" s="616"/>
      <c r="BN1005" s="616"/>
      <c r="BO1005" s="616"/>
      <c r="BP1005" s="616"/>
      <c r="BQ1005" s="616"/>
      <c r="BR1005" s="616"/>
      <c r="BS1005" s="616"/>
      <c r="BT1005" s="616"/>
      <c r="BU1005" s="616"/>
      <c r="BV1005" s="616"/>
      <c r="BW1005" s="616"/>
      <c r="BX1005" s="616"/>
      <c r="BY1005" s="616"/>
      <c r="BZ1005" s="616"/>
      <c r="CA1005" s="616"/>
      <c r="CB1005" s="616"/>
      <c r="CC1005" s="616"/>
      <c r="CD1005" s="616"/>
      <c r="CE1005" s="616"/>
      <c r="CF1005" s="616"/>
      <c r="CG1005" s="616"/>
    </row>
    <row r="1006" spans="1:85">
      <c r="A1006" s="618"/>
      <c r="B1006" s="618"/>
      <c r="C1006" s="618"/>
      <c r="D1006" s="618"/>
      <c r="E1006" s="618"/>
      <c r="F1006" s="618"/>
      <c r="G1006" s="618"/>
      <c r="H1006" s="618"/>
      <c r="I1006" s="618"/>
      <c r="J1006" s="618"/>
      <c r="K1006" s="618"/>
      <c r="L1006" s="618"/>
      <c r="M1006" s="618"/>
      <c r="N1006" s="618"/>
      <c r="O1006" s="618"/>
      <c r="P1006" s="618"/>
      <c r="Q1006" s="618"/>
      <c r="R1006" s="618"/>
      <c r="S1006" s="618"/>
      <c r="T1006" s="618"/>
      <c r="U1006" s="618"/>
      <c r="V1006" s="618"/>
      <c r="W1006" s="618"/>
      <c r="Y1006" s="618"/>
      <c r="Z1006" s="618"/>
      <c r="AA1006" s="618"/>
      <c r="AB1006" s="618"/>
      <c r="AC1006" s="618"/>
      <c r="AD1006" s="618"/>
      <c r="AE1006" s="618"/>
      <c r="AF1006" s="618"/>
      <c r="AG1006" s="618"/>
      <c r="AH1006" s="618"/>
      <c r="AI1006" s="618"/>
      <c r="AJ1006" s="618"/>
      <c r="AK1006" s="618"/>
      <c r="AL1006" s="616"/>
      <c r="AM1006" s="616"/>
      <c r="AN1006" s="616"/>
      <c r="AO1006" s="616"/>
      <c r="AP1006" s="616"/>
      <c r="AQ1006" s="616"/>
      <c r="AR1006" s="616"/>
      <c r="AS1006" s="616"/>
      <c r="AT1006" s="616"/>
      <c r="AU1006" s="616"/>
      <c r="AV1006" s="616"/>
      <c r="AW1006" s="616"/>
      <c r="AX1006" s="616"/>
      <c r="AY1006" s="616"/>
      <c r="AZ1006" s="616"/>
      <c r="BA1006" s="616"/>
      <c r="BB1006" s="616"/>
      <c r="BC1006" s="616"/>
      <c r="BD1006" s="616"/>
      <c r="BE1006" s="616"/>
      <c r="BF1006" s="616"/>
      <c r="BG1006" s="616"/>
      <c r="BH1006" s="616"/>
      <c r="BI1006" s="616"/>
      <c r="BJ1006" s="616"/>
      <c r="BK1006" s="616"/>
      <c r="BL1006" s="616"/>
      <c r="BM1006" s="616"/>
      <c r="BN1006" s="616"/>
      <c r="BO1006" s="616"/>
      <c r="BP1006" s="616"/>
      <c r="BQ1006" s="616"/>
      <c r="BR1006" s="616"/>
      <c r="BS1006" s="616"/>
      <c r="BT1006" s="616"/>
      <c r="BU1006" s="616"/>
      <c r="BV1006" s="616"/>
      <c r="BW1006" s="616"/>
      <c r="BX1006" s="616"/>
      <c r="BY1006" s="616"/>
      <c r="BZ1006" s="616"/>
      <c r="CA1006" s="616"/>
      <c r="CB1006" s="616"/>
      <c r="CC1006" s="616"/>
      <c r="CD1006" s="616"/>
      <c r="CE1006" s="616"/>
      <c r="CF1006" s="616"/>
      <c r="CG1006" s="616"/>
    </row>
    <row r="1007" spans="1:85">
      <c r="A1007" s="618"/>
      <c r="B1007" s="618"/>
      <c r="C1007" s="618"/>
      <c r="D1007" s="618"/>
      <c r="E1007" s="618"/>
      <c r="F1007" s="618"/>
      <c r="G1007" s="618"/>
      <c r="H1007" s="618"/>
      <c r="I1007" s="618"/>
      <c r="J1007" s="618"/>
      <c r="K1007" s="618"/>
      <c r="L1007" s="618"/>
      <c r="M1007" s="618"/>
      <c r="N1007" s="618"/>
      <c r="O1007" s="618"/>
      <c r="P1007" s="618"/>
      <c r="Q1007" s="618"/>
      <c r="R1007" s="618"/>
      <c r="S1007" s="618"/>
      <c r="T1007" s="618"/>
      <c r="U1007" s="618"/>
      <c r="V1007" s="618"/>
      <c r="W1007" s="618"/>
      <c r="Y1007" s="618"/>
      <c r="Z1007" s="618"/>
      <c r="AA1007" s="618"/>
      <c r="AB1007" s="618"/>
      <c r="AC1007" s="618"/>
      <c r="AD1007" s="618"/>
      <c r="AE1007" s="618"/>
      <c r="AF1007" s="618"/>
      <c r="AG1007" s="618"/>
      <c r="AH1007" s="618"/>
      <c r="AI1007" s="618"/>
      <c r="AJ1007" s="618"/>
      <c r="AK1007" s="618"/>
      <c r="AL1007" s="616"/>
      <c r="AM1007" s="616"/>
      <c r="AN1007" s="616"/>
      <c r="AO1007" s="616"/>
      <c r="AP1007" s="616"/>
      <c r="AQ1007" s="616"/>
      <c r="AR1007" s="616"/>
      <c r="AS1007" s="616"/>
      <c r="AT1007" s="616"/>
      <c r="AU1007" s="616"/>
      <c r="AV1007" s="616"/>
      <c r="AW1007" s="616"/>
      <c r="AX1007" s="616"/>
      <c r="AY1007" s="616"/>
      <c r="AZ1007" s="616"/>
      <c r="BA1007" s="616"/>
      <c r="BB1007" s="616"/>
      <c r="BC1007" s="616"/>
      <c r="BD1007" s="616"/>
      <c r="BE1007" s="616"/>
      <c r="BF1007" s="616"/>
      <c r="BG1007" s="616"/>
      <c r="BH1007" s="616"/>
      <c r="BI1007" s="616"/>
      <c r="BJ1007" s="616"/>
      <c r="BK1007" s="616"/>
      <c r="BL1007" s="616"/>
      <c r="BM1007" s="616"/>
      <c r="BN1007" s="616"/>
      <c r="BO1007" s="616"/>
      <c r="BP1007" s="616"/>
      <c r="BQ1007" s="616"/>
      <c r="BR1007" s="616"/>
      <c r="BS1007" s="616"/>
      <c r="BT1007" s="616"/>
      <c r="BU1007" s="616"/>
      <c r="BV1007" s="616"/>
      <c r="BW1007" s="616"/>
      <c r="BX1007" s="616"/>
      <c r="BY1007" s="616"/>
      <c r="BZ1007" s="616"/>
      <c r="CA1007" s="616"/>
      <c r="CB1007" s="616"/>
      <c r="CC1007" s="616"/>
      <c r="CD1007" s="616"/>
      <c r="CE1007" s="616"/>
      <c r="CF1007" s="616"/>
      <c r="CG1007" s="616"/>
    </row>
    <row r="1008" spans="1:85">
      <c r="A1008" s="618"/>
      <c r="B1008" s="618"/>
      <c r="C1008" s="618"/>
      <c r="D1008" s="618"/>
      <c r="E1008" s="618"/>
      <c r="F1008" s="618"/>
      <c r="G1008" s="618"/>
      <c r="H1008" s="618"/>
      <c r="I1008" s="618"/>
      <c r="J1008" s="618"/>
      <c r="K1008" s="618"/>
      <c r="L1008" s="618"/>
      <c r="M1008" s="618"/>
      <c r="N1008" s="618"/>
      <c r="O1008" s="618"/>
      <c r="P1008" s="618"/>
      <c r="Q1008" s="618"/>
      <c r="R1008" s="618"/>
      <c r="S1008" s="618"/>
      <c r="T1008" s="618"/>
      <c r="U1008" s="618"/>
      <c r="V1008" s="618"/>
      <c r="W1008" s="618"/>
      <c r="Y1008" s="618"/>
      <c r="Z1008" s="618"/>
      <c r="AA1008" s="618"/>
      <c r="AB1008" s="618"/>
      <c r="AC1008" s="618"/>
      <c r="AD1008" s="618"/>
      <c r="AE1008" s="618"/>
      <c r="AF1008" s="618"/>
      <c r="AG1008" s="618"/>
      <c r="AH1008" s="618"/>
      <c r="AI1008" s="618"/>
      <c r="AJ1008" s="618"/>
      <c r="AK1008" s="618"/>
      <c r="AL1008" s="616"/>
      <c r="AM1008" s="616"/>
      <c r="AN1008" s="616"/>
      <c r="AO1008" s="616"/>
      <c r="AP1008" s="616"/>
      <c r="AQ1008" s="616"/>
      <c r="AR1008" s="616"/>
      <c r="AS1008" s="616"/>
      <c r="AT1008" s="616"/>
      <c r="AU1008" s="616"/>
      <c r="AV1008" s="616"/>
      <c r="AW1008" s="616"/>
      <c r="AX1008" s="616"/>
      <c r="AY1008" s="616"/>
      <c r="AZ1008" s="616"/>
      <c r="BA1008" s="616"/>
      <c r="BB1008" s="616"/>
      <c r="BC1008" s="616"/>
      <c r="BD1008" s="616"/>
      <c r="BE1008" s="616"/>
      <c r="BF1008" s="616"/>
      <c r="BG1008" s="616"/>
      <c r="BH1008" s="616"/>
      <c r="BI1008" s="616"/>
      <c r="BJ1008" s="616"/>
      <c r="BK1008" s="616"/>
      <c r="BL1008" s="616"/>
      <c r="BM1008" s="616"/>
      <c r="BN1008" s="616"/>
      <c r="BO1008" s="616"/>
      <c r="BP1008" s="616"/>
      <c r="BQ1008" s="616"/>
      <c r="BR1008" s="616"/>
      <c r="BS1008" s="616"/>
      <c r="BT1008" s="616"/>
      <c r="BU1008" s="616"/>
      <c r="BV1008" s="616"/>
      <c r="BW1008" s="616"/>
      <c r="BX1008" s="616"/>
      <c r="BY1008" s="616"/>
      <c r="BZ1008" s="616"/>
      <c r="CA1008" s="616"/>
      <c r="CB1008" s="616"/>
      <c r="CC1008" s="616"/>
      <c r="CD1008" s="616"/>
      <c r="CE1008" s="616"/>
      <c r="CF1008" s="616"/>
      <c r="CG1008" s="616"/>
    </row>
    <row r="1009" spans="1:85">
      <c r="A1009" s="618"/>
      <c r="B1009" s="618"/>
      <c r="C1009" s="618"/>
      <c r="D1009" s="618"/>
      <c r="E1009" s="618"/>
      <c r="F1009" s="618"/>
      <c r="G1009" s="618"/>
      <c r="H1009" s="618"/>
      <c r="I1009" s="618"/>
      <c r="J1009" s="618"/>
      <c r="K1009" s="618"/>
      <c r="L1009" s="618"/>
      <c r="M1009" s="618"/>
      <c r="N1009" s="618"/>
      <c r="O1009" s="618"/>
      <c r="P1009" s="618"/>
      <c r="Q1009" s="618"/>
      <c r="R1009" s="618"/>
      <c r="S1009" s="618"/>
      <c r="T1009" s="618"/>
      <c r="U1009" s="618"/>
      <c r="V1009" s="618"/>
      <c r="W1009" s="618"/>
      <c r="Y1009" s="618"/>
      <c r="Z1009" s="618"/>
      <c r="AA1009" s="618"/>
      <c r="AB1009" s="618"/>
      <c r="AC1009" s="618"/>
      <c r="AD1009" s="618"/>
      <c r="AE1009" s="618"/>
      <c r="AF1009" s="618"/>
      <c r="AG1009" s="618"/>
      <c r="AH1009" s="618"/>
      <c r="AI1009" s="618"/>
      <c r="AJ1009" s="618"/>
      <c r="AK1009" s="618"/>
      <c r="AL1009" s="616"/>
      <c r="AM1009" s="616"/>
      <c r="AN1009" s="616"/>
      <c r="AO1009" s="616"/>
      <c r="AP1009" s="616"/>
      <c r="AQ1009" s="616"/>
      <c r="AR1009" s="616"/>
      <c r="AS1009" s="616"/>
      <c r="AT1009" s="616"/>
      <c r="AU1009" s="616"/>
      <c r="AV1009" s="616"/>
      <c r="AW1009" s="616"/>
      <c r="AX1009" s="616"/>
      <c r="AY1009" s="616"/>
      <c r="AZ1009" s="616"/>
      <c r="BA1009" s="616"/>
      <c r="BB1009" s="616"/>
      <c r="BC1009" s="616"/>
      <c r="BD1009" s="616"/>
      <c r="BE1009" s="616"/>
      <c r="BF1009" s="616"/>
      <c r="BG1009" s="616"/>
      <c r="BH1009" s="616"/>
      <c r="BI1009" s="616"/>
      <c r="BJ1009" s="616"/>
      <c r="BK1009" s="616"/>
      <c r="BL1009" s="616"/>
      <c r="BM1009" s="616"/>
      <c r="BN1009" s="616"/>
      <c r="BO1009" s="616"/>
      <c r="BP1009" s="616"/>
      <c r="BQ1009" s="616"/>
      <c r="BR1009" s="616"/>
      <c r="BS1009" s="616"/>
      <c r="BT1009" s="616"/>
      <c r="BU1009" s="616"/>
      <c r="BV1009" s="616"/>
      <c r="BW1009" s="616"/>
      <c r="BX1009" s="616"/>
      <c r="BY1009" s="616"/>
      <c r="BZ1009" s="616"/>
      <c r="CA1009" s="616"/>
      <c r="CB1009" s="616"/>
      <c r="CC1009" s="616"/>
      <c r="CD1009" s="616"/>
      <c r="CE1009" s="616"/>
      <c r="CF1009" s="616"/>
      <c r="CG1009" s="616"/>
    </row>
    <row r="1010" spans="1:85">
      <c r="A1010" s="618"/>
      <c r="B1010" s="618"/>
      <c r="C1010" s="618"/>
      <c r="D1010" s="618"/>
      <c r="E1010" s="618"/>
      <c r="F1010" s="618"/>
      <c r="G1010" s="618"/>
      <c r="H1010" s="618"/>
      <c r="I1010" s="618"/>
      <c r="J1010" s="618"/>
      <c r="K1010" s="618"/>
      <c r="L1010" s="618"/>
      <c r="M1010" s="618"/>
      <c r="N1010" s="618"/>
      <c r="O1010" s="618"/>
      <c r="P1010" s="618"/>
      <c r="Q1010" s="618"/>
      <c r="R1010" s="618"/>
      <c r="S1010" s="618"/>
      <c r="T1010" s="618"/>
      <c r="U1010" s="618"/>
      <c r="V1010" s="618"/>
      <c r="W1010" s="618"/>
      <c r="Y1010" s="618"/>
      <c r="Z1010" s="618"/>
      <c r="AA1010" s="618"/>
      <c r="AB1010" s="618"/>
      <c r="AC1010" s="618"/>
      <c r="AD1010" s="618"/>
      <c r="AE1010" s="618"/>
      <c r="AF1010" s="618"/>
      <c r="AG1010" s="618"/>
      <c r="AH1010" s="618"/>
      <c r="AI1010" s="618"/>
      <c r="AJ1010" s="618"/>
      <c r="AK1010" s="618"/>
      <c r="AL1010" s="616"/>
      <c r="AM1010" s="616"/>
      <c r="AN1010" s="616"/>
      <c r="AO1010" s="616"/>
      <c r="AP1010" s="616"/>
      <c r="AQ1010" s="616"/>
      <c r="AR1010" s="616"/>
      <c r="AS1010" s="616"/>
      <c r="AT1010" s="616"/>
      <c r="AU1010" s="616"/>
      <c r="AV1010" s="616"/>
      <c r="AW1010" s="616"/>
      <c r="AX1010" s="616"/>
      <c r="AY1010" s="616"/>
      <c r="AZ1010" s="616"/>
      <c r="BA1010" s="616"/>
      <c r="BB1010" s="616"/>
      <c r="BC1010" s="616"/>
      <c r="BD1010" s="616"/>
      <c r="BE1010" s="616"/>
      <c r="BF1010" s="616"/>
      <c r="BG1010" s="616"/>
      <c r="BH1010" s="616"/>
      <c r="BI1010" s="616"/>
      <c r="BJ1010" s="616"/>
      <c r="BK1010" s="616"/>
      <c r="BL1010" s="616"/>
      <c r="BM1010" s="616"/>
      <c r="BN1010" s="616"/>
      <c r="BO1010" s="616"/>
      <c r="BP1010" s="616"/>
      <c r="BQ1010" s="616"/>
      <c r="BR1010" s="616"/>
      <c r="BS1010" s="616"/>
      <c r="BT1010" s="616"/>
      <c r="BU1010" s="616"/>
      <c r="BV1010" s="616"/>
      <c r="BW1010" s="616"/>
      <c r="BX1010" s="616"/>
      <c r="BY1010" s="616"/>
      <c r="BZ1010" s="616"/>
      <c r="CA1010" s="616"/>
      <c r="CB1010" s="616"/>
      <c r="CC1010" s="616"/>
      <c r="CD1010" s="616"/>
      <c r="CE1010" s="616"/>
      <c r="CF1010" s="616"/>
      <c r="CG1010" s="616"/>
    </row>
    <row r="1011" spans="1:85">
      <c r="A1011" s="618"/>
      <c r="B1011" s="618"/>
      <c r="C1011" s="618"/>
      <c r="D1011" s="618"/>
      <c r="E1011" s="618"/>
      <c r="F1011" s="618"/>
      <c r="G1011" s="618"/>
      <c r="H1011" s="618"/>
      <c r="I1011" s="618"/>
      <c r="J1011" s="618"/>
      <c r="K1011" s="618"/>
      <c r="L1011" s="618"/>
      <c r="M1011" s="618"/>
      <c r="N1011" s="618"/>
      <c r="O1011" s="618"/>
      <c r="P1011" s="618"/>
      <c r="Q1011" s="618"/>
      <c r="R1011" s="618"/>
      <c r="S1011" s="618"/>
      <c r="T1011" s="618"/>
      <c r="U1011" s="618"/>
      <c r="V1011" s="618"/>
      <c r="W1011" s="618"/>
      <c r="Y1011" s="618"/>
      <c r="Z1011" s="618"/>
      <c r="AA1011" s="618"/>
      <c r="AB1011" s="618"/>
      <c r="AC1011" s="618"/>
      <c r="AD1011" s="618"/>
      <c r="AE1011" s="618"/>
      <c r="AF1011" s="618"/>
      <c r="AG1011" s="618"/>
      <c r="AH1011" s="618"/>
      <c r="AI1011" s="618"/>
      <c r="AJ1011" s="618"/>
      <c r="AK1011" s="618"/>
      <c r="AL1011" s="616"/>
      <c r="AM1011" s="616"/>
      <c r="AN1011" s="616"/>
      <c r="AO1011" s="616"/>
      <c r="AP1011" s="616"/>
      <c r="AQ1011" s="616"/>
      <c r="AR1011" s="616"/>
      <c r="AS1011" s="616"/>
      <c r="AT1011" s="616"/>
      <c r="AU1011" s="616"/>
      <c r="AV1011" s="616"/>
      <c r="AW1011" s="616"/>
      <c r="AX1011" s="616"/>
      <c r="AY1011" s="616"/>
      <c r="AZ1011" s="616"/>
      <c r="BA1011" s="616"/>
      <c r="BB1011" s="616"/>
      <c r="BC1011" s="616"/>
      <c r="BD1011" s="616"/>
      <c r="BE1011" s="616"/>
      <c r="BF1011" s="616"/>
      <c r="BG1011" s="616"/>
      <c r="BH1011" s="616"/>
      <c r="BI1011" s="616"/>
      <c r="BJ1011" s="616"/>
      <c r="BK1011" s="616"/>
      <c r="BL1011" s="616"/>
      <c r="BM1011" s="616"/>
      <c r="BN1011" s="616"/>
      <c r="BO1011" s="616"/>
      <c r="BP1011" s="616"/>
      <c r="BQ1011" s="616"/>
      <c r="BR1011" s="616"/>
      <c r="BS1011" s="616"/>
      <c r="BT1011" s="616"/>
      <c r="BU1011" s="616"/>
      <c r="BV1011" s="616"/>
      <c r="BW1011" s="616"/>
      <c r="BX1011" s="616"/>
      <c r="BY1011" s="616"/>
      <c r="BZ1011" s="616"/>
      <c r="CA1011" s="616"/>
      <c r="CB1011" s="616"/>
      <c r="CC1011" s="616"/>
      <c r="CD1011" s="616"/>
      <c r="CE1011" s="616"/>
      <c r="CF1011" s="616"/>
      <c r="CG1011" s="616"/>
    </row>
    <row r="1012" spans="1:85">
      <c r="A1012" s="618"/>
      <c r="B1012" s="618"/>
      <c r="C1012" s="618"/>
      <c r="D1012" s="618"/>
      <c r="E1012" s="618"/>
      <c r="F1012" s="618"/>
      <c r="G1012" s="618"/>
      <c r="H1012" s="618"/>
      <c r="I1012" s="618"/>
      <c r="J1012" s="618"/>
      <c r="K1012" s="618"/>
      <c r="L1012" s="618"/>
      <c r="M1012" s="618"/>
      <c r="N1012" s="618"/>
      <c r="O1012" s="618"/>
      <c r="P1012" s="618"/>
      <c r="Q1012" s="618"/>
      <c r="R1012" s="618"/>
      <c r="S1012" s="618"/>
      <c r="T1012" s="618"/>
      <c r="U1012" s="618"/>
      <c r="V1012" s="618"/>
      <c r="W1012" s="618"/>
      <c r="Y1012" s="618"/>
      <c r="Z1012" s="618"/>
      <c r="AA1012" s="618"/>
      <c r="AB1012" s="618"/>
      <c r="AC1012" s="618"/>
      <c r="AD1012" s="618"/>
      <c r="AE1012" s="618"/>
      <c r="AF1012" s="618"/>
      <c r="AG1012" s="618"/>
      <c r="AH1012" s="618"/>
      <c r="AI1012" s="618"/>
      <c r="AJ1012" s="618"/>
      <c r="AK1012" s="618"/>
      <c r="AL1012" s="616"/>
      <c r="AM1012" s="616"/>
      <c r="AN1012" s="616"/>
      <c r="AO1012" s="616"/>
      <c r="AP1012" s="616"/>
      <c r="AQ1012" s="616"/>
      <c r="AR1012" s="616"/>
      <c r="AS1012" s="616"/>
      <c r="AT1012" s="616"/>
      <c r="AU1012" s="616"/>
      <c r="AV1012" s="616"/>
      <c r="AW1012" s="616"/>
      <c r="AX1012" s="616"/>
      <c r="AY1012" s="616"/>
      <c r="AZ1012" s="616"/>
      <c r="BA1012" s="616"/>
      <c r="BB1012" s="616"/>
      <c r="BC1012" s="616"/>
      <c r="BD1012" s="616"/>
      <c r="BE1012" s="616"/>
      <c r="BF1012" s="616"/>
      <c r="BG1012" s="616"/>
      <c r="BH1012" s="616"/>
      <c r="BI1012" s="616"/>
      <c r="BJ1012" s="616"/>
      <c r="BK1012" s="616"/>
      <c r="BL1012" s="616"/>
      <c r="BM1012" s="616"/>
      <c r="BN1012" s="616"/>
      <c r="BO1012" s="616"/>
      <c r="BP1012" s="616"/>
      <c r="BQ1012" s="616"/>
      <c r="BR1012" s="616"/>
      <c r="BS1012" s="616"/>
      <c r="BT1012" s="616"/>
      <c r="BU1012" s="616"/>
      <c r="BV1012" s="616"/>
      <c r="BW1012" s="616"/>
      <c r="BX1012" s="616"/>
      <c r="BY1012" s="616"/>
      <c r="BZ1012" s="616"/>
      <c r="CA1012" s="616"/>
      <c r="CB1012" s="616"/>
      <c r="CC1012" s="616"/>
      <c r="CD1012" s="616"/>
      <c r="CE1012" s="616"/>
      <c r="CF1012" s="616"/>
      <c r="CG1012" s="616"/>
    </row>
    <row r="1013" spans="1:85">
      <c r="A1013" s="618"/>
      <c r="B1013" s="618"/>
      <c r="C1013" s="618"/>
      <c r="D1013" s="618"/>
      <c r="E1013" s="618"/>
      <c r="F1013" s="618"/>
      <c r="G1013" s="618"/>
      <c r="H1013" s="618"/>
      <c r="I1013" s="618"/>
      <c r="J1013" s="618"/>
      <c r="K1013" s="618"/>
      <c r="L1013" s="618"/>
      <c r="M1013" s="618"/>
      <c r="N1013" s="618"/>
      <c r="O1013" s="618"/>
      <c r="P1013" s="618"/>
      <c r="Q1013" s="618"/>
      <c r="R1013" s="618"/>
      <c r="S1013" s="618"/>
      <c r="T1013" s="618"/>
      <c r="U1013" s="618"/>
      <c r="V1013" s="618"/>
      <c r="W1013" s="618"/>
      <c r="Y1013" s="618"/>
      <c r="Z1013" s="618"/>
      <c r="AA1013" s="618"/>
      <c r="AB1013" s="618"/>
      <c r="AC1013" s="618"/>
      <c r="AD1013" s="618"/>
      <c r="AE1013" s="618"/>
      <c r="AF1013" s="618"/>
      <c r="AG1013" s="618"/>
      <c r="AH1013" s="618"/>
      <c r="AI1013" s="618"/>
      <c r="AJ1013" s="618"/>
      <c r="AK1013" s="618"/>
      <c r="AL1013" s="616"/>
      <c r="AM1013" s="616"/>
      <c r="AN1013" s="616"/>
      <c r="AO1013" s="616"/>
      <c r="AP1013" s="616"/>
      <c r="AQ1013" s="616"/>
      <c r="AR1013" s="616"/>
      <c r="AS1013" s="616"/>
      <c r="AT1013" s="616"/>
      <c r="AU1013" s="616"/>
      <c r="AV1013" s="616"/>
      <c r="AW1013" s="616"/>
      <c r="AX1013" s="616"/>
      <c r="AY1013" s="616"/>
      <c r="AZ1013" s="616"/>
      <c r="BA1013" s="616"/>
      <c r="BB1013" s="616"/>
      <c r="BC1013" s="616"/>
      <c r="BD1013" s="616"/>
      <c r="BE1013" s="616"/>
      <c r="BF1013" s="616"/>
      <c r="BG1013" s="616"/>
      <c r="BH1013" s="616"/>
      <c r="BI1013" s="616"/>
      <c r="BJ1013" s="616"/>
      <c r="BK1013" s="616"/>
      <c r="BL1013" s="616"/>
      <c r="BM1013" s="616"/>
      <c r="BN1013" s="616"/>
      <c r="BO1013" s="616"/>
      <c r="BP1013" s="616"/>
      <c r="BQ1013" s="616"/>
      <c r="BR1013" s="616"/>
      <c r="BS1013" s="616"/>
      <c r="BT1013" s="616"/>
      <c r="BU1013" s="616"/>
      <c r="BV1013" s="616"/>
      <c r="BW1013" s="616"/>
      <c r="BX1013" s="616"/>
      <c r="BY1013" s="616"/>
      <c r="BZ1013" s="616"/>
      <c r="CA1013" s="616"/>
      <c r="CB1013" s="616"/>
      <c r="CC1013" s="616"/>
      <c r="CD1013" s="616"/>
      <c r="CE1013" s="616"/>
      <c r="CF1013" s="616"/>
      <c r="CG1013" s="616"/>
    </row>
    <row r="1014" spans="1:85">
      <c r="A1014" s="618"/>
      <c r="B1014" s="618"/>
      <c r="C1014" s="618"/>
      <c r="D1014" s="618"/>
      <c r="E1014" s="618"/>
      <c r="F1014" s="618"/>
      <c r="G1014" s="618"/>
      <c r="H1014" s="618"/>
      <c r="I1014" s="618"/>
      <c r="J1014" s="618"/>
      <c r="K1014" s="618"/>
      <c r="L1014" s="618"/>
      <c r="M1014" s="618"/>
      <c r="N1014" s="618"/>
      <c r="O1014" s="618"/>
      <c r="P1014" s="618"/>
      <c r="Q1014" s="618"/>
      <c r="R1014" s="618"/>
      <c r="S1014" s="618"/>
      <c r="T1014" s="618"/>
      <c r="U1014" s="618"/>
      <c r="V1014" s="618"/>
      <c r="W1014" s="618"/>
      <c r="Y1014" s="618"/>
      <c r="Z1014" s="618"/>
      <c r="AA1014" s="618"/>
      <c r="AB1014" s="618"/>
      <c r="AC1014" s="618"/>
      <c r="AD1014" s="618"/>
      <c r="AE1014" s="618"/>
      <c r="AF1014" s="618"/>
      <c r="AG1014" s="618"/>
      <c r="AH1014" s="618"/>
      <c r="AI1014" s="618"/>
      <c r="AJ1014" s="618"/>
      <c r="AK1014" s="618"/>
      <c r="AL1014" s="616"/>
      <c r="AM1014" s="616"/>
      <c r="AN1014" s="616"/>
      <c r="AO1014" s="616"/>
      <c r="AP1014" s="616"/>
      <c r="AQ1014" s="616"/>
      <c r="AR1014" s="616"/>
      <c r="AS1014" s="616"/>
      <c r="AT1014" s="616"/>
      <c r="AU1014" s="616"/>
      <c r="AV1014" s="616"/>
      <c r="AW1014" s="616"/>
      <c r="AX1014" s="616"/>
      <c r="AY1014" s="616"/>
      <c r="AZ1014" s="616"/>
      <c r="BA1014" s="616"/>
      <c r="BB1014" s="616"/>
      <c r="BC1014" s="616"/>
      <c r="BD1014" s="616"/>
      <c r="BE1014" s="616"/>
      <c r="BF1014" s="616"/>
      <c r="BG1014" s="616"/>
      <c r="BH1014" s="616"/>
      <c r="BI1014" s="616"/>
      <c r="BJ1014" s="616"/>
      <c r="BK1014" s="616"/>
      <c r="BL1014" s="616"/>
      <c r="BM1014" s="616"/>
      <c r="BN1014" s="616"/>
      <c r="BO1014" s="616"/>
      <c r="BP1014" s="616"/>
      <c r="BQ1014" s="616"/>
      <c r="BR1014" s="616"/>
      <c r="BS1014" s="616"/>
      <c r="BT1014" s="616"/>
      <c r="BU1014" s="616"/>
      <c r="BV1014" s="616"/>
      <c r="BW1014" s="616"/>
      <c r="BX1014" s="616"/>
      <c r="BY1014" s="616"/>
      <c r="BZ1014" s="616"/>
      <c r="CA1014" s="616"/>
      <c r="CB1014" s="616"/>
      <c r="CC1014" s="616"/>
      <c r="CD1014" s="616"/>
      <c r="CE1014" s="616"/>
      <c r="CF1014" s="616"/>
      <c r="CG1014" s="616"/>
    </row>
    <row r="1015" spans="1:85">
      <c r="A1015" s="618"/>
      <c r="B1015" s="618"/>
      <c r="C1015" s="618"/>
      <c r="D1015" s="618"/>
      <c r="E1015" s="618"/>
      <c r="F1015" s="618"/>
      <c r="G1015" s="618"/>
      <c r="H1015" s="618"/>
      <c r="I1015" s="618"/>
      <c r="J1015" s="618"/>
      <c r="K1015" s="618"/>
      <c r="L1015" s="618"/>
      <c r="M1015" s="618"/>
      <c r="N1015" s="618"/>
      <c r="O1015" s="618"/>
      <c r="P1015" s="618"/>
      <c r="Q1015" s="618"/>
      <c r="R1015" s="618"/>
      <c r="S1015" s="618"/>
      <c r="T1015" s="618"/>
      <c r="U1015" s="618"/>
      <c r="V1015" s="618"/>
      <c r="W1015" s="618"/>
      <c r="Y1015" s="618"/>
      <c r="Z1015" s="618"/>
      <c r="AA1015" s="618"/>
      <c r="AB1015" s="618"/>
      <c r="AC1015" s="618"/>
      <c r="AD1015" s="618"/>
      <c r="AE1015" s="618"/>
      <c r="AF1015" s="618"/>
      <c r="AG1015" s="618"/>
      <c r="AH1015" s="618"/>
      <c r="AI1015" s="618"/>
      <c r="AJ1015" s="618"/>
      <c r="AK1015" s="618"/>
      <c r="AL1015" s="616"/>
      <c r="AM1015" s="616"/>
      <c r="AN1015" s="616"/>
      <c r="AO1015" s="616"/>
      <c r="AP1015" s="616"/>
      <c r="AQ1015" s="616"/>
      <c r="AR1015" s="616"/>
      <c r="AS1015" s="616"/>
      <c r="AT1015" s="616"/>
      <c r="AU1015" s="616"/>
      <c r="AV1015" s="616"/>
      <c r="AW1015" s="616"/>
      <c r="AX1015" s="616"/>
      <c r="AY1015" s="616"/>
      <c r="AZ1015" s="616"/>
      <c r="BA1015" s="616"/>
      <c r="BB1015" s="616"/>
      <c r="BC1015" s="616"/>
      <c r="BD1015" s="616"/>
      <c r="BE1015" s="616"/>
      <c r="BF1015" s="616"/>
      <c r="BG1015" s="616"/>
      <c r="BH1015" s="616"/>
      <c r="BI1015" s="616"/>
      <c r="BJ1015" s="616"/>
      <c r="BK1015" s="616"/>
      <c r="BL1015" s="616"/>
      <c r="BM1015" s="616"/>
      <c r="BN1015" s="616"/>
      <c r="BO1015" s="616"/>
      <c r="BP1015" s="616"/>
      <c r="BQ1015" s="616"/>
      <c r="BR1015" s="616"/>
      <c r="BS1015" s="616"/>
      <c r="BT1015" s="616"/>
      <c r="BU1015" s="616"/>
      <c r="BV1015" s="616"/>
      <c r="BW1015" s="616"/>
      <c r="BX1015" s="616"/>
      <c r="BY1015" s="616"/>
      <c r="BZ1015" s="616"/>
      <c r="CA1015" s="616"/>
      <c r="CB1015" s="616"/>
      <c r="CC1015" s="616"/>
      <c r="CD1015" s="616"/>
      <c r="CE1015" s="616"/>
      <c r="CF1015" s="616"/>
      <c r="CG1015" s="616"/>
    </row>
    <row r="1016" spans="1:85">
      <c r="A1016" s="618"/>
      <c r="B1016" s="618"/>
      <c r="C1016" s="618"/>
      <c r="D1016" s="618"/>
      <c r="E1016" s="618"/>
      <c r="F1016" s="618"/>
      <c r="G1016" s="618"/>
      <c r="H1016" s="618"/>
      <c r="I1016" s="618"/>
      <c r="J1016" s="618"/>
      <c r="K1016" s="618"/>
      <c r="L1016" s="618"/>
      <c r="M1016" s="618"/>
      <c r="N1016" s="618"/>
      <c r="O1016" s="618"/>
      <c r="P1016" s="618"/>
      <c r="Q1016" s="618"/>
      <c r="R1016" s="618"/>
      <c r="S1016" s="618"/>
      <c r="T1016" s="618"/>
      <c r="U1016" s="618"/>
      <c r="V1016" s="618"/>
      <c r="W1016" s="618"/>
      <c r="Y1016" s="618"/>
      <c r="Z1016" s="618"/>
      <c r="AA1016" s="618"/>
      <c r="AB1016" s="618"/>
      <c r="AC1016" s="618"/>
      <c r="AD1016" s="618"/>
      <c r="AE1016" s="618"/>
      <c r="AF1016" s="618"/>
      <c r="AG1016" s="618"/>
      <c r="AH1016" s="618"/>
      <c r="AI1016" s="618"/>
      <c r="AJ1016" s="618"/>
      <c r="AK1016" s="618"/>
      <c r="AL1016" s="616"/>
      <c r="AM1016" s="616"/>
      <c r="AN1016" s="616"/>
      <c r="AO1016" s="616"/>
      <c r="AP1016" s="616"/>
      <c r="AQ1016" s="616"/>
      <c r="AR1016" s="616"/>
      <c r="AS1016" s="616"/>
      <c r="AT1016" s="616"/>
      <c r="AU1016" s="616"/>
      <c r="AV1016" s="616"/>
      <c r="AW1016" s="616"/>
      <c r="AX1016" s="616"/>
      <c r="AY1016" s="616"/>
      <c r="AZ1016" s="616"/>
      <c r="BA1016" s="616"/>
      <c r="BB1016" s="616"/>
      <c r="BC1016" s="616"/>
      <c r="BD1016" s="616"/>
      <c r="BE1016" s="616"/>
      <c r="BF1016" s="616"/>
      <c r="BG1016" s="616"/>
      <c r="BH1016" s="616"/>
      <c r="BI1016" s="616"/>
      <c r="BJ1016" s="616"/>
      <c r="BK1016" s="616"/>
      <c r="BL1016" s="616"/>
      <c r="BM1016" s="616"/>
      <c r="BN1016" s="616"/>
      <c r="BO1016" s="616"/>
      <c r="BP1016" s="616"/>
      <c r="BQ1016" s="616"/>
      <c r="BR1016" s="616"/>
      <c r="BS1016" s="616"/>
      <c r="BT1016" s="616"/>
      <c r="BU1016" s="616"/>
      <c r="BV1016" s="616"/>
      <c r="BW1016" s="616"/>
      <c r="BX1016" s="616"/>
      <c r="BY1016" s="616"/>
      <c r="BZ1016" s="616"/>
      <c r="CA1016" s="616"/>
      <c r="CB1016" s="616"/>
      <c r="CC1016" s="616"/>
      <c r="CD1016" s="616"/>
      <c r="CE1016" s="616"/>
      <c r="CF1016" s="616"/>
      <c r="CG1016" s="616"/>
    </row>
    <row r="1017" spans="1:85">
      <c r="A1017" s="618"/>
      <c r="B1017" s="618"/>
      <c r="C1017" s="618"/>
      <c r="D1017" s="618"/>
      <c r="E1017" s="618"/>
      <c r="F1017" s="618"/>
      <c r="G1017" s="618"/>
      <c r="H1017" s="618"/>
      <c r="I1017" s="618"/>
      <c r="J1017" s="618"/>
      <c r="K1017" s="618"/>
      <c r="L1017" s="618"/>
      <c r="M1017" s="618"/>
      <c r="N1017" s="618"/>
      <c r="O1017" s="618"/>
      <c r="P1017" s="618"/>
      <c r="Q1017" s="618"/>
      <c r="R1017" s="618"/>
      <c r="S1017" s="618"/>
      <c r="T1017" s="618"/>
      <c r="U1017" s="618"/>
      <c r="V1017" s="618"/>
      <c r="W1017" s="618"/>
      <c r="Y1017" s="618"/>
      <c r="Z1017" s="618"/>
      <c r="AA1017" s="618"/>
      <c r="AB1017" s="618"/>
      <c r="AC1017" s="618"/>
      <c r="AD1017" s="618"/>
      <c r="AE1017" s="618"/>
      <c r="AF1017" s="618"/>
      <c r="AG1017" s="618"/>
      <c r="AH1017" s="618"/>
      <c r="AI1017" s="618"/>
      <c r="AJ1017" s="618"/>
      <c r="AK1017" s="618"/>
      <c r="AL1017" s="616"/>
      <c r="AM1017" s="616"/>
      <c r="AN1017" s="616"/>
      <c r="AO1017" s="616"/>
      <c r="AP1017" s="616"/>
      <c r="AQ1017" s="616"/>
      <c r="AR1017" s="616"/>
      <c r="AS1017" s="616"/>
      <c r="AT1017" s="616"/>
      <c r="AU1017" s="616"/>
      <c r="AV1017" s="616"/>
      <c r="AW1017" s="616"/>
      <c r="AX1017" s="616"/>
      <c r="AY1017" s="616"/>
      <c r="AZ1017" s="616"/>
      <c r="BA1017" s="616"/>
      <c r="BB1017" s="616"/>
      <c r="BC1017" s="616"/>
      <c r="BD1017" s="616"/>
      <c r="BE1017" s="616"/>
      <c r="BF1017" s="616"/>
      <c r="BG1017" s="616"/>
      <c r="BH1017" s="616"/>
      <c r="BI1017" s="616"/>
      <c r="BJ1017" s="616"/>
      <c r="BK1017" s="616"/>
      <c r="BL1017" s="616"/>
      <c r="BM1017" s="616"/>
      <c r="BN1017" s="616"/>
      <c r="BO1017" s="616"/>
      <c r="BP1017" s="616"/>
      <c r="BQ1017" s="616"/>
      <c r="BR1017" s="616"/>
      <c r="BS1017" s="616"/>
      <c r="BT1017" s="616"/>
      <c r="BU1017" s="616"/>
      <c r="BV1017" s="616"/>
      <c r="BW1017" s="616"/>
      <c r="BX1017" s="616"/>
      <c r="BY1017" s="616"/>
      <c r="BZ1017" s="616"/>
      <c r="CA1017" s="616"/>
      <c r="CB1017" s="616"/>
      <c r="CC1017" s="616"/>
      <c r="CD1017" s="616"/>
      <c r="CE1017" s="616"/>
      <c r="CF1017" s="616"/>
      <c r="CG1017" s="616"/>
    </row>
    <row r="1018" spans="1:85">
      <c r="A1018" s="618"/>
      <c r="B1018" s="618"/>
      <c r="C1018" s="618"/>
      <c r="D1018" s="618"/>
      <c r="E1018" s="618"/>
      <c r="F1018" s="618"/>
      <c r="G1018" s="618"/>
      <c r="H1018" s="618"/>
      <c r="I1018" s="618"/>
      <c r="J1018" s="618"/>
      <c r="K1018" s="618"/>
      <c r="L1018" s="618"/>
      <c r="M1018" s="618"/>
      <c r="N1018" s="618"/>
      <c r="O1018" s="618"/>
      <c r="P1018" s="618"/>
      <c r="Q1018" s="618"/>
      <c r="R1018" s="618"/>
      <c r="S1018" s="618"/>
      <c r="T1018" s="618"/>
      <c r="U1018" s="618"/>
      <c r="V1018" s="618"/>
      <c r="W1018" s="618"/>
      <c r="Y1018" s="618"/>
      <c r="Z1018" s="618"/>
      <c r="AA1018" s="618"/>
      <c r="AB1018" s="618"/>
      <c r="AC1018" s="618"/>
      <c r="AD1018" s="618"/>
      <c r="AE1018" s="618"/>
      <c r="AF1018" s="618"/>
      <c r="AG1018" s="618"/>
      <c r="AH1018" s="618"/>
      <c r="AI1018" s="618"/>
      <c r="AJ1018" s="618"/>
      <c r="AK1018" s="618"/>
      <c r="AL1018" s="616"/>
      <c r="AM1018" s="616"/>
      <c r="AN1018" s="616"/>
      <c r="AO1018" s="616"/>
      <c r="AP1018" s="616"/>
      <c r="AQ1018" s="616"/>
      <c r="AR1018" s="616"/>
      <c r="AS1018" s="616"/>
      <c r="AT1018" s="616"/>
      <c r="AU1018" s="616"/>
      <c r="AV1018" s="616"/>
      <c r="AW1018" s="616"/>
      <c r="AX1018" s="616"/>
      <c r="AY1018" s="616"/>
      <c r="AZ1018" s="616"/>
      <c r="BA1018" s="616"/>
      <c r="BB1018" s="616"/>
      <c r="BC1018" s="616"/>
      <c r="BD1018" s="616"/>
      <c r="BE1018" s="616"/>
      <c r="BF1018" s="616"/>
      <c r="BG1018" s="616"/>
      <c r="BH1018" s="616"/>
      <c r="BI1018" s="616"/>
      <c r="BJ1018" s="616"/>
      <c r="BK1018" s="616"/>
      <c r="BL1018" s="616"/>
      <c r="BM1018" s="616"/>
      <c r="BN1018" s="616"/>
      <c r="BO1018" s="616"/>
      <c r="BP1018" s="616"/>
      <c r="BQ1018" s="616"/>
      <c r="BR1018" s="616"/>
      <c r="BS1018" s="616"/>
      <c r="BT1018" s="616"/>
      <c r="BU1018" s="616"/>
      <c r="BV1018" s="616"/>
      <c r="BW1018" s="616"/>
      <c r="BX1018" s="616"/>
      <c r="BY1018" s="616"/>
      <c r="BZ1018" s="616"/>
      <c r="CA1018" s="616"/>
      <c r="CB1018" s="616"/>
      <c r="CC1018" s="616"/>
      <c r="CD1018" s="616"/>
      <c r="CE1018" s="616"/>
      <c r="CF1018" s="616"/>
      <c r="CG1018" s="616"/>
    </row>
    <row r="1019" spans="1:85">
      <c r="A1019" s="618"/>
      <c r="B1019" s="618"/>
      <c r="C1019" s="618"/>
      <c r="D1019" s="618"/>
      <c r="E1019" s="618"/>
      <c r="F1019" s="618"/>
      <c r="G1019" s="618"/>
      <c r="H1019" s="618"/>
      <c r="I1019" s="618"/>
      <c r="J1019" s="618"/>
      <c r="K1019" s="618"/>
      <c r="L1019" s="618"/>
      <c r="M1019" s="618"/>
      <c r="N1019" s="618"/>
      <c r="O1019" s="618"/>
      <c r="P1019" s="618"/>
      <c r="Q1019" s="618"/>
      <c r="R1019" s="618"/>
      <c r="S1019" s="618"/>
      <c r="T1019" s="618"/>
      <c r="U1019" s="618"/>
      <c r="V1019" s="618"/>
      <c r="W1019" s="618"/>
      <c r="Y1019" s="618"/>
      <c r="Z1019" s="618"/>
      <c r="AA1019" s="618"/>
      <c r="AB1019" s="618"/>
      <c r="AC1019" s="618"/>
      <c r="AD1019" s="618"/>
      <c r="AE1019" s="618"/>
      <c r="AF1019" s="618"/>
      <c r="AG1019" s="618"/>
      <c r="AH1019" s="618"/>
      <c r="AI1019" s="618"/>
      <c r="AJ1019" s="618"/>
      <c r="AK1019" s="618"/>
      <c r="AL1019" s="616"/>
      <c r="AM1019" s="616"/>
      <c r="AN1019" s="616"/>
      <c r="AO1019" s="616"/>
      <c r="AP1019" s="616"/>
      <c r="AQ1019" s="616"/>
      <c r="AR1019" s="616"/>
      <c r="AS1019" s="616"/>
      <c r="AT1019" s="616"/>
      <c r="AU1019" s="616"/>
      <c r="AV1019" s="616"/>
      <c r="AW1019" s="616"/>
      <c r="AX1019" s="616"/>
      <c r="AY1019" s="616"/>
      <c r="AZ1019" s="616"/>
      <c r="BA1019" s="616"/>
      <c r="BB1019" s="616"/>
      <c r="BC1019" s="616"/>
      <c r="BD1019" s="616"/>
      <c r="BE1019" s="616"/>
      <c r="BF1019" s="616"/>
      <c r="BG1019" s="616"/>
      <c r="BH1019" s="616"/>
      <c r="BI1019" s="616"/>
      <c r="BJ1019" s="616"/>
      <c r="BK1019" s="616"/>
      <c r="BL1019" s="616"/>
      <c r="BM1019" s="616"/>
      <c r="BN1019" s="616"/>
      <c r="BO1019" s="616"/>
      <c r="BP1019" s="616"/>
      <c r="BQ1019" s="616"/>
      <c r="BR1019" s="616"/>
      <c r="BS1019" s="616"/>
      <c r="BT1019" s="616"/>
      <c r="BU1019" s="616"/>
      <c r="BV1019" s="616"/>
      <c r="BW1019" s="616"/>
      <c r="BX1019" s="616"/>
      <c r="BY1019" s="616"/>
      <c r="BZ1019" s="616"/>
      <c r="CA1019" s="616"/>
      <c r="CB1019" s="616"/>
      <c r="CC1019" s="616"/>
      <c r="CD1019" s="616"/>
      <c r="CE1019" s="616"/>
      <c r="CF1019" s="616"/>
      <c r="CG1019" s="616"/>
    </row>
    <row r="1020" spans="1:85">
      <c r="A1020" s="618"/>
      <c r="B1020" s="618"/>
      <c r="C1020" s="618"/>
      <c r="D1020" s="618"/>
      <c r="E1020" s="618"/>
      <c r="F1020" s="618"/>
      <c r="G1020" s="618"/>
      <c r="H1020" s="618"/>
      <c r="I1020" s="618"/>
      <c r="J1020" s="618"/>
      <c r="K1020" s="618"/>
      <c r="L1020" s="618"/>
      <c r="M1020" s="618"/>
      <c r="N1020" s="618"/>
      <c r="O1020" s="618"/>
      <c r="P1020" s="618"/>
      <c r="Q1020" s="618"/>
      <c r="R1020" s="618"/>
      <c r="S1020" s="618"/>
      <c r="T1020" s="618"/>
      <c r="U1020" s="618"/>
      <c r="V1020" s="618"/>
      <c r="W1020" s="618"/>
      <c r="Y1020" s="618"/>
      <c r="Z1020" s="618"/>
      <c r="AA1020" s="618"/>
      <c r="AB1020" s="618"/>
      <c r="AC1020" s="618"/>
      <c r="AD1020" s="618"/>
      <c r="AE1020" s="618"/>
      <c r="AF1020" s="618"/>
      <c r="AG1020" s="618"/>
      <c r="AH1020" s="618"/>
      <c r="AI1020" s="618"/>
      <c r="AJ1020" s="618"/>
      <c r="AK1020" s="618"/>
      <c r="AL1020" s="616"/>
      <c r="AM1020" s="616"/>
      <c r="AN1020" s="616"/>
      <c r="AO1020" s="616"/>
      <c r="AP1020" s="616"/>
      <c r="AQ1020" s="616"/>
      <c r="AR1020" s="616"/>
      <c r="AS1020" s="616"/>
      <c r="AT1020" s="616"/>
      <c r="AU1020" s="616"/>
      <c r="AV1020" s="616"/>
      <c r="AW1020" s="616"/>
      <c r="AX1020" s="616"/>
      <c r="AY1020" s="616"/>
      <c r="AZ1020" s="616"/>
      <c r="BA1020" s="616"/>
      <c r="BB1020" s="616"/>
      <c r="BC1020" s="616"/>
      <c r="BD1020" s="616"/>
      <c r="BE1020" s="616"/>
      <c r="BF1020" s="616"/>
      <c r="BG1020" s="616"/>
      <c r="BH1020" s="616"/>
      <c r="BI1020" s="616"/>
      <c r="BJ1020" s="616"/>
      <c r="BK1020" s="616"/>
      <c r="BL1020" s="616"/>
      <c r="BM1020" s="616"/>
      <c r="BN1020" s="616"/>
      <c r="BO1020" s="616"/>
      <c r="BP1020" s="616"/>
      <c r="BQ1020" s="616"/>
      <c r="BR1020" s="616"/>
      <c r="BS1020" s="616"/>
      <c r="BT1020" s="616"/>
      <c r="BU1020" s="616"/>
      <c r="BV1020" s="616"/>
      <c r="BW1020" s="616"/>
      <c r="BX1020" s="616"/>
      <c r="BY1020" s="616"/>
      <c r="BZ1020" s="616"/>
      <c r="CA1020" s="616"/>
      <c r="CB1020" s="616"/>
      <c r="CC1020" s="616"/>
      <c r="CD1020" s="616"/>
      <c r="CE1020" s="616"/>
      <c r="CF1020" s="616"/>
      <c r="CG1020" s="616"/>
    </row>
    <row r="1021" spans="1:85">
      <c r="A1021" s="618"/>
      <c r="B1021" s="618"/>
      <c r="C1021" s="618"/>
      <c r="D1021" s="618"/>
      <c r="E1021" s="618"/>
      <c r="F1021" s="618"/>
      <c r="G1021" s="618"/>
      <c r="H1021" s="618"/>
      <c r="I1021" s="618"/>
      <c r="J1021" s="618"/>
      <c r="K1021" s="618"/>
      <c r="L1021" s="618"/>
      <c r="M1021" s="618"/>
      <c r="N1021" s="618"/>
      <c r="O1021" s="618"/>
      <c r="P1021" s="618"/>
      <c r="Q1021" s="618"/>
      <c r="R1021" s="618"/>
      <c r="S1021" s="618"/>
      <c r="T1021" s="618"/>
      <c r="U1021" s="618"/>
      <c r="V1021" s="618"/>
      <c r="W1021" s="618"/>
      <c r="Y1021" s="618"/>
      <c r="Z1021" s="618"/>
      <c r="AA1021" s="618"/>
      <c r="AB1021" s="618"/>
      <c r="AC1021" s="618"/>
      <c r="AD1021" s="618"/>
      <c r="AE1021" s="618"/>
      <c r="AF1021" s="618"/>
      <c r="AG1021" s="618"/>
      <c r="AH1021" s="618"/>
      <c r="AI1021" s="618"/>
      <c r="AJ1021" s="618"/>
      <c r="AK1021" s="618"/>
      <c r="AL1021" s="616"/>
      <c r="AM1021" s="616"/>
      <c r="AN1021" s="616"/>
      <c r="AO1021" s="616"/>
      <c r="AP1021" s="616"/>
      <c r="AQ1021" s="616"/>
      <c r="AR1021" s="616"/>
      <c r="AS1021" s="616"/>
      <c r="AT1021" s="616"/>
      <c r="AU1021" s="616"/>
      <c r="AV1021" s="616"/>
      <c r="AW1021" s="616"/>
      <c r="AX1021" s="616"/>
      <c r="AY1021" s="616"/>
      <c r="AZ1021" s="616"/>
      <c r="BA1021" s="616"/>
      <c r="BB1021" s="616"/>
      <c r="BC1021" s="616"/>
      <c r="BD1021" s="616"/>
      <c r="BE1021" s="616"/>
      <c r="BF1021" s="616"/>
      <c r="BG1021" s="616"/>
      <c r="BH1021" s="616"/>
      <c r="BI1021" s="616"/>
      <c r="BJ1021" s="616"/>
      <c r="BK1021" s="616"/>
      <c r="BL1021" s="616"/>
      <c r="BM1021" s="616"/>
      <c r="BN1021" s="616"/>
      <c r="BO1021" s="616"/>
      <c r="BP1021" s="616"/>
      <c r="BQ1021" s="616"/>
      <c r="BR1021" s="616"/>
      <c r="BS1021" s="616"/>
      <c r="BT1021" s="616"/>
      <c r="BU1021" s="616"/>
      <c r="BV1021" s="616"/>
      <c r="BW1021" s="616"/>
      <c r="BX1021" s="616"/>
      <c r="BY1021" s="616"/>
      <c r="BZ1021" s="616"/>
      <c r="CA1021" s="616"/>
      <c r="CB1021" s="616"/>
      <c r="CC1021" s="616"/>
      <c r="CD1021" s="616"/>
      <c r="CE1021" s="616"/>
      <c r="CF1021" s="616"/>
      <c r="CG1021" s="616"/>
    </row>
    <row r="1022" spans="1:85">
      <c r="A1022" s="618"/>
      <c r="B1022" s="618"/>
      <c r="C1022" s="618"/>
      <c r="D1022" s="618"/>
      <c r="E1022" s="618"/>
      <c r="F1022" s="618"/>
      <c r="G1022" s="618"/>
      <c r="H1022" s="618"/>
      <c r="I1022" s="618"/>
      <c r="J1022" s="618"/>
      <c r="K1022" s="618"/>
      <c r="L1022" s="618"/>
      <c r="M1022" s="618"/>
      <c r="N1022" s="618"/>
      <c r="O1022" s="618"/>
      <c r="P1022" s="618"/>
      <c r="Q1022" s="618"/>
      <c r="R1022" s="618"/>
      <c r="S1022" s="618"/>
      <c r="T1022" s="618"/>
      <c r="U1022" s="618"/>
      <c r="V1022" s="618"/>
      <c r="W1022" s="618"/>
      <c r="Y1022" s="618"/>
      <c r="Z1022" s="618"/>
      <c r="AA1022" s="618"/>
      <c r="AB1022" s="618"/>
      <c r="AC1022" s="618"/>
      <c r="AD1022" s="618"/>
      <c r="AE1022" s="618"/>
      <c r="AF1022" s="618"/>
      <c r="AG1022" s="618"/>
      <c r="AH1022" s="618"/>
      <c r="AI1022" s="618"/>
      <c r="AJ1022" s="618"/>
      <c r="AK1022" s="618"/>
      <c r="AL1022" s="616"/>
      <c r="AM1022" s="616"/>
      <c r="AN1022" s="616"/>
      <c r="AO1022" s="616"/>
      <c r="AP1022" s="616"/>
      <c r="AQ1022" s="616"/>
      <c r="AR1022" s="616"/>
      <c r="AS1022" s="616"/>
      <c r="AT1022" s="616"/>
      <c r="AU1022" s="616"/>
      <c r="AV1022" s="616"/>
      <c r="AW1022" s="616"/>
      <c r="AX1022" s="616"/>
      <c r="AY1022" s="616"/>
      <c r="AZ1022" s="616"/>
      <c r="BA1022" s="616"/>
      <c r="BB1022" s="616"/>
      <c r="BC1022" s="616"/>
      <c r="BD1022" s="616"/>
      <c r="BE1022" s="616"/>
      <c r="BF1022" s="616"/>
      <c r="BG1022" s="616"/>
      <c r="BH1022" s="616"/>
      <c r="BI1022" s="616"/>
      <c r="BJ1022" s="616"/>
      <c r="BK1022" s="616"/>
      <c r="BL1022" s="616"/>
      <c r="BM1022" s="616"/>
      <c r="BN1022" s="616"/>
      <c r="BO1022" s="616"/>
      <c r="BP1022" s="616"/>
      <c r="BQ1022" s="616"/>
      <c r="BR1022" s="616"/>
      <c r="BS1022" s="616"/>
      <c r="BT1022" s="616"/>
      <c r="BU1022" s="616"/>
      <c r="BV1022" s="616"/>
      <c r="BW1022" s="616"/>
      <c r="BX1022" s="616"/>
      <c r="BY1022" s="616"/>
      <c r="BZ1022" s="616"/>
      <c r="CA1022" s="616"/>
      <c r="CB1022" s="616"/>
      <c r="CC1022" s="616"/>
      <c r="CD1022" s="616"/>
      <c r="CE1022" s="616"/>
      <c r="CF1022" s="616"/>
      <c r="CG1022" s="616"/>
    </row>
    <row r="1023" spans="1:85">
      <c r="A1023" s="618"/>
      <c r="B1023" s="618"/>
      <c r="C1023" s="618"/>
      <c r="D1023" s="618"/>
      <c r="E1023" s="618"/>
      <c r="F1023" s="618"/>
      <c r="G1023" s="618"/>
      <c r="H1023" s="618"/>
      <c r="I1023" s="618"/>
      <c r="J1023" s="618"/>
      <c r="K1023" s="618"/>
      <c r="L1023" s="618"/>
      <c r="M1023" s="618"/>
      <c r="N1023" s="618"/>
      <c r="O1023" s="618"/>
      <c r="P1023" s="618"/>
      <c r="Q1023" s="618"/>
      <c r="R1023" s="618"/>
      <c r="S1023" s="618"/>
      <c r="T1023" s="618"/>
      <c r="U1023" s="618"/>
      <c r="V1023" s="618"/>
      <c r="W1023" s="618"/>
      <c r="Y1023" s="618"/>
      <c r="Z1023" s="618"/>
      <c r="AA1023" s="618"/>
      <c r="AB1023" s="618"/>
      <c r="AC1023" s="618"/>
      <c r="AD1023" s="618"/>
      <c r="AE1023" s="618"/>
      <c r="AF1023" s="618"/>
      <c r="AG1023" s="618"/>
      <c r="AH1023" s="618"/>
      <c r="AI1023" s="618"/>
      <c r="AJ1023" s="618"/>
      <c r="AK1023" s="618"/>
      <c r="AL1023" s="616"/>
      <c r="AM1023" s="616"/>
      <c r="AN1023" s="616"/>
      <c r="AO1023" s="616"/>
      <c r="AP1023" s="616"/>
      <c r="AQ1023" s="616"/>
      <c r="AR1023" s="616"/>
      <c r="AS1023" s="616"/>
      <c r="AT1023" s="616"/>
      <c r="AU1023" s="616"/>
      <c r="AV1023" s="616"/>
      <c r="AW1023" s="616"/>
      <c r="AX1023" s="616"/>
      <c r="AY1023" s="616"/>
      <c r="AZ1023" s="616"/>
      <c r="BA1023" s="616"/>
      <c r="BB1023" s="616"/>
      <c r="BC1023" s="616"/>
      <c r="BD1023" s="616"/>
      <c r="BE1023" s="616"/>
      <c r="BF1023" s="616"/>
      <c r="BG1023" s="616"/>
      <c r="BH1023" s="616"/>
      <c r="BI1023" s="616"/>
      <c r="BJ1023" s="616"/>
      <c r="BK1023" s="616"/>
      <c r="BL1023" s="616"/>
      <c r="BM1023" s="616"/>
      <c r="BN1023" s="616"/>
      <c r="BO1023" s="616"/>
      <c r="BP1023" s="616"/>
      <c r="BQ1023" s="616"/>
      <c r="BR1023" s="616"/>
      <c r="BS1023" s="616"/>
      <c r="BT1023" s="616"/>
      <c r="BU1023" s="616"/>
      <c r="BV1023" s="616"/>
      <c r="BW1023" s="616"/>
      <c r="BX1023" s="616"/>
      <c r="BY1023" s="616"/>
      <c r="BZ1023" s="616"/>
      <c r="CA1023" s="616"/>
      <c r="CB1023" s="616"/>
      <c r="CC1023" s="616"/>
      <c r="CD1023" s="616"/>
      <c r="CE1023" s="616"/>
      <c r="CF1023" s="616"/>
      <c r="CG1023" s="616"/>
    </row>
    <row r="1024" spans="1:85">
      <c r="A1024" s="618"/>
      <c r="B1024" s="618"/>
      <c r="C1024" s="618"/>
      <c r="D1024" s="618"/>
      <c r="E1024" s="618"/>
      <c r="F1024" s="618"/>
      <c r="G1024" s="618"/>
      <c r="H1024" s="618"/>
      <c r="I1024" s="618"/>
      <c r="J1024" s="618"/>
      <c r="K1024" s="618"/>
      <c r="L1024" s="618"/>
      <c r="M1024" s="618"/>
      <c r="N1024" s="618"/>
      <c r="O1024" s="618"/>
      <c r="P1024" s="618"/>
      <c r="Q1024" s="618"/>
      <c r="R1024" s="618"/>
      <c r="S1024" s="618"/>
      <c r="T1024" s="618"/>
      <c r="U1024" s="618"/>
      <c r="V1024" s="618"/>
      <c r="W1024" s="618"/>
      <c r="Y1024" s="618"/>
      <c r="Z1024" s="618"/>
      <c r="AA1024" s="618"/>
      <c r="AB1024" s="618"/>
      <c r="AC1024" s="618"/>
      <c r="AD1024" s="618"/>
      <c r="AE1024" s="618"/>
      <c r="AF1024" s="618"/>
      <c r="AG1024" s="618"/>
      <c r="AH1024" s="618"/>
      <c r="AI1024" s="618"/>
      <c r="AJ1024" s="618"/>
      <c r="AK1024" s="618"/>
      <c r="AL1024" s="616"/>
      <c r="AM1024" s="616"/>
      <c r="AN1024" s="616"/>
      <c r="AO1024" s="616"/>
      <c r="AP1024" s="616"/>
      <c r="AQ1024" s="616"/>
      <c r="AR1024" s="616"/>
      <c r="AS1024" s="616"/>
      <c r="AT1024" s="616"/>
      <c r="AU1024" s="616"/>
      <c r="AV1024" s="616"/>
      <c r="AW1024" s="616"/>
      <c r="AX1024" s="616"/>
      <c r="AY1024" s="616"/>
      <c r="AZ1024" s="616"/>
      <c r="BA1024" s="616"/>
      <c r="BB1024" s="616"/>
      <c r="BC1024" s="616"/>
      <c r="BD1024" s="616"/>
      <c r="BE1024" s="616"/>
      <c r="BF1024" s="616"/>
      <c r="BG1024" s="616"/>
      <c r="BH1024" s="616"/>
      <c r="BI1024" s="616"/>
      <c r="BJ1024" s="616"/>
      <c r="BK1024" s="616"/>
      <c r="BL1024" s="616"/>
      <c r="BM1024" s="616"/>
      <c r="BN1024" s="616"/>
      <c r="BO1024" s="616"/>
      <c r="BP1024" s="616"/>
      <c r="BQ1024" s="616"/>
      <c r="BR1024" s="616"/>
      <c r="BS1024" s="616"/>
      <c r="BT1024" s="616"/>
      <c r="BU1024" s="616"/>
      <c r="BV1024" s="616"/>
      <c r="BW1024" s="616"/>
      <c r="BX1024" s="616"/>
      <c r="BY1024" s="616"/>
      <c r="BZ1024" s="616"/>
      <c r="CA1024" s="616"/>
      <c r="CB1024" s="616"/>
      <c r="CC1024" s="616"/>
      <c r="CD1024" s="616"/>
      <c r="CE1024" s="616"/>
      <c r="CF1024" s="616"/>
      <c r="CG1024" s="616"/>
    </row>
    <row r="1025" spans="1:85">
      <c r="A1025" s="618"/>
      <c r="B1025" s="618"/>
      <c r="C1025" s="618"/>
      <c r="D1025" s="618"/>
      <c r="E1025" s="618"/>
      <c r="F1025" s="618"/>
      <c r="G1025" s="618"/>
      <c r="H1025" s="618"/>
      <c r="I1025" s="618"/>
      <c r="J1025" s="618"/>
      <c r="K1025" s="618"/>
      <c r="L1025" s="618"/>
      <c r="M1025" s="618"/>
      <c r="N1025" s="618"/>
      <c r="O1025" s="618"/>
      <c r="P1025" s="618"/>
      <c r="Q1025" s="618"/>
      <c r="R1025" s="618"/>
      <c r="S1025" s="618"/>
      <c r="T1025" s="618"/>
      <c r="U1025" s="618"/>
      <c r="V1025" s="618"/>
      <c r="W1025" s="618"/>
      <c r="Y1025" s="618"/>
      <c r="Z1025" s="618"/>
      <c r="AA1025" s="618"/>
      <c r="AB1025" s="618"/>
      <c r="AC1025" s="618"/>
      <c r="AD1025" s="618"/>
      <c r="AE1025" s="618"/>
      <c r="AF1025" s="618"/>
      <c r="AG1025" s="618"/>
      <c r="AH1025" s="618"/>
      <c r="AI1025" s="618"/>
      <c r="AJ1025" s="618"/>
      <c r="AK1025" s="618"/>
      <c r="AL1025" s="616"/>
      <c r="AM1025" s="616"/>
      <c r="AN1025" s="616"/>
      <c r="AO1025" s="616"/>
      <c r="AP1025" s="616"/>
      <c r="AQ1025" s="616"/>
      <c r="AR1025" s="616"/>
      <c r="AS1025" s="616"/>
      <c r="AT1025" s="616"/>
      <c r="AU1025" s="616"/>
      <c r="AV1025" s="616"/>
      <c r="AW1025" s="616"/>
      <c r="AX1025" s="616"/>
      <c r="AY1025" s="616"/>
      <c r="AZ1025" s="616"/>
      <c r="BA1025" s="616"/>
      <c r="BB1025" s="616"/>
      <c r="BC1025" s="616"/>
      <c r="BD1025" s="616"/>
      <c r="BE1025" s="616"/>
      <c r="BF1025" s="616"/>
      <c r="BG1025" s="616"/>
      <c r="BH1025" s="616"/>
      <c r="BI1025" s="616"/>
      <c r="BJ1025" s="616"/>
      <c r="BK1025" s="616"/>
      <c r="BL1025" s="616"/>
      <c r="BM1025" s="616"/>
      <c r="BN1025" s="616"/>
      <c r="BO1025" s="616"/>
      <c r="BP1025" s="616"/>
      <c r="BQ1025" s="616"/>
      <c r="BR1025" s="616"/>
      <c r="BS1025" s="616"/>
      <c r="BT1025" s="616"/>
      <c r="BU1025" s="616"/>
      <c r="BV1025" s="616"/>
      <c r="BW1025" s="616"/>
      <c r="BX1025" s="616"/>
      <c r="BY1025" s="616"/>
      <c r="BZ1025" s="616"/>
      <c r="CA1025" s="616"/>
      <c r="CB1025" s="616"/>
      <c r="CC1025" s="616"/>
      <c r="CD1025" s="616"/>
      <c r="CE1025" s="616"/>
      <c r="CF1025" s="616"/>
      <c r="CG1025" s="616"/>
    </row>
    <row r="1026" spans="1:85">
      <c r="A1026" s="618"/>
      <c r="B1026" s="618"/>
      <c r="C1026" s="618"/>
      <c r="D1026" s="618"/>
      <c r="E1026" s="618"/>
      <c r="F1026" s="618"/>
      <c r="G1026" s="618"/>
      <c r="H1026" s="618"/>
      <c r="I1026" s="618"/>
      <c r="J1026" s="618"/>
      <c r="K1026" s="618"/>
      <c r="L1026" s="618"/>
      <c r="M1026" s="618"/>
      <c r="N1026" s="618"/>
      <c r="O1026" s="618"/>
      <c r="P1026" s="618"/>
      <c r="Q1026" s="618"/>
      <c r="R1026" s="618"/>
      <c r="S1026" s="618"/>
      <c r="T1026" s="618"/>
      <c r="U1026" s="618"/>
      <c r="V1026" s="618"/>
      <c r="W1026" s="618"/>
      <c r="Y1026" s="618"/>
      <c r="Z1026" s="618"/>
      <c r="AA1026" s="618"/>
      <c r="AB1026" s="618"/>
      <c r="AC1026" s="618"/>
      <c r="AD1026" s="618"/>
      <c r="AE1026" s="618"/>
      <c r="AF1026" s="618"/>
      <c r="AG1026" s="618"/>
      <c r="AH1026" s="618"/>
      <c r="AI1026" s="618"/>
      <c r="AJ1026" s="618"/>
      <c r="AK1026" s="618"/>
      <c r="AL1026" s="616"/>
      <c r="AM1026" s="616"/>
      <c r="AN1026" s="616"/>
      <c r="AO1026" s="616"/>
      <c r="AP1026" s="616"/>
      <c r="AQ1026" s="616"/>
      <c r="AR1026" s="616"/>
      <c r="AS1026" s="616"/>
      <c r="AT1026" s="616"/>
      <c r="AU1026" s="616"/>
      <c r="AV1026" s="616"/>
      <c r="AW1026" s="616"/>
      <c r="AX1026" s="616"/>
      <c r="AY1026" s="616"/>
      <c r="AZ1026" s="616"/>
      <c r="BA1026" s="616"/>
      <c r="BB1026" s="616"/>
      <c r="BC1026" s="616"/>
      <c r="BD1026" s="616"/>
      <c r="BE1026" s="616"/>
      <c r="BF1026" s="616"/>
      <c r="BG1026" s="616"/>
      <c r="BH1026" s="616"/>
      <c r="BI1026" s="616"/>
      <c r="BJ1026" s="616"/>
      <c r="BK1026" s="616"/>
      <c r="BL1026" s="616"/>
      <c r="BM1026" s="616"/>
      <c r="BN1026" s="616"/>
      <c r="BO1026" s="616"/>
      <c r="BP1026" s="616"/>
      <c r="BQ1026" s="616"/>
      <c r="BR1026" s="616"/>
      <c r="BS1026" s="616"/>
      <c r="BT1026" s="616"/>
      <c r="BU1026" s="616"/>
      <c r="BV1026" s="616"/>
      <c r="BW1026" s="616"/>
      <c r="BX1026" s="616"/>
      <c r="BY1026" s="616"/>
      <c r="BZ1026" s="616"/>
      <c r="CA1026" s="616"/>
      <c r="CB1026" s="616"/>
      <c r="CC1026" s="616"/>
      <c r="CD1026" s="616"/>
      <c r="CE1026" s="616"/>
      <c r="CF1026" s="616"/>
      <c r="CG1026" s="616"/>
    </row>
    <row r="1027" spans="1:85">
      <c r="A1027" s="618"/>
      <c r="B1027" s="618"/>
      <c r="C1027" s="618"/>
      <c r="D1027" s="618"/>
      <c r="E1027" s="618"/>
      <c r="F1027" s="618"/>
      <c r="G1027" s="618"/>
      <c r="H1027" s="618"/>
      <c r="I1027" s="618"/>
      <c r="J1027" s="618"/>
      <c r="K1027" s="618"/>
      <c r="L1027" s="618"/>
      <c r="M1027" s="618"/>
      <c r="N1027" s="618"/>
      <c r="O1027" s="618"/>
      <c r="P1027" s="618"/>
      <c r="Q1027" s="618"/>
      <c r="R1027" s="618"/>
      <c r="S1027" s="618"/>
      <c r="T1027" s="618"/>
      <c r="U1027" s="618"/>
      <c r="V1027" s="618"/>
      <c r="W1027" s="618"/>
      <c r="Y1027" s="618"/>
      <c r="Z1027" s="618"/>
      <c r="AA1027" s="618"/>
      <c r="AB1027" s="618"/>
      <c r="AC1027" s="618"/>
      <c r="AD1027" s="618"/>
      <c r="AE1027" s="618"/>
      <c r="AF1027" s="618"/>
      <c r="AG1027" s="618"/>
      <c r="AH1027" s="618"/>
      <c r="AI1027" s="618"/>
      <c r="AJ1027" s="618"/>
      <c r="AK1027" s="618"/>
      <c r="AL1027" s="616"/>
      <c r="AM1027" s="616"/>
      <c r="AN1027" s="616"/>
      <c r="AO1027" s="616"/>
      <c r="AP1027" s="616"/>
      <c r="AQ1027" s="616"/>
      <c r="AR1027" s="616"/>
      <c r="AS1027" s="616"/>
      <c r="AT1027" s="616"/>
      <c r="AU1027" s="616"/>
      <c r="AV1027" s="616"/>
      <c r="AW1027" s="616"/>
      <c r="AX1027" s="616"/>
      <c r="AY1027" s="616"/>
      <c r="AZ1027" s="616"/>
      <c r="BA1027" s="616"/>
      <c r="BB1027" s="616"/>
      <c r="BC1027" s="616"/>
      <c r="BD1027" s="616"/>
      <c r="BE1027" s="616"/>
      <c r="BF1027" s="616"/>
      <c r="BG1027" s="616"/>
      <c r="BH1027" s="616"/>
      <c r="BI1027" s="616"/>
      <c r="BJ1027" s="616"/>
      <c r="BK1027" s="616"/>
      <c r="BL1027" s="616"/>
      <c r="BM1027" s="616"/>
      <c r="BN1027" s="616"/>
      <c r="BO1027" s="616"/>
      <c r="BP1027" s="616"/>
      <c r="BQ1027" s="616"/>
      <c r="BR1027" s="616"/>
      <c r="BS1027" s="616"/>
      <c r="BT1027" s="616"/>
      <c r="BU1027" s="616"/>
      <c r="BV1027" s="616"/>
      <c r="BW1027" s="616"/>
      <c r="BX1027" s="616"/>
      <c r="BY1027" s="616"/>
      <c r="BZ1027" s="616"/>
      <c r="CA1027" s="616"/>
      <c r="CB1027" s="616"/>
      <c r="CC1027" s="616"/>
      <c r="CD1027" s="616"/>
      <c r="CE1027" s="616"/>
      <c r="CF1027" s="616"/>
      <c r="CG1027" s="616"/>
    </row>
    <row r="1028" spans="1:85">
      <c r="A1028" s="618"/>
      <c r="B1028" s="618"/>
      <c r="C1028" s="618"/>
      <c r="D1028" s="618"/>
      <c r="E1028" s="618"/>
      <c r="F1028" s="618"/>
      <c r="G1028" s="618"/>
      <c r="H1028" s="618"/>
      <c r="I1028" s="618"/>
      <c r="J1028" s="618"/>
      <c r="K1028" s="618"/>
      <c r="L1028" s="618"/>
      <c r="M1028" s="618"/>
      <c r="N1028" s="618"/>
      <c r="O1028" s="618"/>
      <c r="P1028" s="618"/>
      <c r="Q1028" s="618"/>
      <c r="R1028" s="618"/>
      <c r="S1028" s="618"/>
      <c r="T1028" s="618"/>
      <c r="U1028" s="618"/>
      <c r="V1028" s="618"/>
      <c r="W1028" s="618"/>
      <c r="Y1028" s="618"/>
      <c r="Z1028" s="618"/>
      <c r="AA1028" s="618"/>
      <c r="AB1028" s="618"/>
      <c r="AC1028" s="618"/>
      <c r="AD1028" s="618"/>
      <c r="AE1028" s="618"/>
      <c r="AF1028" s="618"/>
      <c r="AG1028" s="618"/>
      <c r="AH1028" s="618"/>
      <c r="AI1028" s="618"/>
      <c r="AJ1028" s="618"/>
      <c r="AK1028" s="618"/>
      <c r="AL1028" s="616"/>
      <c r="AM1028" s="616"/>
      <c r="AN1028" s="616"/>
      <c r="AO1028" s="616"/>
      <c r="AP1028" s="616"/>
      <c r="AQ1028" s="616"/>
      <c r="AR1028" s="616"/>
      <c r="AS1028" s="616"/>
      <c r="AT1028" s="616"/>
      <c r="AU1028" s="616"/>
      <c r="AV1028" s="616"/>
      <c r="AW1028" s="616"/>
      <c r="AX1028" s="616"/>
      <c r="AY1028" s="616"/>
      <c r="AZ1028" s="616"/>
      <c r="BA1028" s="616"/>
      <c r="BB1028" s="616"/>
      <c r="BC1028" s="616"/>
      <c r="BD1028" s="616"/>
      <c r="BE1028" s="616"/>
      <c r="BF1028" s="616"/>
      <c r="BG1028" s="616"/>
      <c r="BH1028" s="616"/>
      <c r="BI1028" s="616"/>
      <c r="BJ1028" s="616"/>
      <c r="BK1028" s="616"/>
      <c r="BL1028" s="616"/>
      <c r="BM1028" s="616"/>
      <c r="BN1028" s="616"/>
      <c r="BO1028" s="616"/>
      <c r="BP1028" s="616"/>
      <c r="BQ1028" s="616"/>
      <c r="BR1028" s="616"/>
      <c r="BS1028" s="616"/>
      <c r="BT1028" s="616"/>
      <c r="BU1028" s="616"/>
      <c r="BV1028" s="616"/>
      <c r="BW1028" s="616"/>
      <c r="BX1028" s="616"/>
      <c r="BY1028" s="616"/>
      <c r="BZ1028" s="616"/>
      <c r="CA1028" s="616"/>
      <c r="CB1028" s="616"/>
      <c r="CC1028" s="616"/>
      <c r="CD1028" s="616"/>
      <c r="CE1028" s="616"/>
      <c r="CF1028" s="616"/>
      <c r="CG1028" s="616"/>
    </row>
    <row r="1029" spans="1:85">
      <c r="A1029" s="618"/>
      <c r="B1029" s="618"/>
      <c r="C1029" s="618"/>
      <c r="D1029" s="618"/>
      <c r="E1029" s="618"/>
      <c r="F1029" s="618"/>
      <c r="G1029" s="618"/>
      <c r="H1029" s="618"/>
      <c r="I1029" s="618"/>
      <c r="J1029" s="618"/>
      <c r="K1029" s="618"/>
      <c r="L1029" s="618"/>
      <c r="M1029" s="618"/>
      <c r="N1029" s="618"/>
      <c r="O1029" s="618"/>
      <c r="P1029" s="618"/>
      <c r="Q1029" s="618"/>
      <c r="R1029" s="618"/>
      <c r="S1029" s="618"/>
      <c r="T1029" s="618"/>
      <c r="U1029" s="618"/>
      <c r="V1029" s="618"/>
      <c r="W1029" s="618"/>
      <c r="Y1029" s="618"/>
      <c r="Z1029" s="618"/>
      <c r="AA1029" s="618"/>
      <c r="AB1029" s="618"/>
      <c r="AC1029" s="618"/>
      <c r="AD1029" s="618"/>
      <c r="AE1029" s="618"/>
      <c r="AF1029" s="618"/>
      <c r="AG1029" s="618"/>
      <c r="AH1029" s="618"/>
      <c r="AI1029" s="618"/>
      <c r="AJ1029" s="618"/>
      <c r="AK1029" s="618"/>
      <c r="AL1029" s="616"/>
      <c r="AM1029" s="616"/>
      <c r="AN1029" s="616"/>
      <c r="AO1029" s="616"/>
      <c r="AP1029" s="616"/>
      <c r="AQ1029" s="616"/>
      <c r="AR1029" s="616"/>
      <c r="AS1029" s="616"/>
      <c r="AT1029" s="616"/>
      <c r="AU1029" s="616"/>
      <c r="AV1029" s="616"/>
      <c r="AW1029" s="616"/>
      <c r="AX1029" s="616"/>
      <c r="AY1029" s="616"/>
      <c r="AZ1029" s="616"/>
      <c r="BA1029" s="616"/>
      <c r="BB1029" s="616"/>
      <c r="BC1029" s="616"/>
      <c r="BD1029" s="616"/>
      <c r="BE1029" s="616"/>
      <c r="BF1029" s="616"/>
      <c r="BG1029" s="616"/>
      <c r="BH1029" s="616"/>
      <c r="BI1029" s="616"/>
      <c r="BJ1029" s="616"/>
      <c r="BK1029" s="616"/>
      <c r="BL1029" s="616"/>
      <c r="BM1029" s="616"/>
      <c r="BN1029" s="616"/>
      <c r="BO1029" s="616"/>
      <c r="BP1029" s="616"/>
      <c r="BQ1029" s="616"/>
      <c r="BR1029" s="616"/>
      <c r="BS1029" s="616"/>
      <c r="BT1029" s="616"/>
      <c r="BU1029" s="616"/>
      <c r="BV1029" s="616"/>
      <c r="BW1029" s="616"/>
      <c r="BX1029" s="616"/>
      <c r="BY1029" s="616"/>
      <c r="BZ1029" s="616"/>
      <c r="CA1029" s="616"/>
      <c r="CB1029" s="616"/>
      <c r="CC1029" s="616"/>
      <c r="CD1029" s="616"/>
      <c r="CE1029" s="616"/>
      <c r="CF1029" s="616"/>
      <c r="CG1029" s="616"/>
    </row>
    <row r="1030" spans="1:85">
      <c r="A1030" s="618"/>
      <c r="B1030" s="618"/>
      <c r="C1030" s="618"/>
      <c r="D1030" s="618"/>
      <c r="E1030" s="618"/>
      <c r="F1030" s="618"/>
      <c r="G1030" s="618"/>
      <c r="H1030" s="618"/>
      <c r="I1030" s="618"/>
      <c r="J1030" s="618"/>
      <c r="K1030" s="618"/>
      <c r="L1030" s="618"/>
      <c r="M1030" s="618"/>
      <c r="N1030" s="618"/>
      <c r="O1030" s="618"/>
      <c r="P1030" s="618"/>
      <c r="Q1030" s="618"/>
      <c r="R1030" s="618"/>
      <c r="S1030" s="618"/>
      <c r="T1030" s="618"/>
      <c r="U1030" s="618"/>
      <c r="V1030" s="618"/>
      <c r="W1030" s="618"/>
      <c r="Y1030" s="618"/>
      <c r="Z1030" s="618"/>
      <c r="AA1030" s="618"/>
      <c r="AB1030" s="618"/>
      <c r="AC1030" s="618"/>
      <c r="AD1030" s="618"/>
      <c r="AE1030" s="618"/>
      <c r="AF1030" s="618"/>
      <c r="AG1030" s="618"/>
      <c r="AH1030" s="618"/>
      <c r="AI1030" s="618"/>
      <c r="AJ1030" s="618"/>
      <c r="AK1030" s="618"/>
      <c r="AL1030" s="616"/>
      <c r="AM1030" s="616"/>
      <c r="AN1030" s="616"/>
      <c r="AO1030" s="616"/>
      <c r="AP1030" s="616"/>
      <c r="AQ1030" s="616"/>
      <c r="AR1030" s="616"/>
      <c r="AS1030" s="616"/>
      <c r="AT1030" s="616"/>
      <c r="AU1030" s="616"/>
      <c r="AV1030" s="616"/>
      <c r="AW1030" s="616"/>
      <c r="AX1030" s="616"/>
      <c r="AY1030" s="616"/>
      <c r="AZ1030" s="616"/>
      <c r="BA1030" s="616"/>
      <c r="BB1030" s="616"/>
      <c r="BC1030" s="616"/>
      <c r="BD1030" s="616"/>
      <c r="BE1030" s="616"/>
      <c r="BF1030" s="616"/>
      <c r="BG1030" s="616"/>
      <c r="BH1030" s="616"/>
      <c r="BI1030" s="616"/>
      <c r="BJ1030" s="616"/>
      <c r="BK1030" s="616"/>
      <c r="BL1030" s="616"/>
      <c r="BM1030" s="616"/>
      <c r="BN1030" s="616"/>
      <c r="BO1030" s="616"/>
      <c r="BP1030" s="616"/>
      <c r="BQ1030" s="616"/>
      <c r="BR1030" s="616"/>
      <c r="BS1030" s="616"/>
      <c r="BT1030" s="616"/>
      <c r="BU1030" s="616"/>
      <c r="BV1030" s="616"/>
      <c r="BW1030" s="616"/>
      <c r="BX1030" s="616"/>
      <c r="BY1030" s="616"/>
      <c r="BZ1030" s="616"/>
      <c r="CA1030" s="616"/>
      <c r="CB1030" s="616"/>
      <c r="CC1030" s="616"/>
      <c r="CD1030" s="616"/>
      <c r="CE1030" s="616"/>
      <c r="CF1030" s="616"/>
      <c r="CG1030" s="616"/>
    </row>
    <row r="1031" spans="1:85">
      <c r="A1031" s="618"/>
      <c r="B1031" s="618"/>
      <c r="C1031" s="618"/>
      <c r="D1031" s="618"/>
      <c r="E1031" s="618"/>
      <c r="F1031" s="618"/>
      <c r="G1031" s="618"/>
      <c r="H1031" s="618"/>
      <c r="I1031" s="618"/>
      <c r="J1031" s="618"/>
      <c r="K1031" s="618"/>
      <c r="L1031" s="618"/>
      <c r="M1031" s="618"/>
      <c r="N1031" s="618"/>
      <c r="O1031" s="618"/>
      <c r="P1031" s="618"/>
      <c r="Q1031" s="618"/>
      <c r="R1031" s="618"/>
      <c r="S1031" s="618"/>
      <c r="T1031" s="618"/>
      <c r="U1031" s="618"/>
      <c r="V1031" s="618"/>
      <c r="W1031" s="618"/>
      <c r="Y1031" s="618"/>
      <c r="Z1031" s="618"/>
      <c r="AA1031" s="618"/>
      <c r="AB1031" s="618"/>
      <c r="AC1031" s="618"/>
      <c r="AD1031" s="618"/>
      <c r="AE1031" s="618"/>
      <c r="AF1031" s="618"/>
      <c r="AG1031" s="618"/>
      <c r="AH1031" s="618"/>
      <c r="AI1031" s="618"/>
      <c r="AJ1031" s="618"/>
      <c r="AK1031" s="618"/>
      <c r="AL1031" s="616"/>
      <c r="AM1031" s="616"/>
      <c r="AN1031" s="616"/>
      <c r="AO1031" s="616"/>
      <c r="AP1031" s="616"/>
      <c r="AQ1031" s="616"/>
      <c r="AR1031" s="616"/>
      <c r="AS1031" s="616"/>
      <c r="AT1031" s="616"/>
      <c r="AU1031" s="616"/>
      <c r="AV1031" s="616"/>
      <c r="AW1031" s="616"/>
      <c r="AX1031" s="616"/>
      <c r="AY1031" s="616"/>
      <c r="AZ1031" s="616"/>
      <c r="BA1031" s="616"/>
      <c r="BB1031" s="616"/>
      <c r="BC1031" s="616"/>
      <c r="BD1031" s="616"/>
      <c r="BE1031" s="616"/>
      <c r="BF1031" s="616"/>
      <c r="BG1031" s="616"/>
      <c r="BH1031" s="616"/>
      <c r="BI1031" s="616"/>
      <c r="BJ1031" s="616"/>
      <c r="BK1031" s="616"/>
      <c r="BL1031" s="616"/>
      <c r="BM1031" s="616"/>
      <c r="BN1031" s="616"/>
      <c r="BO1031" s="616"/>
      <c r="BP1031" s="616"/>
      <c r="BQ1031" s="616"/>
      <c r="BR1031" s="616"/>
      <c r="BS1031" s="616"/>
      <c r="BT1031" s="616"/>
      <c r="BU1031" s="616"/>
      <c r="BV1031" s="616"/>
      <c r="BW1031" s="616"/>
      <c r="BX1031" s="616"/>
      <c r="BY1031" s="616"/>
      <c r="BZ1031" s="616"/>
      <c r="CA1031" s="616"/>
      <c r="CB1031" s="616"/>
      <c r="CC1031" s="616"/>
      <c r="CD1031" s="616"/>
      <c r="CE1031" s="616"/>
      <c r="CF1031" s="616"/>
      <c r="CG1031" s="616"/>
    </row>
    <row r="1032" spans="1:85">
      <c r="A1032" s="618"/>
      <c r="B1032" s="618"/>
      <c r="C1032" s="618"/>
      <c r="D1032" s="618"/>
      <c r="E1032" s="618"/>
      <c r="F1032" s="618"/>
      <c r="G1032" s="618"/>
      <c r="H1032" s="618"/>
      <c r="I1032" s="618"/>
      <c r="J1032" s="618"/>
      <c r="K1032" s="618"/>
      <c r="L1032" s="618"/>
      <c r="M1032" s="618"/>
      <c r="N1032" s="618"/>
      <c r="O1032" s="618"/>
      <c r="P1032" s="618"/>
      <c r="Q1032" s="618"/>
      <c r="R1032" s="618"/>
      <c r="S1032" s="618"/>
      <c r="T1032" s="618"/>
      <c r="U1032" s="618"/>
      <c r="V1032" s="618"/>
      <c r="W1032" s="618"/>
      <c r="Y1032" s="618"/>
      <c r="Z1032" s="618"/>
      <c r="AA1032" s="618"/>
      <c r="AB1032" s="618"/>
      <c r="AC1032" s="618"/>
      <c r="AD1032" s="618"/>
      <c r="AE1032" s="618"/>
      <c r="AF1032" s="618"/>
      <c r="AG1032" s="618"/>
      <c r="AH1032" s="618"/>
      <c r="AI1032" s="618"/>
      <c r="AJ1032" s="618"/>
      <c r="AK1032" s="618"/>
      <c r="AL1032" s="616"/>
      <c r="AM1032" s="616"/>
      <c r="AN1032" s="616"/>
      <c r="AO1032" s="616"/>
      <c r="AP1032" s="616"/>
      <c r="AQ1032" s="616"/>
      <c r="AR1032" s="616"/>
      <c r="AS1032" s="616"/>
      <c r="AT1032" s="616"/>
      <c r="AU1032" s="616"/>
      <c r="AV1032" s="616"/>
      <c r="AW1032" s="616"/>
      <c r="AX1032" s="616"/>
      <c r="AY1032" s="616"/>
      <c r="AZ1032" s="616"/>
      <c r="BA1032" s="616"/>
      <c r="BB1032" s="616"/>
      <c r="BC1032" s="616"/>
      <c r="BD1032" s="616"/>
      <c r="BE1032" s="616"/>
      <c r="BF1032" s="616"/>
      <c r="BG1032" s="616"/>
      <c r="BH1032" s="616"/>
      <c r="BI1032" s="616"/>
      <c r="BJ1032" s="616"/>
      <c r="BK1032" s="616"/>
      <c r="BL1032" s="616"/>
      <c r="BM1032" s="616"/>
      <c r="BN1032" s="616"/>
      <c r="BO1032" s="616"/>
      <c r="BP1032" s="616"/>
      <c r="BQ1032" s="616"/>
      <c r="BR1032" s="616"/>
      <c r="BS1032" s="616"/>
      <c r="BT1032" s="616"/>
      <c r="BU1032" s="616"/>
      <c r="BV1032" s="616"/>
      <c r="BW1032" s="616"/>
      <c r="BX1032" s="616"/>
      <c r="BY1032" s="616"/>
      <c r="BZ1032" s="616"/>
      <c r="CA1032" s="616"/>
      <c r="CB1032" s="616"/>
      <c r="CC1032" s="616"/>
      <c r="CD1032" s="616"/>
      <c r="CE1032" s="616"/>
      <c r="CF1032" s="616"/>
      <c r="CG1032" s="616"/>
    </row>
    <row r="1033" spans="1:85">
      <c r="A1033" s="618"/>
      <c r="B1033" s="618"/>
      <c r="C1033" s="618"/>
      <c r="D1033" s="618"/>
      <c r="E1033" s="618"/>
      <c r="F1033" s="618"/>
      <c r="G1033" s="618"/>
      <c r="H1033" s="618"/>
      <c r="I1033" s="618"/>
      <c r="J1033" s="618"/>
      <c r="K1033" s="618"/>
      <c r="L1033" s="618"/>
      <c r="M1033" s="618"/>
      <c r="N1033" s="618"/>
      <c r="O1033" s="618"/>
      <c r="P1033" s="618"/>
      <c r="Q1033" s="618"/>
      <c r="R1033" s="618"/>
      <c r="S1033" s="618"/>
      <c r="T1033" s="618"/>
      <c r="U1033" s="618"/>
      <c r="V1033" s="618"/>
      <c r="W1033" s="618"/>
      <c r="Y1033" s="618"/>
      <c r="Z1033" s="618"/>
      <c r="AA1033" s="618"/>
      <c r="AB1033" s="618"/>
      <c r="AC1033" s="618"/>
      <c r="AD1033" s="618"/>
      <c r="AE1033" s="618"/>
      <c r="AF1033" s="618"/>
      <c r="AG1033" s="618"/>
      <c r="AH1033" s="618"/>
      <c r="AI1033" s="618"/>
      <c r="AJ1033" s="618"/>
      <c r="AK1033" s="618"/>
      <c r="AL1033" s="616"/>
      <c r="AM1033" s="616"/>
      <c r="AN1033" s="616"/>
      <c r="AO1033" s="616"/>
      <c r="AP1033" s="616"/>
      <c r="AQ1033" s="616"/>
      <c r="AR1033" s="616"/>
      <c r="AS1033" s="616"/>
      <c r="AT1033" s="616"/>
      <c r="AU1033" s="616"/>
      <c r="AV1033" s="616"/>
      <c r="AW1033" s="616"/>
      <c r="AX1033" s="616"/>
      <c r="AY1033" s="616"/>
      <c r="AZ1033" s="616"/>
      <c r="BA1033" s="616"/>
      <c r="BB1033" s="616"/>
      <c r="BC1033" s="616"/>
      <c r="BD1033" s="616"/>
      <c r="BE1033" s="616"/>
      <c r="BF1033" s="616"/>
      <c r="BG1033" s="616"/>
      <c r="BH1033" s="616"/>
      <c r="BI1033" s="616"/>
      <c r="BJ1033" s="616"/>
      <c r="BK1033" s="616"/>
      <c r="BL1033" s="616"/>
      <c r="BM1033" s="616"/>
      <c r="BN1033" s="616"/>
      <c r="BO1033" s="616"/>
      <c r="BP1033" s="616"/>
      <c r="BQ1033" s="616"/>
      <c r="BR1033" s="616"/>
      <c r="BS1033" s="616"/>
      <c r="BT1033" s="616"/>
      <c r="BU1033" s="616"/>
      <c r="BV1033" s="616"/>
      <c r="BW1033" s="616"/>
      <c r="BX1033" s="616"/>
      <c r="BY1033" s="616"/>
      <c r="BZ1033" s="616"/>
      <c r="CA1033" s="616"/>
      <c r="CB1033" s="616"/>
      <c r="CC1033" s="616"/>
      <c r="CD1033" s="616"/>
      <c r="CE1033" s="616"/>
      <c r="CF1033" s="616"/>
      <c r="CG1033" s="616"/>
    </row>
    <row r="1034" spans="1:85">
      <c r="A1034" s="618"/>
      <c r="B1034" s="618"/>
      <c r="C1034" s="618"/>
      <c r="D1034" s="618"/>
      <c r="E1034" s="618"/>
      <c r="F1034" s="618"/>
      <c r="G1034" s="618"/>
      <c r="H1034" s="618"/>
      <c r="I1034" s="618"/>
      <c r="J1034" s="618"/>
      <c r="K1034" s="618"/>
      <c r="L1034" s="618"/>
      <c r="M1034" s="618"/>
      <c r="N1034" s="618"/>
      <c r="O1034" s="618"/>
      <c r="P1034" s="618"/>
      <c r="Q1034" s="618"/>
      <c r="R1034" s="618"/>
      <c r="S1034" s="618"/>
      <c r="T1034" s="618"/>
      <c r="U1034" s="618"/>
      <c r="V1034" s="618"/>
      <c r="W1034" s="618"/>
      <c r="Y1034" s="618"/>
      <c r="Z1034" s="618"/>
      <c r="AA1034" s="618"/>
      <c r="AB1034" s="618"/>
      <c r="AC1034" s="618"/>
      <c r="AD1034" s="618"/>
      <c r="AE1034" s="618"/>
      <c r="AF1034" s="618"/>
      <c r="AG1034" s="618"/>
      <c r="AH1034" s="618"/>
      <c r="AI1034" s="618"/>
      <c r="AJ1034" s="618"/>
      <c r="AK1034" s="618"/>
      <c r="AL1034" s="616"/>
      <c r="AM1034" s="616"/>
      <c r="AN1034" s="616"/>
      <c r="AO1034" s="616"/>
      <c r="AP1034" s="616"/>
      <c r="AQ1034" s="616"/>
      <c r="AR1034" s="616"/>
      <c r="AS1034" s="616"/>
      <c r="AT1034" s="616"/>
      <c r="AU1034" s="616"/>
      <c r="AV1034" s="616"/>
      <c r="AW1034" s="616"/>
      <c r="AX1034" s="616"/>
      <c r="AY1034" s="616"/>
      <c r="AZ1034" s="616"/>
      <c r="BA1034" s="616"/>
      <c r="BB1034" s="616"/>
      <c r="BC1034" s="616"/>
      <c r="BD1034" s="616"/>
      <c r="BE1034" s="616"/>
      <c r="BF1034" s="616"/>
      <c r="BG1034" s="616"/>
      <c r="BH1034" s="616"/>
      <c r="BI1034" s="616"/>
      <c r="BJ1034" s="616"/>
      <c r="BK1034" s="616"/>
      <c r="BL1034" s="616"/>
      <c r="BM1034" s="616"/>
      <c r="BN1034" s="616"/>
      <c r="BO1034" s="616"/>
      <c r="BP1034" s="616"/>
      <c r="BQ1034" s="616"/>
      <c r="BR1034" s="616"/>
      <c r="BS1034" s="616"/>
      <c r="BT1034" s="616"/>
      <c r="BU1034" s="616"/>
      <c r="BV1034" s="616"/>
      <c r="BW1034" s="616"/>
      <c r="BX1034" s="616"/>
      <c r="BY1034" s="616"/>
      <c r="BZ1034" s="616"/>
      <c r="CA1034" s="616"/>
      <c r="CB1034" s="616"/>
      <c r="CC1034" s="616"/>
      <c r="CD1034" s="616"/>
      <c r="CE1034" s="616"/>
      <c r="CF1034" s="616"/>
      <c r="CG1034" s="616"/>
    </row>
    <row r="1035" spans="1:85">
      <c r="A1035" s="618"/>
      <c r="B1035" s="618"/>
      <c r="C1035" s="618"/>
      <c r="D1035" s="618"/>
      <c r="E1035" s="618"/>
      <c r="F1035" s="618"/>
      <c r="G1035" s="618"/>
      <c r="H1035" s="618"/>
      <c r="I1035" s="618"/>
      <c r="J1035" s="618"/>
      <c r="K1035" s="618"/>
      <c r="L1035" s="618"/>
      <c r="M1035" s="618"/>
      <c r="N1035" s="618"/>
      <c r="O1035" s="618"/>
      <c r="P1035" s="618"/>
      <c r="Q1035" s="618"/>
      <c r="R1035" s="618"/>
      <c r="S1035" s="618"/>
      <c r="T1035" s="618"/>
      <c r="U1035" s="618"/>
      <c r="V1035" s="618"/>
      <c r="W1035" s="618"/>
      <c r="Y1035" s="618"/>
      <c r="Z1035" s="618"/>
      <c r="AA1035" s="618"/>
      <c r="AB1035" s="618"/>
      <c r="AC1035" s="618"/>
      <c r="AD1035" s="618"/>
      <c r="AE1035" s="618"/>
      <c r="AF1035" s="618"/>
      <c r="AG1035" s="618"/>
      <c r="AH1035" s="618"/>
      <c r="AI1035" s="618"/>
      <c r="AJ1035" s="618"/>
      <c r="AK1035" s="618"/>
      <c r="AL1035" s="616"/>
      <c r="AM1035" s="616"/>
      <c r="AN1035" s="616"/>
      <c r="AO1035" s="616"/>
      <c r="AP1035" s="616"/>
      <c r="AQ1035" s="616"/>
      <c r="AR1035" s="616"/>
      <c r="AS1035" s="616"/>
      <c r="AT1035" s="616"/>
      <c r="AU1035" s="616"/>
      <c r="AV1035" s="616"/>
      <c r="AW1035" s="616"/>
      <c r="AX1035" s="616"/>
      <c r="AY1035" s="616"/>
      <c r="AZ1035" s="616"/>
      <c r="BA1035" s="616"/>
      <c r="BB1035" s="616"/>
      <c r="BC1035" s="616"/>
      <c r="BD1035" s="616"/>
      <c r="BE1035" s="616"/>
      <c r="BF1035" s="616"/>
      <c r="BG1035" s="616"/>
      <c r="BH1035" s="616"/>
      <c r="BI1035" s="616"/>
      <c r="BJ1035" s="616"/>
      <c r="BK1035" s="616"/>
      <c r="BL1035" s="616"/>
      <c r="BM1035" s="616"/>
      <c r="BN1035" s="616"/>
      <c r="BO1035" s="616"/>
      <c r="BP1035" s="616"/>
      <c r="BQ1035" s="616"/>
      <c r="BR1035" s="616"/>
      <c r="BS1035" s="616"/>
      <c r="BT1035" s="616"/>
      <c r="BU1035" s="616"/>
      <c r="BV1035" s="616"/>
      <c r="BW1035" s="616"/>
      <c r="BX1035" s="616"/>
      <c r="BY1035" s="616"/>
      <c r="BZ1035" s="616"/>
      <c r="CA1035" s="616"/>
      <c r="CB1035" s="616"/>
      <c r="CC1035" s="616"/>
      <c r="CD1035" s="616"/>
      <c r="CE1035" s="616"/>
      <c r="CF1035" s="616"/>
      <c r="CG1035" s="616"/>
    </row>
    <row r="1036" spans="1:85">
      <c r="A1036" s="618"/>
      <c r="B1036" s="618"/>
      <c r="C1036" s="618"/>
      <c r="D1036" s="618"/>
      <c r="E1036" s="618"/>
      <c r="F1036" s="618"/>
      <c r="G1036" s="618"/>
      <c r="H1036" s="618"/>
      <c r="I1036" s="618"/>
      <c r="J1036" s="618"/>
      <c r="K1036" s="618"/>
      <c r="L1036" s="618"/>
      <c r="M1036" s="618"/>
      <c r="N1036" s="618"/>
      <c r="O1036" s="618"/>
      <c r="P1036" s="618"/>
      <c r="Q1036" s="618"/>
      <c r="R1036" s="618"/>
      <c r="S1036" s="618"/>
      <c r="T1036" s="618"/>
      <c r="U1036" s="618"/>
      <c r="V1036" s="618"/>
      <c r="W1036" s="618"/>
      <c r="Y1036" s="618"/>
      <c r="Z1036" s="618"/>
      <c r="AA1036" s="618"/>
      <c r="AB1036" s="618"/>
      <c r="AC1036" s="618"/>
      <c r="AD1036" s="618"/>
      <c r="AE1036" s="618"/>
      <c r="AF1036" s="618"/>
      <c r="AG1036" s="618"/>
      <c r="AH1036" s="618"/>
      <c r="AI1036" s="618"/>
      <c r="AJ1036" s="618"/>
      <c r="AK1036" s="618"/>
      <c r="AL1036" s="616"/>
      <c r="AM1036" s="616"/>
      <c r="AN1036" s="616"/>
      <c r="AO1036" s="616"/>
      <c r="AP1036" s="616"/>
      <c r="AQ1036" s="616"/>
      <c r="AR1036" s="616"/>
      <c r="AS1036" s="616"/>
      <c r="AT1036" s="616"/>
      <c r="AU1036" s="616"/>
      <c r="AV1036" s="616"/>
      <c r="AW1036" s="616"/>
      <c r="AX1036" s="616"/>
      <c r="AY1036" s="616"/>
      <c r="AZ1036" s="616"/>
      <c r="BA1036" s="616"/>
      <c r="BB1036" s="616"/>
      <c r="BC1036" s="616"/>
      <c r="BD1036" s="616"/>
      <c r="BE1036" s="616"/>
      <c r="BF1036" s="616"/>
      <c r="BG1036" s="616"/>
      <c r="BH1036" s="616"/>
      <c r="BI1036" s="616"/>
      <c r="BJ1036" s="616"/>
      <c r="BK1036" s="616"/>
      <c r="BL1036" s="616"/>
      <c r="BM1036" s="616"/>
      <c r="BN1036" s="616"/>
      <c r="BO1036" s="616"/>
      <c r="BP1036" s="616"/>
      <c r="BQ1036" s="616"/>
      <c r="BR1036" s="616"/>
      <c r="BS1036" s="616"/>
      <c r="BT1036" s="616"/>
      <c r="BU1036" s="616"/>
      <c r="BV1036" s="616"/>
      <c r="BW1036" s="616"/>
      <c r="BX1036" s="616"/>
      <c r="BY1036" s="616"/>
      <c r="BZ1036" s="616"/>
      <c r="CA1036" s="616"/>
      <c r="CB1036" s="616"/>
      <c r="CC1036" s="616"/>
      <c r="CD1036" s="616"/>
      <c r="CE1036" s="616"/>
      <c r="CF1036" s="616"/>
      <c r="CG1036" s="616"/>
    </row>
    <row r="1037" spans="1:85">
      <c r="A1037" s="618"/>
      <c r="B1037" s="618"/>
      <c r="C1037" s="618"/>
      <c r="D1037" s="618"/>
      <c r="E1037" s="618"/>
      <c r="F1037" s="618"/>
      <c r="G1037" s="618"/>
      <c r="H1037" s="618"/>
      <c r="I1037" s="618"/>
      <c r="J1037" s="618"/>
      <c r="K1037" s="618"/>
      <c r="L1037" s="618"/>
      <c r="M1037" s="618"/>
      <c r="N1037" s="618"/>
      <c r="O1037" s="618"/>
      <c r="P1037" s="618"/>
      <c r="Q1037" s="618"/>
      <c r="R1037" s="618"/>
      <c r="S1037" s="618"/>
      <c r="T1037" s="618"/>
      <c r="U1037" s="618"/>
      <c r="V1037" s="618"/>
      <c r="W1037" s="618"/>
      <c r="Y1037" s="618"/>
      <c r="Z1037" s="618"/>
      <c r="AA1037" s="618"/>
      <c r="AB1037" s="618"/>
      <c r="AC1037" s="618"/>
      <c r="AD1037" s="618"/>
      <c r="AE1037" s="618"/>
      <c r="AF1037" s="618"/>
      <c r="AG1037" s="618"/>
      <c r="AH1037" s="618"/>
      <c r="AI1037" s="618"/>
      <c r="AJ1037" s="618"/>
      <c r="AK1037" s="618"/>
      <c r="AL1037" s="616"/>
      <c r="AM1037" s="616"/>
      <c r="AN1037" s="616"/>
      <c r="AO1037" s="616"/>
      <c r="AP1037" s="616"/>
      <c r="AQ1037" s="616"/>
      <c r="AR1037" s="616"/>
      <c r="AS1037" s="616"/>
      <c r="AT1037" s="616"/>
      <c r="AU1037" s="616"/>
      <c r="AV1037" s="616"/>
      <c r="AW1037" s="616"/>
      <c r="AX1037" s="616"/>
      <c r="AY1037" s="616"/>
      <c r="AZ1037" s="616"/>
      <c r="BA1037" s="616"/>
      <c r="BB1037" s="616"/>
      <c r="BC1037" s="616"/>
      <c r="BD1037" s="616"/>
      <c r="BE1037" s="616"/>
      <c r="BF1037" s="616"/>
      <c r="BG1037" s="616"/>
      <c r="BH1037" s="616"/>
      <c r="BI1037" s="616"/>
      <c r="BJ1037" s="616"/>
      <c r="BK1037" s="616"/>
      <c r="BL1037" s="616"/>
      <c r="BM1037" s="616"/>
      <c r="BN1037" s="616"/>
      <c r="BO1037" s="616"/>
      <c r="BP1037" s="616"/>
      <c r="BQ1037" s="616"/>
      <c r="BR1037" s="616"/>
      <c r="BS1037" s="616"/>
      <c r="BT1037" s="616"/>
      <c r="BU1037" s="616"/>
      <c r="BV1037" s="616"/>
      <c r="BW1037" s="616"/>
      <c r="BX1037" s="616"/>
      <c r="BY1037" s="616"/>
      <c r="BZ1037" s="616"/>
      <c r="CA1037" s="616"/>
      <c r="CB1037" s="616"/>
      <c r="CC1037" s="616"/>
      <c r="CD1037" s="616"/>
      <c r="CE1037" s="616"/>
      <c r="CF1037" s="616"/>
      <c r="CG1037" s="616"/>
    </row>
    <row r="1038" spans="1:85">
      <c r="A1038" s="618"/>
      <c r="B1038" s="618"/>
      <c r="C1038" s="618"/>
      <c r="D1038" s="618"/>
      <c r="E1038" s="618"/>
      <c r="F1038" s="618"/>
      <c r="G1038" s="618"/>
      <c r="H1038" s="618"/>
      <c r="I1038" s="618"/>
      <c r="J1038" s="618"/>
      <c r="K1038" s="618"/>
      <c r="L1038" s="618"/>
      <c r="M1038" s="618"/>
      <c r="N1038" s="618"/>
      <c r="O1038" s="618"/>
      <c r="P1038" s="618"/>
      <c r="Q1038" s="618"/>
      <c r="R1038" s="618"/>
      <c r="S1038" s="618"/>
      <c r="T1038" s="618"/>
      <c r="U1038" s="618"/>
      <c r="V1038" s="618"/>
      <c r="W1038" s="618"/>
      <c r="Y1038" s="618"/>
      <c r="Z1038" s="618"/>
      <c r="AA1038" s="618"/>
      <c r="AB1038" s="618"/>
      <c r="AC1038" s="618"/>
      <c r="AD1038" s="618"/>
      <c r="AE1038" s="618"/>
      <c r="AF1038" s="618"/>
      <c r="AG1038" s="618"/>
      <c r="AH1038" s="618"/>
      <c r="AI1038" s="618"/>
      <c r="AJ1038" s="618"/>
      <c r="AK1038" s="618"/>
      <c r="AL1038" s="616"/>
      <c r="AM1038" s="616"/>
      <c r="AN1038" s="616"/>
      <c r="AO1038" s="616"/>
      <c r="AP1038" s="616"/>
      <c r="AQ1038" s="616"/>
      <c r="AR1038" s="616"/>
      <c r="AS1038" s="616"/>
      <c r="AT1038" s="616"/>
      <c r="AU1038" s="616"/>
      <c r="AV1038" s="616"/>
      <c r="AW1038" s="616"/>
      <c r="AX1038" s="616"/>
      <c r="AY1038" s="616"/>
      <c r="AZ1038" s="616"/>
      <c r="BA1038" s="616"/>
      <c r="BB1038" s="616"/>
      <c r="BC1038" s="616"/>
      <c r="BD1038" s="616"/>
      <c r="BE1038" s="616"/>
      <c r="BF1038" s="616"/>
      <c r="BG1038" s="616"/>
      <c r="BH1038" s="616"/>
      <c r="BI1038" s="616"/>
      <c r="BJ1038" s="616"/>
      <c r="BK1038" s="616"/>
      <c r="BL1038" s="616"/>
      <c r="BM1038" s="616"/>
      <c r="BN1038" s="616"/>
      <c r="BO1038" s="616"/>
      <c r="BP1038" s="616"/>
      <c r="BQ1038" s="616"/>
      <c r="BR1038" s="616"/>
      <c r="BS1038" s="616"/>
      <c r="BT1038" s="616"/>
      <c r="BU1038" s="616"/>
      <c r="BV1038" s="616"/>
      <c r="BW1038" s="616"/>
      <c r="BX1038" s="616"/>
      <c r="BY1038" s="616"/>
      <c r="BZ1038" s="616"/>
      <c r="CA1038" s="616"/>
      <c r="CB1038" s="616"/>
      <c r="CC1038" s="616"/>
      <c r="CD1038" s="616"/>
      <c r="CE1038" s="616"/>
      <c r="CF1038" s="616"/>
      <c r="CG1038" s="616"/>
    </row>
    <row r="1039" spans="1:85">
      <c r="A1039" s="618"/>
      <c r="B1039" s="618"/>
      <c r="C1039" s="618"/>
      <c r="D1039" s="618"/>
      <c r="E1039" s="618"/>
      <c r="F1039" s="618"/>
      <c r="G1039" s="618"/>
      <c r="H1039" s="618"/>
      <c r="I1039" s="618"/>
      <c r="J1039" s="618"/>
      <c r="K1039" s="618"/>
      <c r="L1039" s="618"/>
      <c r="M1039" s="618"/>
      <c r="N1039" s="618"/>
      <c r="O1039" s="618"/>
      <c r="P1039" s="618"/>
      <c r="Q1039" s="618"/>
      <c r="R1039" s="618"/>
      <c r="S1039" s="618"/>
      <c r="T1039" s="618"/>
      <c r="U1039" s="618"/>
      <c r="V1039" s="618"/>
      <c r="W1039" s="618"/>
      <c r="Y1039" s="618"/>
      <c r="Z1039" s="618"/>
      <c r="AA1039" s="618"/>
      <c r="AB1039" s="618"/>
      <c r="AC1039" s="618"/>
      <c r="AD1039" s="618"/>
      <c r="AE1039" s="618"/>
      <c r="AF1039" s="618"/>
      <c r="AG1039" s="618"/>
      <c r="AH1039" s="618"/>
      <c r="AI1039" s="618"/>
      <c r="AJ1039" s="618"/>
      <c r="AK1039" s="618"/>
      <c r="AL1039" s="616"/>
      <c r="AM1039" s="616"/>
      <c r="AN1039" s="616"/>
      <c r="AO1039" s="616"/>
      <c r="AP1039" s="616"/>
      <c r="AQ1039" s="616"/>
      <c r="AR1039" s="616"/>
      <c r="AS1039" s="616"/>
      <c r="AT1039" s="616"/>
      <c r="AU1039" s="616"/>
      <c r="AV1039" s="616"/>
      <c r="AW1039" s="616"/>
      <c r="AX1039" s="616"/>
      <c r="AY1039" s="616"/>
      <c r="AZ1039" s="616"/>
      <c r="BA1039" s="616"/>
      <c r="BB1039" s="616"/>
      <c r="BC1039" s="616"/>
      <c r="BD1039" s="616"/>
      <c r="BE1039" s="616"/>
      <c r="BF1039" s="616"/>
      <c r="BG1039" s="616"/>
      <c r="BH1039" s="616"/>
      <c r="BI1039" s="616"/>
      <c r="BJ1039" s="616"/>
      <c r="BK1039" s="616"/>
      <c r="BL1039" s="616"/>
      <c r="BM1039" s="616"/>
      <c r="BN1039" s="616"/>
      <c r="BO1039" s="616"/>
      <c r="BP1039" s="616"/>
      <c r="BQ1039" s="616"/>
      <c r="BR1039" s="616"/>
      <c r="BS1039" s="616"/>
      <c r="BT1039" s="616"/>
      <c r="BU1039" s="616"/>
      <c r="BV1039" s="616"/>
      <c r="BW1039" s="616"/>
      <c r="BX1039" s="616"/>
      <c r="BY1039" s="616"/>
      <c r="BZ1039" s="616"/>
      <c r="CA1039" s="616"/>
      <c r="CB1039" s="616"/>
      <c r="CC1039" s="616"/>
      <c r="CD1039" s="616"/>
      <c r="CE1039" s="616"/>
      <c r="CF1039" s="616"/>
      <c r="CG1039" s="616"/>
    </row>
    <row r="1040" spans="1:85">
      <c r="A1040" s="618"/>
      <c r="B1040" s="618"/>
      <c r="C1040" s="618"/>
      <c r="D1040" s="618"/>
      <c r="E1040" s="618"/>
      <c r="F1040" s="618"/>
      <c r="G1040" s="618"/>
      <c r="H1040" s="618"/>
      <c r="I1040" s="618"/>
      <c r="J1040" s="618"/>
      <c r="K1040" s="618"/>
      <c r="L1040" s="618"/>
      <c r="M1040" s="618"/>
      <c r="N1040" s="618"/>
      <c r="O1040" s="618"/>
      <c r="P1040" s="618"/>
      <c r="Q1040" s="618"/>
      <c r="R1040" s="618"/>
      <c r="S1040" s="618"/>
      <c r="T1040" s="618"/>
      <c r="U1040" s="618"/>
      <c r="V1040" s="618"/>
      <c r="W1040" s="618"/>
      <c r="Y1040" s="618"/>
      <c r="Z1040" s="618"/>
      <c r="AA1040" s="618"/>
      <c r="AB1040" s="618"/>
      <c r="AC1040" s="618"/>
      <c r="AD1040" s="618"/>
      <c r="AE1040" s="618"/>
      <c r="AF1040" s="618"/>
      <c r="AG1040" s="618"/>
      <c r="AH1040" s="618"/>
      <c r="AI1040" s="618"/>
      <c r="AJ1040" s="618"/>
      <c r="AK1040" s="618"/>
      <c r="AL1040" s="616"/>
      <c r="AM1040" s="616"/>
      <c r="AN1040" s="616"/>
      <c r="AO1040" s="616"/>
      <c r="AP1040" s="616"/>
      <c r="AQ1040" s="616"/>
      <c r="AR1040" s="616"/>
      <c r="AS1040" s="616"/>
      <c r="AT1040" s="616"/>
      <c r="AU1040" s="616"/>
      <c r="AV1040" s="616"/>
      <c r="AW1040" s="616"/>
      <c r="AX1040" s="616"/>
      <c r="AY1040" s="616"/>
      <c r="AZ1040" s="616"/>
      <c r="BA1040" s="616"/>
      <c r="BB1040" s="616"/>
      <c r="BC1040" s="616"/>
      <c r="BD1040" s="616"/>
      <c r="BE1040" s="616"/>
      <c r="BF1040" s="616"/>
      <c r="BG1040" s="616"/>
      <c r="BH1040" s="616"/>
      <c r="BI1040" s="616"/>
      <c r="BJ1040" s="616"/>
      <c r="BK1040" s="616"/>
      <c r="BL1040" s="616"/>
      <c r="BM1040" s="616"/>
      <c r="BN1040" s="616"/>
      <c r="BO1040" s="616"/>
      <c r="BP1040" s="616"/>
      <c r="BQ1040" s="616"/>
      <c r="BR1040" s="616"/>
      <c r="BS1040" s="616"/>
      <c r="BT1040" s="616"/>
      <c r="BU1040" s="616"/>
      <c r="BV1040" s="616"/>
      <c r="BW1040" s="616"/>
      <c r="BX1040" s="616"/>
      <c r="BY1040" s="616"/>
      <c r="BZ1040" s="616"/>
      <c r="CA1040" s="616"/>
      <c r="CB1040" s="616"/>
      <c r="CC1040" s="616"/>
      <c r="CD1040" s="616"/>
      <c r="CE1040" s="616"/>
      <c r="CF1040" s="616"/>
      <c r="CG1040" s="616"/>
    </row>
    <row r="1041" spans="1:85">
      <c r="A1041" s="618"/>
      <c r="B1041" s="618"/>
      <c r="C1041" s="618"/>
      <c r="D1041" s="618"/>
      <c r="E1041" s="618"/>
      <c r="F1041" s="618"/>
      <c r="G1041" s="618"/>
      <c r="H1041" s="618"/>
      <c r="I1041" s="618"/>
      <c r="J1041" s="618"/>
      <c r="K1041" s="618"/>
      <c r="L1041" s="618"/>
      <c r="M1041" s="618"/>
      <c r="N1041" s="618"/>
      <c r="O1041" s="618"/>
      <c r="P1041" s="618"/>
      <c r="Q1041" s="618"/>
      <c r="R1041" s="618"/>
      <c r="S1041" s="618"/>
      <c r="T1041" s="618"/>
      <c r="U1041" s="618"/>
      <c r="V1041" s="618"/>
      <c r="W1041" s="618"/>
      <c r="Y1041" s="618"/>
      <c r="Z1041" s="618"/>
      <c r="AA1041" s="618"/>
      <c r="AB1041" s="618"/>
      <c r="AC1041" s="618"/>
      <c r="AD1041" s="618"/>
      <c r="AE1041" s="618"/>
      <c r="AF1041" s="618"/>
      <c r="AG1041" s="618"/>
      <c r="AH1041" s="618"/>
      <c r="AI1041" s="618"/>
      <c r="AJ1041" s="618"/>
      <c r="AK1041" s="618"/>
      <c r="AL1041" s="616"/>
      <c r="AM1041" s="616"/>
      <c r="AN1041" s="616"/>
      <c r="AO1041" s="616"/>
      <c r="AP1041" s="616"/>
      <c r="AQ1041" s="616"/>
      <c r="AR1041" s="616"/>
      <c r="AS1041" s="616"/>
      <c r="AT1041" s="616"/>
      <c r="AU1041" s="616"/>
      <c r="AV1041" s="616"/>
      <c r="AW1041" s="616"/>
      <c r="AX1041" s="616"/>
      <c r="AY1041" s="616"/>
      <c r="AZ1041" s="616"/>
      <c r="BA1041" s="616"/>
      <c r="BB1041" s="616"/>
      <c r="BC1041" s="616"/>
      <c r="BD1041" s="616"/>
      <c r="BE1041" s="616"/>
      <c r="BF1041" s="616"/>
      <c r="BG1041" s="616"/>
      <c r="BH1041" s="616"/>
      <c r="BI1041" s="616"/>
      <c r="BJ1041" s="616"/>
      <c r="BK1041" s="616"/>
      <c r="BL1041" s="616"/>
      <c r="BM1041" s="616"/>
      <c r="BN1041" s="616"/>
      <c r="BO1041" s="616"/>
      <c r="BP1041" s="616"/>
      <c r="BQ1041" s="616"/>
      <c r="BR1041" s="616"/>
      <c r="BS1041" s="616"/>
      <c r="BT1041" s="616"/>
      <c r="BU1041" s="616"/>
      <c r="BV1041" s="616"/>
      <c r="BW1041" s="616"/>
      <c r="BX1041" s="616"/>
      <c r="BY1041" s="616"/>
      <c r="BZ1041" s="616"/>
      <c r="CA1041" s="616"/>
      <c r="CB1041" s="616"/>
      <c r="CC1041" s="616"/>
      <c r="CD1041" s="616"/>
      <c r="CE1041" s="616"/>
      <c r="CF1041" s="616"/>
      <c r="CG1041" s="616"/>
    </row>
    <row r="1042" spans="1:85">
      <c r="A1042" s="618"/>
      <c r="B1042" s="618"/>
      <c r="C1042" s="618"/>
      <c r="D1042" s="618"/>
      <c r="E1042" s="618"/>
      <c r="F1042" s="618"/>
      <c r="G1042" s="618"/>
      <c r="H1042" s="618"/>
      <c r="I1042" s="618"/>
      <c r="J1042" s="618"/>
      <c r="K1042" s="618"/>
      <c r="L1042" s="618"/>
      <c r="M1042" s="618"/>
      <c r="N1042" s="618"/>
      <c r="O1042" s="618"/>
      <c r="P1042" s="618"/>
      <c r="Q1042" s="618"/>
      <c r="R1042" s="618"/>
      <c r="S1042" s="618"/>
      <c r="T1042" s="618"/>
      <c r="U1042" s="618"/>
      <c r="V1042" s="618"/>
      <c r="W1042" s="618"/>
      <c r="Y1042" s="618"/>
      <c r="Z1042" s="618"/>
      <c r="AA1042" s="618"/>
      <c r="AB1042" s="618"/>
      <c r="AC1042" s="618"/>
      <c r="AD1042" s="618"/>
      <c r="AE1042" s="618"/>
      <c r="AF1042" s="618"/>
      <c r="AG1042" s="618"/>
      <c r="AH1042" s="618"/>
      <c r="AI1042" s="618"/>
      <c r="AJ1042" s="618"/>
      <c r="AK1042" s="618"/>
      <c r="AL1042" s="616"/>
      <c r="AM1042" s="616"/>
      <c r="AN1042" s="616"/>
      <c r="AO1042" s="616"/>
      <c r="AP1042" s="616"/>
      <c r="AQ1042" s="616"/>
      <c r="AR1042" s="616"/>
      <c r="AS1042" s="616"/>
      <c r="AT1042" s="616"/>
      <c r="AU1042" s="616"/>
      <c r="AV1042" s="616"/>
      <c r="AW1042" s="616"/>
      <c r="AX1042" s="616"/>
      <c r="AY1042" s="616"/>
      <c r="AZ1042" s="616"/>
      <c r="BA1042" s="616"/>
      <c r="BB1042" s="616"/>
      <c r="BC1042" s="616"/>
      <c r="BD1042" s="616"/>
      <c r="BE1042" s="616"/>
      <c r="BF1042" s="616"/>
      <c r="BG1042" s="616"/>
      <c r="BH1042" s="616"/>
      <c r="BI1042" s="616"/>
      <c r="BJ1042" s="616"/>
      <c r="BK1042" s="616"/>
      <c r="BL1042" s="616"/>
      <c r="BM1042" s="616"/>
      <c r="BN1042" s="616"/>
      <c r="BO1042" s="616"/>
      <c r="BP1042" s="616"/>
      <c r="BQ1042" s="616"/>
      <c r="BR1042" s="616"/>
      <c r="BS1042" s="616"/>
      <c r="BT1042" s="616"/>
      <c r="BU1042" s="616"/>
      <c r="BV1042" s="616"/>
      <c r="BW1042" s="616"/>
      <c r="BX1042" s="616"/>
      <c r="BY1042" s="616"/>
      <c r="BZ1042" s="616"/>
      <c r="CA1042" s="616"/>
      <c r="CB1042" s="616"/>
      <c r="CC1042" s="616"/>
      <c r="CD1042" s="616"/>
      <c r="CE1042" s="616"/>
      <c r="CF1042" s="616"/>
      <c r="CG1042" s="616"/>
    </row>
    <row r="1043" spans="1:85">
      <c r="A1043" s="618"/>
      <c r="B1043" s="618"/>
      <c r="C1043" s="618"/>
      <c r="D1043" s="618"/>
      <c r="E1043" s="618"/>
      <c r="F1043" s="618"/>
      <c r="G1043" s="618"/>
      <c r="H1043" s="618"/>
      <c r="I1043" s="618"/>
      <c r="J1043" s="618"/>
      <c r="K1043" s="618"/>
      <c r="L1043" s="618"/>
      <c r="M1043" s="618"/>
      <c r="N1043" s="618"/>
      <c r="O1043" s="618"/>
      <c r="P1043" s="618"/>
      <c r="Q1043" s="618"/>
      <c r="R1043" s="618"/>
      <c r="S1043" s="618"/>
      <c r="T1043" s="618"/>
      <c r="U1043" s="618"/>
      <c r="V1043" s="618"/>
      <c r="W1043" s="618"/>
      <c r="Y1043" s="618"/>
      <c r="Z1043" s="618"/>
      <c r="AA1043" s="618"/>
      <c r="AB1043" s="618"/>
      <c r="AC1043" s="618"/>
      <c r="AD1043" s="618"/>
      <c r="AE1043" s="618"/>
      <c r="AF1043" s="618"/>
      <c r="AG1043" s="618"/>
      <c r="AH1043" s="618"/>
      <c r="AI1043" s="618"/>
      <c r="AJ1043" s="618"/>
      <c r="AK1043" s="618"/>
      <c r="AL1043" s="616"/>
      <c r="AM1043" s="616"/>
      <c r="AN1043" s="616"/>
      <c r="AO1043" s="616"/>
      <c r="AP1043" s="616"/>
      <c r="AQ1043" s="616"/>
      <c r="AR1043" s="616"/>
      <c r="AS1043" s="616"/>
      <c r="AT1043" s="616"/>
      <c r="AU1043" s="616"/>
      <c r="AV1043" s="616"/>
      <c r="AW1043" s="616"/>
      <c r="AX1043" s="616"/>
      <c r="AY1043" s="616"/>
      <c r="AZ1043" s="616"/>
      <c r="BA1043" s="616"/>
      <c r="BB1043" s="616"/>
      <c r="BC1043" s="616"/>
      <c r="BD1043" s="616"/>
      <c r="BE1043" s="616"/>
      <c r="BF1043" s="616"/>
      <c r="BG1043" s="616"/>
      <c r="BH1043" s="616"/>
      <c r="BI1043" s="616"/>
      <c r="BJ1043" s="616"/>
      <c r="BK1043" s="616"/>
      <c r="BL1043" s="616"/>
      <c r="BM1043" s="616"/>
      <c r="BN1043" s="616"/>
      <c r="BO1043" s="616"/>
      <c r="BP1043" s="616"/>
      <c r="BQ1043" s="616"/>
      <c r="BR1043" s="616"/>
      <c r="BS1043" s="616"/>
      <c r="BT1043" s="616"/>
      <c r="BU1043" s="616"/>
      <c r="BV1043" s="616"/>
      <c r="BW1043" s="616"/>
      <c r="BX1043" s="616"/>
      <c r="BY1043" s="616"/>
      <c r="BZ1043" s="616"/>
      <c r="CA1043" s="616"/>
      <c r="CB1043" s="616"/>
      <c r="CC1043" s="616"/>
      <c r="CD1043" s="616"/>
      <c r="CE1043" s="616"/>
      <c r="CF1043" s="616"/>
      <c r="CG1043" s="616"/>
    </row>
    <row r="1044" spans="1:85">
      <c r="A1044" s="618"/>
      <c r="B1044" s="618"/>
      <c r="C1044" s="618"/>
      <c r="D1044" s="618"/>
      <c r="E1044" s="618"/>
      <c r="F1044" s="618"/>
      <c r="G1044" s="618"/>
      <c r="H1044" s="618"/>
      <c r="I1044" s="618"/>
      <c r="J1044" s="618"/>
      <c r="K1044" s="618"/>
      <c r="L1044" s="618"/>
      <c r="M1044" s="618"/>
      <c r="N1044" s="618"/>
      <c r="O1044" s="618"/>
      <c r="P1044" s="618"/>
      <c r="Q1044" s="618"/>
      <c r="R1044" s="618"/>
      <c r="S1044" s="618"/>
      <c r="T1044" s="618"/>
      <c r="U1044" s="618"/>
      <c r="V1044" s="618"/>
      <c r="W1044" s="618"/>
      <c r="Y1044" s="618"/>
      <c r="Z1044" s="618"/>
      <c r="AA1044" s="618"/>
      <c r="AB1044" s="618"/>
      <c r="AC1044" s="618"/>
      <c r="AD1044" s="618"/>
      <c r="AE1044" s="618"/>
      <c r="AF1044" s="618"/>
      <c r="AG1044" s="618"/>
      <c r="AH1044" s="618"/>
      <c r="AI1044" s="618"/>
      <c r="AJ1044" s="618"/>
      <c r="AK1044" s="618"/>
      <c r="AL1044" s="616"/>
      <c r="AM1044" s="616"/>
      <c r="AN1044" s="616"/>
      <c r="AO1044" s="616"/>
      <c r="AP1044" s="616"/>
      <c r="AQ1044" s="616"/>
      <c r="AR1044" s="616"/>
      <c r="AS1044" s="616"/>
      <c r="AT1044" s="616"/>
      <c r="AU1044" s="616"/>
      <c r="AV1044" s="616"/>
      <c r="AW1044" s="616"/>
      <c r="AX1044" s="616"/>
      <c r="AY1044" s="616"/>
      <c r="AZ1044" s="616"/>
      <c r="BA1044" s="616"/>
      <c r="BB1044" s="616"/>
      <c r="BC1044" s="616"/>
      <c r="BD1044" s="616"/>
      <c r="BE1044" s="616"/>
      <c r="BF1044" s="616"/>
      <c r="BG1044" s="616"/>
      <c r="BH1044" s="616"/>
      <c r="BI1044" s="616"/>
      <c r="BJ1044" s="616"/>
      <c r="BK1044" s="616"/>
      <c r="BL1044" s="616"/>
      <c r="BM1044" s="616"/>
      <c r="BN1044" s="616"/>
      <c r="BO1044" s="616"/>
      <c r="BP1044" s="616"/>
      <c r="BQ1044" s="616"/>
      <c r="BR1044" s="616"/>
      <c r="BS1044" s="616"/>
      <c r="BT1044" s="616"/>
      <c r="BU1044" s="616"/>
      <c r="BV1044" s="616"/>
      <c r="BW1044" s="616"/>
      <c r="BX1044" s="616"/>
      <c r="BY1044" s="616"/>
      <c r="BZ1044" s="616"/>
      <c r="CA1044" s="616"/>
      <c r="CB1044" s="616"/>
      <c r="CC1044" s="616"/>
      <c r="CD1044" s="616"/>
      <c r="CE1044" s="616"/>
      <c r="CF1044" s="616"/>
      <c r="CG1044" s="616"/>
    </row>
    <row r="1045" spans="1:85">
      <c r="A1045" s="618"/>
      <c r="B1045" s="618"/>
      <c r="C1045" s="618"/>
      <c r="D1045" s="618"/>
      <c r="E1045" s="618"/>
      <c r="F1045" s="618"/>
      <c r="G1045" s="618"/>
      <c r="H1045" s="618"/>
      <c r="I1045" s="618"/>
      <c r="J1045" s="618"/>
      <c r="K1045" s="618"/>
      <c r="L1045" s="618"/>
      <c r="M1045" s="618"/>
      <c r="N1045" s="618"/>
      <c r="O1045" s="618"/>
      <c r="P1045" s="618"/>
      <c r="Q1045" s="618"/>
      <c r="R1045" s="618"/>
      <c r="S1045" s="618"/>
      <c r="T1045" s="618"/>
      <c r="U1045" s="618"/>
      <c r="V1045" s="618"/>
      <c r="W1045" s="618"/>
      <c r="Y1045" s="618"/>
      <c r="Z1045" s="618"/>
      <c r="AA1045" s="618"/>
      <c r="AB1045" s="618"/>
      <c r="AC1045" s="618"/>
      <c r="AD1045" s="618"/>
      <c r="AE1045" s="618"/>
      <c r="AF1045" s="618"/>
      <c r="AG1045" s="618"/>
      <c r="AH1045" s="618"/>
      <c r="AI1045" s="618"/>
      <c r="AJ1045" s="618"/>
      <c r="AK1045" s="618"/>
      <c r="AL1045" s="616"/>
      <c r="AM1045" s="616"/>
      <c r="AN1045" s="616"/>
      <c r="AO1045" s="616"/>
      <c r="AP1045" s="616"/>
      <c r="AQ1045" s="616"/>
      <c r="AR1045" s="616"/>
      <c r="AS1045" s="616"/>
      <c r="AT1045" s="616"/>
      <c r="AU1045" s="616"/>
      <c r="AV1045" s="616"/>
      <c r="AW1045" s="616"/>
      <c r="AX1045" s="616"/>
      <c r="AY1045" s="616"/>
      <c r="AZ1045" s="616"/>
      <c r="BA1045" s="616"/>
      <c r="BB1045" s="616"/>
      <c r="BC1045" s="616"/>
      <c r="BD1045" s="616"/>
      <c r="BE1045" s="616"/>
      <c r="BF1045" s="616"/>
      <c r="BG1045" s="616"/>
      <c r="BH1045" s="616"/>
      <c r="BI1045" s="616"/>
      <c r="BJ1045" s="616"/>
      <c r="BK1045" s="616"/>
      <c r="BL1045" s="616"/>
      <c r="BM1045" s="616"/>
      <c r="BN1045" s="616"/>
      <c r="BO1045" s="616"/>
      <c r="BP1045" s="616"/>
      <c r="BQ1045" s="616"/>
      <c r="BR1045" s="616"/>
      <c r="BS1045" s="616"/>
      <c r="BT1045" s="616"/>
      <c r="BU1045" s="616"/>
      <c r="BV1045" s="616"/>
      <c r="BW1045" s="616"/>
      <c r="BX1045" s="616"/>
      <c r="BY1045" s="616"/>
      <c r="BZ1045" s="616"/>
      <c r="CA1045" s="616"/>
      <c r="CB1045" s="616"/>
      <c r="CC1045" s="616"/>
      <c r="CD1045" s="616"/>
      <c r="CE1045" s="616"/>
      <c r="CF1045" s="616"/>
      <c r="CG1045" s="616"/>
    </row>
    <row r="1046" spans="1:85">
      <c r="A1046" s="618"/>
      <c r="B1046" s="618"/>
      <c r="C1046" s="618"/>
      <c r="D1046" s="618"/>
      <c r="E1046" s="618"/>
      <c r="F1046" s="618"/>
      <c r="G1046" s="618"/>
      <c r="H1046" s="618"/>
      <c r="I1046" s="618"/>
      <c r="J1046" s="618"/>
      <c r="K1046" s="618"/>
      <c r="L1046" s="618"/>
      <c r="M1046" s="618"/>
      <c r="N1046" s="618"/>
      <c r="O1046" s="618"/>
      <c r="P1046" s="618"/>
      <c r="Q1046" s="618"/>
      <c r="R1046" s="618"/>
      <c r="S1046" s="618"/>
      <c r="T1046" s="618"/>
      <c r="U1046" s="618"/>
      <c r="V1046" s="618"/>
      <c r="W1046" s="618"/>
      <c r="Y1046" s="618"/>
      <c r="Z1046" s="618"/>
      <c r="AA1046" s="618"/>
      <c r="AB1046" s="618"/>
      <c r="AC1046" s="618"/>
      <c r="AD1046" s="618"/>
      <c r="AE1046" s="618"/>
      <c r="AF1046" s="618"/>
      <c r="AG1046" s="618"/>
      <c r="AH1046" s="618"/>
      <c r="AI1046" s="618"/>
      <c r="AJ1046" s="618"/>
      <c r="AK1046" s="618"/>
      <c r="AL1046" s="616"/>
      <c r="AM1046" s="616"/>
      <c r="AN1046" s="616"/>
      <c r="AO1046" s="616"/>
      <c r="AP1046" s="616"/>
      <c r="AQ1046" s="616"/>
      <c r="AR1046" s="616"/>
      <c r="AS1046" s="616"/>
      <c r="AT1046" s="616"/>
      <c r="AU1046" s="616"/>
      <c r="AV1046" s="616"/>
      <c r="AW1046" s="616"/>
      <c r="AX1046" s="616"/>
      <c r="AY1046" s="616"/>
      <c r="AZ1046" s="616"/>
      <c r="BA1046" s="616"/>
      <c r="BB1046" s="616"/>
      <c r="BC1046" s="616"/>
      <c r="BD1046" s="616"/>
      <c r="BE1046" s="616"/>
      <c r="BF1046" s="616"/>
      <c r="BG1046" s="616"/>
      <c r="BH1046" s="616"/>
      <c r="BI1046" s="616"/>
      <c r="BJ1046" s="616"/>
      <c r="BK1046" s="616"/>
      <c r="BL1046" s="616"/>
      <c r="BM1046" s="616"/>
      <c r="BN1046" s="616"/>
      <c r="BO1046" s="616"/>
      <c r="BP1046" s="616"/>
      <c r="BQ1046" s="616"/>
      <c r="BR1046" s="616"/>
      <c r="BS1046" s="616"/>
      <c r="BT1046" s="616"/>
      <c r="BU1046" s="616"/>
      <c r="BV1046" s="616"/>
      <c r="BW1046" s="616"/>
      <c r="BX1046" s="616"/>
      <c r="BY1046" s="616"/>
      <c r="BZ1046" s="616"/>
      <c r="CA1046" s="616"/>
      <c r="CB1046" s="616"/>
      <c r="CC1046" s="616"/>
      <c r="CD1046" s="616"/>
      <c r="CE1046" s="616"/>
      <c r="CF1046" s="616"/>
      <c r="CG1046" s="616"/>
    </row>
    <row r="1047" spans="1:85">
      <c r="A1047" s="618"/>
      <c r="B1047" s="618"/>
      <c r="C1047" s="618"/>
      <c r="D1047" s="618"/>
      <c r="E1047" s="618"/>
      <c r="F1047" s="618"/>
      <c r="G1047" s="618"/>
      <c r="H1047" s="618"/>
      <c r="I1047" s="618"/>
      <c r="J1047" s="618"/>
      <c r="K1047" s="618"/>
      <c r="L1047" s="618"/>
      <c r="M1047" s="618"/>
      <c r="N1047" s="618"/>
      <c r="O1047" s="618"/>
      <c r="P1047" s="618"/>
      <c r="Q1047" s="618"/>
      <c r="R1047" s="618"/>
      <c r="S1047" s="618"/>
      <c r="T1047" s="618"/>
      <c r="U1047" s="618"/>
      <c r="V1047" s="618"/>
      <c r="W1047" s="618"/>
      <c r="Y1047" s="618"/>
      <c r="Z1047" s="618"/>
      <c r="AA1047" s="618"/>
      <c r="AB1047" s="618"/>
      <c r="AC1047" s="618"/>
      <c r="AD1047" s="618"/>
      <c r="AE1047" s="618"/>
      <c r="AF1047" s="618"/>
      <c r="AG1047" s="618"/>
      <c r="AH1047" s="618"/>
      <c r="AI1047" s="618"/>
      <c r="AJ1047" s="618"/>
      <c r="AK1047" s="618"/>
      <c r="AL1047" s="616"/>
      <c r="AM1047" s="616"/>
      <c r="AN1047" s="616"/>
      <c r="AO1047" s="616"/>
      <c r="AP1047" s="616"/>
      <c r="AQ1047" s="616"/>
      <c r="AR1047" s="616"/>
      <c r="AS1047" s="616"/>
      <c r="AT1047" s="616"/>
      <c r="AU1047" s="616"/>
      <c r="AV1047" s="616"/>
      <c r="AW1047" s="616"/>
      <c r="AX1047" s="616"/>
      <c r="AY1047" s="616"/>
      <c r="AZ1047" s="616"/>
      <c r="BA1047" s="616"/>
      <c r="BB1047" s="616"/>
      <c r="BC1047" s="616"/>
      <c r="BD1047" s="616"/>
      <c r="BE1047" s="616"/>
      <c r="BF1047" s="616"/>
      <c r="BG1047" s="616"/>
      <c r="BH1047" s="616"/>
      <c r="BI1047" s="616"/>
      <c r="BJ1047" s="616"/>
      <c r="BK1047" s="616"/>
      <c r="BL1047" s="616"/>
      <c r="BM1047" s="616"/>
      <c r="BN1047" s="616"/>
      <c r="BO1047" s="616"/>
      <c r="BP1047" s="616"/>
      <c r="BQ1047" s="616"/>
      <c r="BR1047" s="616"/>
      <c r="BS1047" s="616"/>
      <c r="BT1047" s="616"/>
      <c r="BU1047" s="616"/>
      <c r="BV1047" s="616"/>
      <c r="BW1047" s="616"/>
      <c r="BX1047" s="616"/>
      <c r="BY1047" s="616"/>
      <c r="BZ1047" s="616"/>
      <c r="CA1047" s="616"/>
      <c r="CB1047" s="616"/>
      <c r="CC1047" s="616"/>
      <c r="CD1047" s="616"/>
      <c r="CE1047" s="616"/>
      <c r="CF1047" s="616"/>
      <c r="CG1047" s="616"/>
    </row>
    <row r="1048" spans="1:85">
      <c r="A1048" s="618"/>
      <c r="B1048" s="618"/>
      <c r="C1048" s="618"/>
      <c r="D1048" s="618"/>
      <c r="E1048" s="618"/>
      <c r="F1048" s="618"/>
      <c r="G1048" s="618"/>
      <c r="H1048" s="618"/>
      <c r="I1048" s="618"/>
      <c r="J1048" s="618"/>
      <c r="K1048" s="618"/>
      <c r="L1048" s="618"/>
      <c r="M1048" s="618"/>
      <c r="N1048" s="618"/>
      <c r="O1048" s="618"/>
      <c r="P1048" s="618"/>
      <c r="Q1048" s="618"/>
      <c r="R1048" s="618"/>
      <c r="S1048" s="618"/>
      <c r="T1048" s="618"/>
      <c r="U1048" s="618"/>
      <c r="V1048" s="618"/>
      <c r="W1048" s="618"/>
      <c r="Y1048" s="618"/>
      <c r="Z1048" s="618"/>
      <c r="AA1048" s="618"/>
      <c r="AB1048" s="618"/>
      <c r="AC1048" s="618"/>
      <c r="AD1048" s="618"/>
      <c r="AE1048" s="618"/>
      <c r="AF1048" s="618"/>
      <c r="AG1048" s="618"/>
      <c r="AH1048" s="618"/>
      <c r="AI1048" s="618"/>
      <c r="AJ1048" s="618"/>
      <c r="AK1048" s="618"/>
      <c r="AL1048" s="616"/>
      <c r="AM1048" s="616"/>
      <c r="AN1048" s="616"/>
      <c r="AO1048" s="616"/>
      <c r="AP1048" s="616"/>
      <c r="AQ1048" s="616"/>
      <c r="AR1048" s="616"/>
      <c r="AS1048" s="616"/>
      <c r="AT1048" s="616"/>
      <c r="AU1048" s="616"/>
      <c r="AV1048" s="616"/>
      <c r="AW1048" s="616"/>
      <c r="AX1048" s="616"/>
      <c r="AY1048" s="616"/>
      <c r="AZ1048" s="616"/>
      <c r="BA1048" s="616"/>
      <c r="BB1048" s="616"/>
      <c r="BC1048" s="616"/>
      <c r="BD1048" s="616"/>
      <c r="BE1048" s="616"/>
      <c r="BF1048" s="616"/>
      <c r="BG1048" s="616"/>
      <c r="BH1048" s="616"/>
      <c r="BI1048" s="616"/>
      <c r="BJ1048" s="616"/>
      <c r="BK1048" s="616"/>
      <c r="BL1048" s="616"/>
      <c r="BM1048" s="616"/>
      <c r="BN1048" s="616"/>
      <c r="BO1048" s="616"/>
      <c r="BP1048" s="616"/>
      <c r="BQ1048" s="616"/>
      <c r="BR1048" s="616"/>
      <c r="BS1048" s="616"/>
      <c r="BT1048" s="616"/>
      <c r="BU1048" s="616"/>
      <c r="BV1048" s="616"/>
      <c r="BW1048" s="616"/>
      <c r="BX1048" s="616"/>
      <c r="BY1048" s="616"/>
      <c r="BZ1048" s="616"/>
      <c r="CA1048" s="616"/>
      <c r="CB1048" s="616"/>
      <c r="CC1048" s="616"/>
      <c r="CD1048" s="616"/>
      <c r="CE1048" s="616"/>
      <c r="CF1048" s="616"/>
      <c r="CG1048" s="616"/>
    </row>
    <row r="1049" spans="1:85">
      <c r="A1049" s="618"/>
      <c r="B1049" s="618"/>
      <c r="C1049" s="618"/>
      <c r="D1049" s="618"/>
      <c r="E1049" s="618"/>
      <c r="F1049" s="618"/>
      <c r="G1049" s="618"/>
      <c r="H1049" s="618"/>
      <c r="I1049" s="618"/>
      <c r="J1049" s="618"/>
      <c r="K1049" s="618"/>
      <c r="L1049" s="618"/>
      <c r="M1049" s="618"/>
      <c r="N1049" s="618"/>
      <c r="O1049" s="618"/>
      <c r="P1049" s="618"/>
      <c r="Q1049" s="618"/>
      <c r="R1049" s="618"/>
      <c r="S1049" s="618"/>
      <c r="T1049" s="618"/>
      <c r="U1049" s="618"/>
      <c r="V1049" s="618"/>
      <c r="W1049" s="618"/>
      <c r="Y1049" s="618"/>
      <c r="Z1049" s="618"/>
      <c r="AA1049" s="618"/>
      <c r="AB1049" s="618"/>
      <c r="AC1049" s="618"/>
      <c r="AD1049" s="618"/>
      <c r="AE1049" s="618"/>
      <c r="AF1049" s="618"/>
      <c r="AG1049" s="618"/>
      <c r="AH1049" s="618"/>
      <c r="AI1049" s="618"/>
      <c r="AJ1049" s="618"/>
      <c r="AK1049" s="618"/>
      <c r="AL1049" s="616"/>
      <c r="AM1049" s="616"/>
      <c r="AN1049" s="616"/>
      <c r="AO1049" s="616"/>
      <c r="AP1049" s="616"/>
      <c r="AQ1049" s="616"/>
      <c r="AR1049" s="616"/>
      <c r="AS1049" s="616"/>
      <c r="AT1049" s="616"/>
      <c r="AU1049" s="616"/>
      <c r="AV1049" s="616"/>
      <c r="AW1049" s="616"/>
      <c r="AX1049" s="616"/>
      <c r="AY1049" s="616"/>
      <c r="AZ1049" s="616"/>
      <c r="BA1049" s="616"/>
      <c r="BB1049" s="616"/>
      <c r="BC1049" s="616"/>
      <c r="BD1049" s="616"/>
      <c r="BE1049" s="616"/>
      <c r="BF1049" s="616"/>
      <c r="BG1049" s="616"/>
      <c r="BH1049" s="616"/>
      <c r="BI1049" s="616"/>
      <c r="BJ1049" s="616"/>
      <c r="BK1049" s="616"/>
      <c r="BL1049" s="616"/>
      <c r="BM1049" s="616"/>
      <c r="BN1049" s="616"/>
      <c r="BO1049" s="616"/>
      <c r="BP1049" s="616"/>
      <c r="BQ1049" s="616"/>
      <c r="BR1049" s="616"/>
      <c r="BS1049" s="616"/>
      <c r="BT1049" s="616"/>
      <c r="BU1049" s="616"/>
      <c r="BV1049" s="616"/>
      <c r="BW1049" s="616"/>
      <c r="BX1049" s="616"/>
      <c r="BY1049" s="616"/>
      <c r="BZ1049" s="616"/>
      <c r="CA1049" s="616"/>
      <c r="CB1049" s="616"/>
      <c r="CC1049" s="616"/>
      <c r="CD1049" s="616"/>
      <c r="CE1049" s="616"/>
      <c r="CF1049" s="616"/>
      <c r="CG1049" s="616"/>
    </row>
    <row r="1050" spans="1:85">
      <c r="A1050" s="618"/>
      <c r="B1050" s="618"/>
      <c r="C1050" s="618"/>
      <c r="D1050" s="618"/>
      <c r="E1050" s="618"/>
      <c r="F1050" s="618"/>
      <c r="G1050" s="618"/>
      <c r="H1050" s="618"/>
      <c r="I1050" s="618"/>
      <c r="J1050" s="618"/>
      <c r="K1050" s="618"/>
      <c r="L1050" s="618"/>
      <c r="M1050" s="618"/>
      <c r="N1050" s="618"/>
      <c r="O1050" s="618"/>
      <c r="P1050" s="618"/>
      <c r="Q1050" s="618"/>
      <c r="R1050" s="618"/>
      <c r="S1050" s="618"/>
      <c r="T1050" s="618"/>
      <c r="U1050" s="618"/>
      <c r="V1050" s="618"/>
      <c r="W1050" s="618"/>
      <c r="Y1050" s="618"/>
      <c r="Z1050" s="618"/>
      <c r="AA1050" s="618"/>
      <c r="AB1050" s="618"/>
      <c r="AC1050" s="618"/>
      <c r="AD1050" s="618"/>
      <c r="AE1050" s="618"/>
      <c r="AF1050" s="618"/>
      <c r="AG1050" s="618"/>
      <c r="AH1050" s="618"/>
      <c r="AI1050" s="618"/>
      <c r="AJ1050" s="618"/>
      <c r="AK1050" s="618"/>
      <c r="AL1050" s="616"/>
      <c r="AM1050" s="616"/>
      <c r="AN1050" s="616"/>
      <c r="AO1050" s="616"/>
      <c r="AP1050" s="616"/>
      <c r="AQ1050" s="616"/>
      <c r="AR1050" s="616"/>
      <c r="AS1050" s="616"/>
      <c r="AT1050" s="616"/>
      <c r="AU1050" s="616"/>
      <c r="AV1050" s="616"/>
      <c r="AW1050" s="616"/>
      <c r="AX1050" s="616"/>
      <c r="AY1050" s="616"/>
      <c r="AZ1050" s="616"/>
      <c r="BA1050" s="616"/>
      <c r="BB1050" s="616"/>
      <c r="BC1050" s="616"/>
      <c r="BD1050" s="616"/>
      <c r="BE1050" s="616"/>
      <c r="BF1050" s="616"/>
      <c r="BG1050" s="616"/>
      <c r="BH1050" s="616"/>
      <c r="BI1050" s="616"/>
      <c r="BJ1050" s="616"/>
      <c r="BK1050" s="616"/>
      <c r="BL1050" s="616"/>
      <c r="BM1050" s="616"/>
      <c r="BN1050" s="616"/>
      <c r="BO1050" s="616"/>
      <c r="BP1050" s="616"/>
      <c r="BQ1050" s="616"/>
      <c r="BR1050" s="616"/>
      <c r="BS1050" s="616"/>
      <c r="BT1050" s="616"/>
      <c r="BU1050" s="616"/>
      <c r="BV1050" s="616"/>
      <c r="BW1050" s="616"/>
      <c r="BX1050" s="616"/>
      <c r="BY1050" s="616"/>
      <c r="BZ1050" s="616"/>
      <c r="CA1050" s="616"/>
      <c r="CB1050" s="616"/>
      <c r="CC1050" s="616"/>
      <c r="CD1050" s="616"/>
      <c r="CE1050" s="616"/>
      <c r="CF1050" s="616"/>
      <c r="CG1050" s="616"/>
    </row>
    <row r="1051" spans="1:85">
      <c r="A1051" s="618"/>
      <c r="B1051" s="618"/>
      <c r="C1051" s="618"/>
      <c r="D1051" s="618"/>
      <c r="E1051" s="618"/>
      <c r="F1051" s="618"/>
      <c r="G1051" s="618"/>
      <c r="H1051" s="618"/>
      <c r="I1051" s="618"/>
      <c r="J1051" s="618"/>
      <c r="K1051" s="618"/>
      <c r="L1051" s="618"/>
      <c r="M1051" s="618"/>
      <c r="N1051" s="618"/>
      <c r="O1051" s="618"/>
      <c r="P1051" s="618"/>
      <c r="Q1051" s="618"/>
      <c r="R1051" s="618"/>
      <c r="S1051" s="618"/>
      <c r="T1051" s="618"/>
      <c r="U1051" s="618"/>
      <c r="V1051" s="618"/>
      <c r="W1051" s="618"/>
      <c r="Y1051" s="618"/>
      <c r="Z1051" s="618"/>
      <c r="AA1051" s="618"/>
      <c r="AB1051" s="618"/>
      <c r="AC1051" s="618"/>
      <c r="AD1051" s="618"/>
      <c r="AE1051" s="618"/>
      <c r="AF1051" s="618"/>
      <c r="AG1051" s="618"/>
      <c r="AH1051" s="618"/>
      <c r="AI1051" s="618"/>
      <c r="AJ1051" s="618"/>
      <c r="AK1051" s="618"/>
      <c r="AL1051" s="616"/>
      <c r="AM1051" s="616"/>
      <c r="AN1051" s="616"/>
      <c r="AO1051" s="616"/>
      <c r="AP1051" s="616"/>
      <c r="AQ1051" s="616"/>
      <c r="AR1051" s="616"/>
      <c r="AS1051" s="616"/>
      <c r="AT1051" s="616"/>
      <c r="AU1051" s="616"/>
      <c r="AV1051" s="616"/>
      <c r="AW1051" s="616"/>
      <c r="AX1051" s="616"/>
      <c r="AY1051" s="616"/>
      <c r="AZ1051" s="616"/>
      <c r="BA1051" s="616"/>
      <c r="BB1051" s="616"/>
      <c r="BC1051" s="616"/>
      <c r="BD1051" s="616"/>
      <c r="BE1051" s="616"/>
      <c r="BF1051" s="616"/>
      <c r="BG1051" s="616"/>
      <c r="BH1051" s="616"/>
      <c r="BI1051" s="616"/>
      <c r="BJ1051" s="616"/>
      <c r="BK1051" s="616"/>
      <c r="BL1051" s="616"/>
      <c r="BM1051" s="616"/>
      <c r="BN1051" s="616"/>
      <c r="BO1051" s="616"/>
      <c r="BP1051" s="616"/>
      <c r="BQ1051" s="616"/>
      <c r="BR1051" s="616"/>
      <c r="BS1051" s="616"/>
      <c r="BT1051" s="616"/>
      <c r="BU1051" s="616"/>
      <c r="BV1051" s="616"/>
      <c r="BW1051" s="616"/>
      <c r="BX1051" s="616"/>
      <c r="BY1051" s="616"/>
      <c r="BZ1051" s="616"/>
      <c r="CA1051" s="616"/>
      <c r="CB1051" s="616"/>
      <c r="CC1051" s="616"/>
      <c r="CD1051" s="616"/>
      <c r="CE1051" s="616"/>
      <c r="CF1051" s="616"/>
      <c r="CG1051" s="616"/>
    </row>
    <row r="1052" spans="1:85">
      <c r="A1052" s="618"/>
      <c r="B1052" s="618"/>
      <c r="C1052" s="618"/>
      <c r="D1052" s="618"/>
      <c r="E1052" s="618"/>
      <c r="F1052" s="618"/>
      <c r="G1052" s="618"/>
      <c r="H1052" s="618"/>
      <c r="I1052" s="618"/>
      <c r="J1052" s="618"/>
      <c r="K1052" s="618"/>
      <c r="L1052" s="618"/>
      <c r="M1052" s="618"/>
      <c r="N1052" s="618"/>
      <c r="O1052" s="618"/>
      <c r="P1052" s="618"/>
      <c r="Q1052" s="618"/>
      <c r="R1052" s="618"/>
      <c r="S1052" s="618"/>
      <c r="T1052" s="618"/>
      <c r="U1052" s="618"/>
      <c r="V1052" s="618"/>
      <c r="W1052" s="618"/>
      <c r="Y1052" s="618"/>
      <c r="Z1052" s="618"/>
      <c r="AA1052" s="618"/>
      <c r="AB1052" s="618"/>
      <c r="AC1052" s="618"/>
      <c r="AD1052" s="618"/>
      <c r="AE1052" s="618"/>
      <c r="AF1052" s="618"/>
      <c r="AG1052" s="618"/>
      <c r="AH1052" s="618"/>
      <c r="AI1052" s="618"/>
      <c r="AJ1052" s="618"/>
      <c r="AK1052" s="618"/>
      <c r="AL1052" s="616"/>
      <c r="AM1052" s="616"/>
      <c r="AN1052" s="616"/>
      <c r="AO1052" s="616"/>
      <c r="AP1052" s="616"/>
      <c r="AQ1052" s="616"/>
      <c r="AR1052" s="616"/>
      <c r="AS1052" s="616"/>
      <c r="AT1052" s="616"/>
      <c r="AU1052" s="616"/>
      <c r="AV1052" s="616"/>
      <c r="AW1052" s="616"/>
      <c r="AX1052" s="616"/>
      <c r="AY1052" s="616"/>
      <c r="AZ1052" s="616"/>
      <c r="BA1052" s="616"/>
      <c r="BB1052" s="616"/>
      <c r="BC1052" s="616"/>
      <c r="BD1052" s="616"/>
      <c r="BE1052" s="616"/>
      <c r="BF1052" s="616"/>
      <c r="BG1052" s="616"/>
      <c r="BH1052" s="616"/>
      <c r="BI1052" s="616"/>
      <c r="BJ1052" s="616"/>
      <c r="BK1052" s="616"/>
      <c r="BL1052" s="616"/>
      <c r="BM1052" s="616"/>
      <c r="BN1052" s="616"/>
      <c r="BO1052" s="616"/>
      <c r="BP1052" s="616"/>
      <c r="BQ1052" s="616"/>
      <c r="BR1052" s="616"/>
      <c r="BS1052" s="616"/>
      <c r="BT1052" s="616"/>
      <c r="BU1052" s="616"/>
      <c r="BV1052" s="616"/>
      <c r="BW1052" s="616"/>
      <c r="BX1052" s="616"/>
      <c r="BY1052" s="616"/>
      <c r="BZ1052" s="616"/>
      <c r="CA1052" s="616"/>
      <c r="CB1052" s="616"/>
      <c r="CC1052" s="616"/>
      <c r="CD1052" s="616"/>
      <c r="CE1052" s="616"/>
      <c r="CF1052" s="616"/>
      <c r="CG1052" s="616"/>
    </row>
    <row r="1053" spans="1:85">
      <c r="A1053" s="618"/>
      <c r="B1053" s="618"/>
      <c r="C1053" s="618"/>
      <c r="D1053" s="618"/>
      <c r="E1053" s="618"/>
      <c r="F1053" s="618"/>
      <c r="G1053" s="618"/>
      <c r="H1053" s="618"/>
      <c r="I1053" s="618"/>
      <c r="J1053" s="618"/>
      <c r="K1053" s="618"/>
      <c r="L1053" s="618"/>
      <c r="M1053" s="618"/>
      <c r="N1053" s="618"/>
      <c r="O1053" s="618"/>
      <c r="P1053" s="618"/>
      <c r="Q1053" s="618"/>
      <c r="R1053" s="618"/>
      <c r="S1053" s="618"/>
      <c r="T1053" s="618"/>
      <c r="U1053" s="618"/>
      <c r="V1053" s="618"/>
      <c r="W1053" s="618"/>
      <c r="Y1053" s="618"/>
      <c r="Z1053" s="618"/>
      <c r="AA1053" s="618"/>
      <c r="AB1053" s="618"/>
      <c r="AC1053" s="618"/>
      <c r="AD1053" s="618"/>
      <c r="AE1053" s="618"/>
      <c r="AF1053" s="618"/>
      <c r="AG1053" s="618"/>
      <c r="AH1053" s="618"/>
      <c r="AI1053" s="618"/>
      <c r="AJ1053" s="618"/>
      <c r="AK1053" s="618"/>
      <c r="AL1053" s="616"/>
      <c r="AM1053" s="616"/>
      <c r="AN1053" s="616"/>
      <c r="AO1053" s="616"/>
      <c r="AP1053" s="616"/>
      <c r="AQ1053" s="616"/>
      <c r="AR1053" s="616"/>
      <c r="AS1053" s="616"/>
      <c r="AT1053" s="616"/>
      <c r="AU1053" s="616"/>
      <c r="AV1053" s="616"/>
      <c r="AW1053" s="616"/>
      <c r="AX1053" s="616"/>
      <c r="AY1053" s="616"/>
      <c r="AZ1053" s="616"/>
      <c r="BA1053" s="616"/>
      <c r="BB1053" s="616"/>
      <c r="BC1053" s="616"/>
      <c r="BD1053" s="616"/>
      <c r="BE1053" s="616"/>
      <c r="BF1053" s="616"/>
      <c r="BG1053" s="616"/>
      <c r="BH1053" s="616"/>
      <c r="BI1053" s="616"/>
      <c r="BJ1053" s="616"/>
      <c r="BK1053" s="616"/>
      <c r="BL1053" s="616"/>
      <c r="BM1053" s="616"/>
      <c r="BN1053" s="616"/>
      <c r="BO1053" s="616"/>
      <c r="BP1053" s="616"/>
      <c r="BQ1053" s="616"/>
      <c r="BR1053" s="616"/>
      <c r="BS1053" s="616"/>
      <c r="BT1053" s="616"/>
      <c r="BU1053" s="616"/>
      <c r="BV1053" s="616"/>
      <c r="BW1053" s="616"/>
      <c r="BX1053" s="616"/>
      <c r="BY1053" s="616"/>
      <c r="BZ1053" s="616"/>
      <c r="CA1053" s="616"/>
      <c r="CB1053" s="616"/>
      <c r="CC1053" s="616"/>
      <c r="CD1053" s="616"/>
      <c r="CE1053" s="616"/>
      <c r="CF1053" s="616"/>
      <c r="CG1053" s="616"/>
    </row>
    <row r="1054" spans="1:85">
      <c r="A1054" s="618"/>
      <c r="B1054" s="618"/>
      <c r="C1054" s="618"/>
      <c r="D1054" s="618"/>
      <c r="E1054" s="618"/>
      <c r="F1054" s="618"/>
      <c r="G1054" s="618"/>
      <c r="H1054" s="618"/>
      <c r="I1054" s="618"/>
      <c r="J1054" s="618"/>
      <c r="K1054" s="618"/>
      <c r="L1054" s="618"/>
      <c r="M1054" s="618"/>
      <c r="N1054" s="618"/>
      <c r="O1054" s="618"/>
      <c r="P1054" s="618"/>
      <c r="Q1054" s="618"/>
      <c r="R1054" s="618"/>
      <c r="S1054" s="618"/>
      <c r="T1054" s="618"/>
      <c r="U1054" s="618"/>
      <c r="V1054" s="618"/>
      <c r="W1054" s="618"/>
      <c r="Y1054" s="618"/>
      <c r="Z1054" s="618"/>
      <c r="AA1054" s="618"/>
      <c r="AB1054" s="618"/>
      <c r="AC1054" s="618"/>
      <c r="AD1054" s="618"/>
      <c r="AE1054" s="618"/>
      <c r="AF1054" s="618"/>
      <c r="AG1054" s="618"/>
      <c r="AH1054" s="618"/>
      <c r="AI1054" s="618"/>
      <c r="AJ1054" s="618"/>
      <c r="AK1054" s="618"/>
      <c r="AL1054" s="616"/>
      <c r="AM1054" s="616"/>
      <c r="AN1054" s="616"/>
      <c r="AO1054" s="616"/>
      <c r="AP1054" s="616"/>
      <c r="AQ1054" s="616"/>
      <c r="AR1054" s="616"/>
      <c r="AS1054" s="616"/>
      <c r="AT1054" s="616"/>
      <c r="AU1054" s="616"/>
      <c r="AV1054" s="616"/>
      <c r="AW1054" s="616"/>
      <c r="AX1054" s="616"/>
      <c r="AY1054" s="616"/>
      <c r="AZ1054" s="616"/>
      <c r="BA1054" s="616"/>
      <c r="BB1054" s="616"/>
      <c r="BC1054" s="616"/>
      <c r="BD1054" s="616"/>
      <c r="BE1054" s="616"/>
      <c r="BF1054" s="616"/>
      <c r="BG1054" s="616"/>
      <c r="BH1054" s="616"/>
      <c r="BI1054" s="616"/>
      <c r="BJ1054" s="616"/>
      <c r="BK1054" s="616"/>
      <c r="BL1054" s="616"/>
      <c r="BM1054" s="616"/>
      <c r="BN1054" s="616"/>
      <c r="BO1054" s="616"/>
      <c r="BP1054" s="616"/>
      <c r="BQ1054" s="616"/>
      <c r="BR1054" s="616"/>
      <c r="BS1054" s="616"/>
      <c r="BT1054" s="616"/>
      <c r="BU1054" s="616"/>
      <c r="BV1054" s="616"/>
      <c r="BW1054" s="616"/>
      <c r="BX1054" s="616"/>
      <c r="BY1054" s="616"/>
      <c r="BZ1054" s="616"/>
      <c r="CA1054" s="616"/>
      <c r="CB1054" s="616"/>
      <c r="CC1054" s="616"/>
      <c r="CD1054" s="616"/>
      <c r="CE1054" s="616"/>
      <c r="CF1054" s="616"/>
      <c r="CG1054" s="616"/>
    </row>
    <row r="1055" spans="1:85">
      <c r="A1055" s="618"/>
      <c r="B1055" s="618"/>
      <c r="C1055" s="618"/>
      <c r="D1055" s="618"/>
      <c r="E1055" s="618"/>
      <c r="F1055" s="618"/>
      <c r="G1055" s="618"/>
      <c r="H1055" s="618"/>
      <c r="I1055" s="618"/>
      <c r="J1055" s="618"/>
      <c r="K1055" s="618"/>
      <c r="L1055" s="618"/>
      <c r="M1055" s="618"/>
      <c r="N1055" s="618"/>
      <c r="O1055" s="618"/>
      <c r="P1055" s="618"/>
      <c r="Q1055" s="618"/>
      <c r="R1055" s="618"/>
      <c r="S1055" s="618"/>
      <c r="T1055" s="618"/>
      <c r="U1055" s="618"/>
      <c r="V1055" s="618"/>
      <c r="W1055" s="618"/>
      <c r="Y1055" s="618"/>
      <c r="Z1055" s="618"/>
      <c r="AA1055" s="618"/>
      <c r="AB1055" s="618"/>
      <c r="AC1055" s="618"/>
      <c r="AD1055" s="618"/>
      <c r="AE1055" s="618"/>
      <c r="AF1055" s="618"/>
      <c r="AG1055" s="618"/>
      <c r="AH1055" s="618"/>
      <c r="AI1055" s="618"/>
      <c r="AJ1055" s="618"/>
      <c r="AK1055" s="618"/>
      <c r="AL1055" s="616"/>
      <c r="AM1055" s="616"/>
      <c r="AN1055" s="616"/>
      <c r="AO1055" s="616"/>
      <c r="AP1055" s="616"/>
      <c r="AQ1055" s="616"/>
      <c r="AR1055" s="616"/>
      <c r="AS1055" s="616"/>
      <c r="AT1055" s="616"/>
      <c r="AU1055" s="616"/>
      <c r="AV1055" s="616"/>
      <c r="AW1055" s="616"/>
      <c r="AX1055" s="616"/>
      <c r="AY1055" s="616"/>
      <c r="AZ1055" s="616"/>
      <c r="BA1055" s="616"/>
      <c r="BB1055" s="616"/>
      <c r="BC1055" s="616"/>
      <c r="BD1055" s="616"/>
      <c r="BE1055" s="616"/>
      <c r="BF1055" s="616"/>
      <c r="BG1055" s="616"/>
      <c r="BH1055" s="616"/>
      <c r="BI1055" s="616"/>
      <c r="BJ1055" s="616"/>
      <c r="BK1055" s="616"/>
      <c r="BL1055" s="616"/>
      <c r="BM1055" s="616"/>
      <c r="BN1055" s="616"/>
      <c r="BO1055" s="616"/>
      <c r="BP1055" s="616"/>
      <c r="BQ1055" s="616"/>
      <c r="BR1055" s="616"/>
      <c r="BS1055" s="616"/>
      <c r="BT1055" s="616"/>
      <c r="BU1055" s="616"/>
      <c r="BV1055" s="616"/>
      <c r="BW1055" s="616"/>
      <c r="BX1055" s="616"/>
      <c r="BY1055" s="616"/>
      <c r="BZ1055" s="616"/>
      <c r="CA1055" s="616"/>
      <c r="CB1055" s="616"/>
      <c r="CC1055" s="616"/>
      <c r="CD1055" s="616"/>
      <c r="CE1055" s="616"/>
      <c r="CF1055" s="616"/>
      <c r="CG1055" s="616"/>
    </row>
    <row r="1056" spans="1:85">
      <c r="A1056" s="618"/>
      <c r="B1056" s="618"/>
      <c r="C1056" s="618"/>
      <c r="D1056" s="618"/>
      <c r="E1056" s="618"/>
      <c r="F1056" s="618"/>
      <c r="G1056" s="618"/>
      <c r="H1056" s="618"/>
      <c r="I1056" s="618"/>
      <c r="J1056" s="618"/>
      <c r="K1056" s="618"/>
      <c r="L1056" s="618"/>
      <c r="M1056" s="618"/>
      <c r="N1056" s="618"/>
      <c r="O1056" s="618"/>
      <c r="P1056" s="618"/>
      <c r="Q1056" s="618"/>
      <c r="R1056" s="618"/>
      <c r="S1056" s="618"/>
      <c r="T1056" s="618"/>
      <c r="U1056" s="618"/>
      <c r="V1056" s="618"/>
      <c r="W1056" s="618"/>
      <c r="Y1056" s="618"/>
      <c r="Z1056" s="618"/>
      <c r="AA1056" s="618"/>
      <c r="AB1056" s="618"/>
      <c r="AC1056" s="618"/>
      <c r="AD1056" s="618"/>
      <c r="AE1056" s="618"/>
      <c r="AF1056" s="618"/>
      <c r="AG1056" s="618"/>
      <c r="AH1056" s="618"/>
      <c r="AI1056" s="618"/>
      <c r="AJ1056" s="618"/>
      <c r="AK1056" s="618"/>
      <c r="AL1056" s="616"/>
      <c r="AM1056" s="616"/>
      <c r="AN1056" s="616"/>
      <c r="AO1056" s="616"/>
      <c r="AP1056" s="616"/>
      <c r="AQ1056" s="616"/>
      <c r="AR1056" s="616"/>
      <c r="AS1056" s="616"/>
      <c r="AT1056" s="616"/>
      <c r="AU1056" s="616"/>
      <c r="AV1056" s="616"/>
      <c r="AW1056" s="616"/>
      <c r="AX1056" s="616"/>
      <c r="AY1056" s="616"/>
      <c r="AZ1056" s="616"/>
      <c r="BA1056" s="616"/>
      <c r="BB1056" s="616"/>
      <c r="BC1056" s="616"/>
      <c r="BD1056" s="616"/>
      <c r="BE1056" s="616"/>
      <c r="BF1056" s="616"/>
      <c r="BG1056" s="616"/>
      <c r="BH1056" s="616"/>
      <c r="BI1056" s="616"/>
      <c r="BJ1056" s="616"/>
      <c r="BK1056" s="616"/>
      <c r="BL1056" s="616"/>
      <c r="BM1056" s="616"/>
      <c r="BN1056" s="616"/>
      <c r="BO1056" s="616"/>
      <c r="BP1056" s="616"/>
      <c r="BQ1056" s="616"/>
      <c r="BR1056" s="616"/>
      <c r="BS1056" s="616"/>
      <c r="BT1056" s="616"/>
      <c r="BU1056" s="616"/>
      <c r="BV1056" s="616"/>
      <c r="BW1056" s="616"/>
      <c r="BX1056" s="616"/>
      <c r="BY1056" s="616"/>
      <c r="BZ1056" s="616"/>
      <c r="CA1056" s="616"/>
      <c r="CB1056" s="616"/>
      <c r="CC1056" s="616"/>
      <c r="CD1056" s="616"/>
      <c r="CE1056" s="616"/>
      <c r="CF1056" s="616"/>
      <c r="CG1056" s="616"/>
    </row>
    <row r="1057" spans="1:85">
      <c r="A1057" s="618"/>
      <c r="B1057" s="618"/>
      <c r="C1057" s="618"/>
      <c r="D1057" s="618"/>
      <c r="E1057" s="618"/>
      <c r="F1057" s="618"/>
      <c r="G1057" s="618"/>
      <c r="H1057" s="618"/>
      <c r="I1057" s="618"/>
      <c r="J1057" s="618"/>
      <c r="K1057" s="618"/>
      <c r="L1057" s="618"/>
      <c r="M1057" s="618"/>
      <c r="N1057" s="618"/>
      <c r="O1057" s="618"/>
      <c r="P1057" s="618"/>
      <c r="Q1057" s="618"/>
      <c r="R1057" s="618"/>
      <c r="S1057" s="618"/>
      <c r="T1057" s="618"/>
      <c r="U1057" s="618"/>
      <c r="V1057" s="618"/>
      <c r="W1057" s="618"/>
      <c r="Y1057" s="618"/>
      <c r="Z1057" s="618"/>
      <c r="AA1057" s="618"/>
      <c r="AB1057" s="618"/>
      <c r="AC1057" s="618"/>
      <c r="AD1057" s="618"/>
      <c r="AE1057" s="618"/>
      <c r="AF1057" s="618"/>
      <c r="AG1057" s="618"/>
      <c r="AH1057" s="618"/>
      <c r="AI1057" s="618"/>
      <c r="AJ1057" s="618"/>
      <c r="AK1057" s="618"/>
      <c r="AL1057" s="616"/>
      <c r="AM1057" s="616"/>
      <c r="AN1057" s="616"/>
      <c r="AO1057" s="616"/>
      <c r="AP1057" s="616"/>
      <c r="AQ1057" s="616"/>
      <c r="AR1057" s="616"/>
      <c r="AS1057" s="616"/>
      <c r="AT1057" s="616"/>
      <c r="AU1057" s="616"/>
      <c r="AV1057" s="616"/>
      <c r="AW1057" s="616"/>
      <c r="AX1057" s="616"/>
      <c r="AY1057" s="616"/>
      <c r="AZ1057" s="616"/>
      <c r="BA1057" s="616"/>
      <c r="BB1057" s="616"/>
      <c r="BC1057" s="616"/>
      <c r="BD1057" s="616"/>
      <c r="BE1057" s="616"/>
      <c r="BF1057" s="616"/>
      <c r="BG1057" s="616"/>
      <c r="BH1057" s="616"/>
      <c r="BI1057" s="616"/>
      <c r="BJ1057" s="616"/>
      <c r="BK1057" s="616"/>
      <c r="BL1057" s="616"/>
      <c r="BM1057" s="616"/>
      <c r="BN1057" s="616"/>
      <c r="BO1057" s="616"/>
      <c r="BP1057" s="616"/>
      <c r="BQ1057" s="616"/>
      <c r="BR1057" s="616"/>
      <c r="BS1057" s="616"/>
      <c r="BT1057" s="616"/>
      <c r="BU1057" s="616"/>
      <c r="BV1057" s="616"/>
      <c r="BW1057" s="616"/>
      <c r="BX1057" s="616"/>
      <c r="BY1057" s="616"/>
      <c r="BZ1057" s="616"/>
      <c r="CA1057" s="616"/>
      <c r="CB1057" s="616"/>
      <c r="CC1057" s="616"/>
      <c r="CD1057" s="616"/>
      <c r="CE1057" s="616"/>
      <c r="CF1057" s="616"/>
      <c r="CG1057" s="616"/>
    </row>
    <row r="1058" spans="1:85">
      <c r="A1058" s="618"/>
      <c r="B1058" s="618"/>
      <c r="C1058" s="618"/>
      <c r="D1058" s="618"/>
      <c r="E1058" s="618"/>
      <c r="F1058" s="618"/>
      <c r="G1058" s="618"/>
      <c r="H1058" s="618"/>
      <c r="I1058" s="618"/>
      <c r="J1058" s="618"/>
      <c r="K1058" s="618"/>
      <c r="L1058" s="618"/>
      <c r="M1058" s="618"/>
      <c r="N1058" s="618"/>
      <c r="O1058" s="618"/>
      <c r="P1058" s="618"/>
      <c r="Q1058" s="618"/>
      <c r="R1058" s="618"/>
      <c r="S1058" s="618"/>
      <c r="T1058" s="618"/>
      <c r="U1058" s="618"/>
      <c r="V1058" s="618"/>
      <c r="W1058" s="618"/>
      <c r="Y1058" s="618"/>
      <c r="Z1058" s="618"/>
      <c r="AA1058" s="618"/>
      <c r="AB1058" s="618"/>
      <c r="AC1058" s="618"/>
      <c r="AD1058" s="618"/>
      <c r="AE1058" s="618"/>
      <c r="AF1058" s="618"/>
      <c r="AG1058" s="618"/>
      <c r="AH1058" s="618"/>
      <c r="AI1058" s="618"/>
      <c r="AJ1058" s="618"/>
      <c r="AK1058" s="618"/>
      <c r="AL1058" s="616"/>
      <c r="AM1058" s="616"/>
      <c r="AN1058" s="616"/>
      <c r="AO1058" s="616"/>
      <c r="AP1058" s="616"/>
      <c r="AQ1058" s="616"/>
      <c r="AR1058" s="616"/>
      <c r="AS1058" s="616"/>
      <c r="AT1058" s="616"/>
      <c r="AU1058" s="616"/>
      <c r="AV1058" s="616"/>
      <c r="AW1058" s="616"/>
      <c r="AX1058" s="616"/>
      <c r="AY1058" s="616"/>
      <c r="AZ1058" s="616"/>
      <c r="BA1058" s="616"/>
      <c r="BB1058" s="616"/>
      <c r="BC1058" s="616"/>
      <c r="BD1058" s="616"/>
      <c r="BE1058" s="616"/>
      <c r="BF1058" s="616"/>
      <c r="BG1058" s="616"/>
      <c r="BH1058" s="616"/>
      <c r="BI1058" s="616"/>
      <c r="BJ1058" s="616"/>
      <c r="BK1058" s="616"/>
      <c r="BL1058" s="616"/>
      <c r="BM1058" s="616"/>
      <c r="BN1058" s="616"/>
      <c r="BO1058" s="616"/>
      <c r="BP1058" s="616"/>
      <c r="BQ1058" s="616"/>
      <c r="BR1058" s="616"/>
      <c r="BS1058" s="616"/>
      <c r="BT1058" s="616"/>
      <c r="BU1058" s="616"/>
      <c r="BV1058" s="616"/>
      <c r="BW1058" s="616"/>
      <c r="BX1058" s="616"/>
      <c r="BY1058" s="616"/>
      <c r="BZ1058" s="616"/>
      <c r="CA1058" s="616"/>
      <c r="CB1058" s="616"/>
      <c r="CC1058" s="616"/>
      <c r="CD1058" s="616"/>
      <c r="CE1058" s="616"/>
      <c r="CF1058" s="616"/>
      <c r="CG1058" s="616"/>
    </row>
    <row r="1059" spans="1:85">
      <c r="A1059" s="618"/>
      <c r="B1059" s="618"/>
      <c r="C1059" s="618"/>
      <c r="D1059" s="618"/>
      <c r="E1059" s="618"/>
      <c r="F1059" s="618"/>
      <c r="G1059" s="618"/>
      <c r="H1059" s="618"/>
      <c r="I1059" s="618"/>
      <c r="J1059" s="618"/>
      <c r="K1059" s="618"/>
      <c r="L1059" s="618"/>
      <c r="M1059" s="618"/>
      <c r="N1059" s="618"/>
      <c r="O1059" s="618"/>
      <c r="P1059" s="618"/>
      <c r="Q1059" s="618"/>
      <c r="R1059" s="618"/>
      <c r="S1059" s="618"/>
      <c r="T1059" s="618"/>
      <c r="U1059" s="618"/>
      <c r="V1059" s="618"/>
      <c r="W1059" s="618"/>
      <c r="Y1059" s="618"/>
      <c r="Z1059" s="618"/>
      <c r="AA1059" s="618"/>
      <c r="AB1059" s="618"/>
      <c r="AC1059" s="618"/>
      <c r="AD1059" s="618"/>
      <c r="AE1059" s="618"/>
      <c r="AF1059" s="618"/>
      <c r="AG1059" s="618"/>
      <c r="AH1059" s="618"/>
      <c r="AI1059" s="618"/>
      <c r="AJ1059" s="618"/>
      <c r="AK1059" s="618"/>
      <c r="AL1059" s="616"/>
      <c r="AM1059" s="616"/>
      <c r="AN1059" s="616"/>
      <c r="AO1059" s="616"/>
      <c r="AP1059" s="616"/>
      <c r="AQ1059" s="616"/>
      <c r="AR1059" s="616"/>
      <c r="AS1059" s="616"/>
      <c r="AT1059" s="616"/>
      <c r="AU1059" s="616"/>
      <c r="AV1059" s="616"/>
      <c r="AW1059" s="616"/>
      <c r="AX1059" s="616"/>
      <c r="AY1059" s="616"/>
      <c r="AZ1059" s="616"/>
      <c r="BA1059" s="616"/>
      <c r="BB1059" s="616"/>
      <c r="BC1059" s="616"/>
      <c r="BD1059" s="616"/>
      <c r="BE1059" s="616"/>
      <c r="BF1059" s="616"/>
      <c r="BG1059" s="616"/>
      <c r="BH1059" s="616"/>
      <c r="BI1059" s="616"/>
      <c r="BJ1059" s="616"/>
      <c r="BK1059" s="616"/>
      <c r="BL1059" s="616"/>
      <c r="BM1059" s="616"/>
      <c r="BN1059" s="616"/>
      <c r="BO1059" s="616"/>
      <c r="BP1059" s="616"/>
      <c r="BQ1059" s="616"/>
      <c r="BR1059" s="616"/>
      <c r="BS1059" s="616"/>
      <c r="BT1059" s="616"/>
      <c r="BU1059" s="616"/>
      <c r="BV1059" s="616"/>
      <c r="BW1059" s="616"/>
      <c r="BX1059" s="616"/>
      <c r="BY1059" s="616"/>
      <c r="BZ1059" s="616"/>
      <c r="CA1059" s="616"/>
      <c r="CB1059" s="616"/>
      <c r="CC1059" s="616"/>
      <c r="CD1059" s="616"/>
      <c r="CE1059" s="616"/>
      <c r="CF1059" s="616"/>
      <c r="CG1059" s="616"/>
    </row>
    <row r="1060" spans="1:85">
      <c r="A1060" s="618"/>
      <c r="B1060" s="618"/>
      <c r="C1060" s="618"/>
      <c r="D1060" s="618"/>
      <c r="E1060" s="618"/>
      <c r="F1060" s="618"/>
      <c r="G1060" s="618"/>
      <c r="H1060" s="618"/>
      <c r="I1060" s="618"/>
      <c r="J1060" s="618"/>
      <c r="K1060" s="618"/>
      <c r="L1060" s="618"/>
      <c r="M1060" s="618"/>
      <c r="N1060" s="618"/>
      <c r="O1060" s="618"/>
      <c r="P1060" s="618"/>
      <c r="Q1060" s="618"/>
      <c r="R1060" s="618"/>
      <c r="S1060" s="618"/>
      <c r="T1060" s="618"/>
      <c r="U1060" s="618"/>
      <c r="V1060" s="618"/>
      <c r="W1060" s="618"/>
      <c r="Y1060" s="618"/>
      <c r="Z1060" s="618"/>
      <c r="AA1060" s="618"/>
      <c r="AB1060" s="618"/>
      <c r="AC1060" s="618"/>
      <c r="AD1060" s="618"/>
      <c r="AE1060" s="618"/>
      <c r="AF1060" s="618"/>
      <c r="AG1060" s="618"/>
      <c r="AH1060" s="618"/>
      <c r="AI1060" s="618"/>
      <c r="AJ1060" s="618"/>
      <c r="AK1060" s="618"/>
      <c r="AL1060" s="616"/>
      <c r="AM1060" s="616"/>
      <c r="AN1060" s="616"/>
      <c r="AO1060" s="616"/>
      <c r="AP1060" s="616"/>
      <c r="AQ1060" s="616"/>
      <c r="AR1060" s="616"/>
      <c r="AS1060" s="616"/>
      <c r="AT1060" s="616"/>
      <c r="AU1060" s="616"/>
      <c r="AV1060" s="616"/>
      <c r="AW1060" s="616"/>
      <c r="AX1060" s="616"/>
      <c r="AY1060" s="616"/>
      <c r="AZ1060" s="616"/>
      <c r="BA1060" s="616"/>
      <c r="BB1060" s="616"/>
      <c r="BC1060" s="616"/>
      <c r="BD1060" s="616"/>
      <c r="BE1060" s="616"/>
      <c r="BF1060" s="616"/>
      <c r="BG1060" s="616"/>
      <c r="BH1060" s="616"/>
      <c r="BI1060" s="616"/>
      <c r="BJ1060" s="616"/>
      <c r="BK1060" s="616"/>
      <c r="BL1060" s="616"/>
      <c r="BM1060" s="616"/>
      <c r="BN1060" s="616"/>
      <c r="BO1060" s="616"/>
      <c r="BP1060" s="616"/>
      <c r="BQ1060" s="616"/>
      <c r="BR1060" s="616"/>
      <c r="BS1060" s="616"/>
      <c r="BT1060" s="616"/>
      <c r="BU1060" s="616"/>
      <c r="BV1060" s="616"/>
      <c r="BW1060" s="616"/>
      <c r="BX1060" s="616"/>
      <c r="BY1060" s="616"/>
      <c r="BZ1060" s="616"/>
      <c r="CA1060" s="616"/>
      <c r="CB1060" s="616"/>
      <c r="CC1060" s="616"/>
      <c r="CD1060" s="616"/>
      <c r="CE1060" s="616"/>
      <c r="CF1060" s="616"/>
      <c r="CG1060" s="616"/>
    </row>
    <row r="1061" spans="1:85">
      <c r="A1061" s="618"/>
      <c r="B1061" s="618"/>
      <c r="C1061" s="618"/>
      <c r="D1061" s="618"/>
      <c r="E1061" s="618"/>
      <c r="F1061" s="618"/>
      <c r="G1061" s="618"/>
      <c r="H1061" s="618"/>
      <c r="I1061" s="618"/>
      <c r="J1061" s="618"/>
      <c r="K1061" s="618"/>
      <c r="L1061" s="618"/>
      <c r="M1061" s="618"/>
      <c r="N1061" s="618"/>
      <c r="O1061" s="618"/>
      <c r="P1061" s="618"/>
      <c r="Q1061" s="618"/>
      <c r="R1061" s="618"/>
      <c r="S1061" s="618"/>
      <c r="T1061" s="618"/>
      <c r="U1061" s="618"/>
      <c r="V1061" s="618"/>
      <c r="W1061" s="618"/>
      <c r="Y1061" s="618"/>
      <c r="Z1061" s="618"/>
      <c r="AA1061" s="618"/>
      <c r="AB1061" s="618"/>
      <c r="AC1061" s="618"/>
      <c r="AD1061" s="618"/>
      <c r="AE1061" s="618"/>
      <c r="AF1061" s="618"/>
      <c r="AG1061" s="618"/>
      <c r="AH1061" s="618"/>
      <c r="AI1061" s="618"/>
      <c r="AJ1061" s="618"/>
      <c r="AK1061" s="618"/>
      <c r="AL1061" s="616"/>
      <c r="AM1061" s="616"/>
      <c r="AN1061" s="616"/>
      <c r="AO1061" s="616"/>
      <c r="AP1061" s="616"/>
      <c r="AQ1061" s="616"/>
      <c r="AR1061" s="616"/>
      <c r="AS1061" s="616"/>
      <c r="AT1061" s="616"/>
      <c r="AU1061" s="616"/>
      <c r="AV1061" s="616"/>
      <c r="AW1061" s="616"/>
      <c r="AX1061" s="616"/>
      <c r="AY1061" s="616"/>
      <c r="AZ1061" s="616"/>
      <c r="BA1061" s="616"/>
      <c r="BB1061" s="616"/>
      <c r="BC1061" s="616"/>
      <c r="BD1061" s="616"/>
      <c r="BE1061" s="616"/>
      <c r="BF1061" s="616"/>
      <c r="BG1061" s="616"/>
      <c r="BH1061" s="616"/>
      <c r="BI1061" s="616"/>
      <c r="BJ1061" s="616"/>
      <c r="BK1061" s="616"/>
      <c r="BL1061" s="616"/>
      <c r="BM1061" s="616"/>
      <c r="BN1061" s="616"/>
      <c r="BO1061" s="616"/>
      <c r="BP1061" s="616"/>
      <c r="BQ1061" s="616"/>
      <c r="BR1061" s="616"/>
      <c r="BS1061" s="616"/>
      <c r="BT1061" s="616"/>
      <c r="BU1061" s="616"/>
      <c r="BV1061" s="616"/>
      <c r="BW1061" s="616"/>
      <c r="BX1061" s="616"/>
      <c r="BY1061" s="616"/>
      <c r="BZ1061" s="616"/>
      <c r="CA1061" s="616"/>
      <c r="CB1061" s="616"/>
      <c r="CC1061" s="616"/>
      <c r="CD1061" s="616"/>
      <c r="CE1061" s="616"/>
      <c r="CF1061" s="616"/>
      <c r="CG1061" s="616"/>
    </row>
    <row r="1062" spans="1:85">
      <c r="A1062" s="618"/>
      <c r="B1062" s="618"/>
      <c r="C1062" s="618"/>
      <c r="D1062" s="618"/>
      <c r="E1062" s="618"/>
      <c r="F1062" s="618"/>
      <c r="G1062" s="618"/>
      <c r="H1062" s="618"/>
      <c r="I1062" s="618"/>
      <c r="J1062" s="618"/>
      <c r="K1062" s="618"/>
      <c r="L1062" s="618"/>
      <c r="M1062" s="618"/>
      <c r="N1062" s="618"/>
      <c r="O1062" s="618"/>
      <c r="P1062" s="618"/>
      <c r="Q1062" s="618"/>
      <c r="R1062" s="618"/>
      <c r="S1062" s="618"/>
      <c r="T1062" s="618"/>
      <c r="U1062" s="618"/>
      <c r="V1062" s="618"/>
      <c r="W1062" s="618"/>
      <c r="Y1062" s="618"/>
      <c r="Z1062" s="618"/>
      <c r="AA1062" s="618"/>
      <c r="AB1062" s="618"/>
      <c r="AC1062" s="618"/>
      <c r="AD1062" s="618"/>
      <c r="AE1062" s="618"/>
      <c r="AF1062" s="618"/>
      <c r="AG1062" s="618"/>
      <c r="AH1062" s="618"/>
      <c r="AI1062" s="618"/>
      <c r="AJ1062" s="618"/>
      <c r="AK1062" s="618"/>
      <c r="AL1062" s="616"/>
      <c r="AM1062" s="616"/>
      <c r="AN1062" s="616"/>
      <c r="AO1062" s="616"/>
      <c r="AP1062" s="616"/>
      <c r="AQ1062" s="616"/>
      <c r="AR1062" s="616"/>
      <c r="AS1062" s="616"/>
      <c r="AT1062" s="616"/>
      <c r="AU1062" s="616"/>
      <c r="AV1062" s="616"/>
      <c r="AW1062" s="616"/>
      <c r="AX1062" s="616"/>
      <c r="AY1062" s="616"/>
      <c r="AZ1062" s="616"/>
      <c r="BA1062" s="616"/>
      <c r="BB1062" s="616"/>
      <c r="BC1062" s="616"/>
      <c r="BD1062" s="616"/>
      <c r="BE1062" s="616"/>
      <c r="BF1062" s="616"/>
      <c r="BG1062" s="616"/>
      <c r="BH1062" s="616"/>
      <c r="BI1062" s="616"/>
      <c r="BJ1062" s="616"/>
      <c r="BK1062" s="616"/>
      <c r="BL1062" s="616"/>
      <c r="BM1062" s="616"/>
      <c r="BN1062" s="616"/>
      <c r="BO1062" s="616"/>
      <c r="BP1062" s="616"/>
      <c r="BQ1062" s="616"/>
      <c r="BR1062" s="616"/>
      <c r="BS1062" s="616"/>
      <c r="BT1062" s="616"/>
      <c r="BU1062" s="616"/>
      <c r="BV1062" s="616"/>
      <c r="BW1062" s="616"/>
      <c r="BX1062" s="616"/>
      <c r="BY1062" s="616"/>
      <c r="BZ1062" s="616"/>
      <c r="CA1062" s="616"/>
      <c r="CB1062" s="616"/>
      <c r="CC1062" s="616"/>
      <c r="CD1062" s="616"/>
      <c r="CE1062" s="616"/>
      <c r="CF1062" s="616"/>
      <c r="CG1062" s="616"/>
    </row>
    <row r="1063" spans="1:85">
      <c r="A1063" s="618"/>
      <c r="B1063" s="618"/>
      <c r="C1063" s="618"/>
      <c r="D1063" s="618"/>
      <c r="E1063" s="618"/>
      <c r="F1063" s="618"/>
      <c r="G1063" s="618"/>
      <c r="H1063" s="618"/>
      <c r="I1063" s="618"/>
      <c r="J1063" s="618"/>
      <c r="K1063" s="618"/>
      <c r="L1063" s="618"/>
      <c r="M1063" s="618"/>
      <c r="N1063" s="618"/>
      <c r="O1063" s="618"/>
      <c r="P1063" s="618"/>
      <c r="Q1063" s="618"/>
      <c r="R1063" s="618"/>
      <c r="S1063" s="618"/>
      <c r="T1063" s="618"/>
      <c r="U1063" s="618"/>
      <c r="V1063" s="618"/>
      <c r="W1063" s="618"/>
      <c r="Y1063" s="618"/>
      <c r="Z1063" s="618"/>
      <c r="AA1063" s="618"/>
      <c r="AB1063" s="618"/>
      <c r="AC1063" s="618"/>
      <c r="AD1063" s="618"/>
      <c r="AE1063" s="618"/>
      <c r="AF1063" s="618"/>
      <c r="AG1063" s="618"/>
      <c r="AH1063" s="618"/>
      <c r="AI1063" s="618"/>
      <c r="AJ1063" s="618"/>
      <c r="AK1063" s="618"/>
      <c r="AL1063" s="616"/>
      <c r="AM1063" s="616"/>
      <c r="AN1063" s="616"/>
      <c r="AO1063" s="616"/>
      <c r="AP1063" s="616"/>
      <c r="AQ1063" s="616"/>
      <c r="AR1063" s="616"/>
      <c r="AS1063" s="616"/>
      <c r="AT1063" s="616"/>
      <c r="AU1063" s="616"/>
      <c r="AV1063" s="616"/>
      <c r="AW1063" s="616"/>
      <c r="AX1063" s="616"/>
      <c r="AY1063" s="616"/>
      <c r="AZ1063" s="616"/>
      <c r="BA1063" s="616"/>
      <c r="BB1063" s="616"/>
      <c r="BC1063" s="616"/>
      <c r="BD1063" s="616"/>
      <c r="BE1063" s="616"/>
      <c r="BF1063" s="616"/>
      <c r="BG1063" s="616"/>
      <c r="BH1063" s="616"/>
      <c r="BI1063" s="616"/>
      <c r="BJ1063" s="616"/>
      <c r="BK1063" s="616"/>
      <c r="BL1063" s="616"/>
      <c r="BM1063" s="616"/>
      <c r="BN1063" s="616"/>
      <c r="BO1063" s="616"/>
      <c r="BP1063" s="616"/>
      <c r="BQ1063" s="616"/>
      <c r="BR1063" s="616"/>
      <c r="BS1063" s="616"/>
      <c r="BT1063" s="616"/>
      <c r="BU1063" s="616"/>
      <c r="BV1063" s="616"/>
      <c r="BW1063" s="616"/>
      <c r="BX1063" s="616"/>
      <c r="BY1063" s="616"/>
      <c r="BZ1063" s="616"/>
      <c r="CA1063" s="616"/>
      <c r="CB1063" s="616"/>
      <c r="CC1063" s="616"/>
      <c r="CD1063" s="616"/>
      <c r="CE1063" s="616"/>
      <c r="CF1063" s="616"/>
      <c r="CG1063" s="616"/>
    </row>
    <row r="1064" spans="1:85">
      <c r="A1064" s="618"/>
      <c r="B1064" s="618"/>
      <c r="C1064" s="618"/>
      <c r="D1064" s="618"/>
      <c r="E1064" s="618"/>
      <c r="F1064" s="618"/>
      <c r="G1064" s="618"/>
      <c r="H1064" s="618"/>
      <c r="I1064" s="618"/>
      <c r="J1064" s="618"/>
      <c r="K1064" s="618"/>
      <c r="L1064" s="618"/>
      <c r="M1064" s="618"/>
      <c r="N1064" s="618"/>
      <c r="O1064" s="618"/>
      <c r="P1064" s="618"/>
      <c r="Q1064" s="618"/>
      <c r="R1064" s="618"/>
      <c r="S1064" s="618"/>
      <c r="T1064" s="618"/>
      <c r="U1064" s="618"/>
      <c r="V1064" s="618"/>
      <c r="W1064" s="618"/>
      <c r="Y1064" s="618"/>
      <c r="Z1064" s="618"/>
      <c r="AA1064" s="618"/>
      <c r="AB1064" s="618"/>
      <c r="AC1064" s="618"/>
      <c r="AD1064" s="618"/>
      <c r="AE1064" s="618"/>
      <c r="AF1064" s="618"/>
      <c r="AG1064" s="618"/>
      <c r="AH1064" s="618"/>
      <c r="AI1064" s="618"/>
      <c r="AJ1064" s="618"/>
      <c r="AK1064" s="618"/>
      <c r="AL1064" s="616"/>
      <c r="AM1064" s="616"/>
      <c r="AN1064" s="616"/>
      <c r="AO1064" s="616"/>
      <c r="AP1064" s="616"/>
      <c r="AQ1064" s="616"/>
      <c r="AR1064" s="616"/>
      <c r="AS1064" s="616"/>
      <c r="AT1064" s="616"/>
      <c r="AU1064" s="616"/>
      <c r="AV1064" s="616"/>
      <c r="AW1064" s="616"/>
      <c r="AX1064" s="616"/>
      <c r="AY1064" s="616"/>
      <c r="AZ1064" s="616"/>
      <c r="BA1064" s="616"/>
      <c r="BB1064" s="616"/>
      <c r="BC1064" s="616"/>
      <c r="BD1064" s="616"/>
      <c r="BE1064" s="616"/>
      <c r="BF1064" s="616"/>
      <c r="BG1064" s="616"/>
      <c r="BH1064" s="616"/>
      <c r="BI1064" s="616"/>
      <c r="BJ1064" s="616"/>
      <c r="BK1064" s="616"/>
      <c r="BL1064" s="616"/>
      <c r="BM1064" s="616"/>
      <c r="BN1064" s="616"/>
      <c r="BO1064" s="616"/>
      <c r="BP1064" s="616"/>
      <c r="BQ1064" s="616"/>
      <c r="BR1064" s="616"/>
      <c r="BS1064" s="616"/>
      <c r="BT1064" s="616"/>
      <c r="BU1064" s="616"/>
      <c r="BV1064" s="616"/>
      <c r="BW1064" s="616"/>
      <c r="BX1064" s="616"/>
      <c r="BY1064" s="616"/>
      <c r="BZ1064" s="616"/>
      <c r="CA1064" s="616"/>
      <c r="CB1064" s="616"/>
      <c r="CC1064" s="616"/>
      <c r="CD1064" s="616"/>
      <c r="CE1064" s="616"/>
      <c r="CF1064" s="616"/>
      <c r="CG1064" s="616"/>
    </row>
    <row r="1065" spans="1:85">
      <c r="A1065" s="618"/>
      <c r="B1065" s="618"/>
      <c r="C1065" s="618"/>
      <c r="D1065" s="618"/>
      <c r="E1065" s="618"/>
      <c r="F1065" s="618"/>
      <c r="G1065" s="618"/>
      <c r="H1065" s="618"/>
      <c r="I1065" s="618"/>
      <c r="J1065" s="618"/>
      <c r="K1065" s="618"/>
      <c r="L1065" s="618"/>
      <c r="M1065" s="618"/>
      <c r="N1065" s="618"/>
      <c r="O1065" s="618"/>
      <c r="P1065" s="618"/>
      <c r="Q1065" s="618"/>
      <c r="R1065" s="618"/>
      <c r="S1065" s="618"/>
      <c r="T1065" s="618"/>
      <c r="U1065" s="618"/>
      <c r="V1065" s="618"/>
      <c r="W1065" s="618"/>
      <c r="Y1065" s="618"/>
      <c r="Z1065" s="618"/>
      <c r="AA1065" s="618"/>
      <c r="AB1065" s="618"/>
      <c r="AC1065" s="618"/>
      <c r="AD1065" s="618"/>
      <c r="AE1065" s="618"/>
      <c r="AF1065" s="618"/>
      <c r="AG1065" s="618"/>
      <c r="AH1065" s="618"/>
      <c r="AI1065" s="618"/>
      <c r="AJ1065" s="618"/>
      <c r="AK1065" s="618"/>
      <c r="AL1065" s="616"/>
      <c r="AM1065" s="616"/>
      <c r="AN1065" s="616"/>
      <c r="AO1065" s="616"/>
      <c r="AP1065" s="616"/>
      <c r="AQ1065" s="616"/>
      <c r="AR1065" s="616"/>
      <c r="AS1065" s="616"/>
      <c r="AT1065" s="616"/>
      <c r="AU1065" s="616"/>
      <c r="AV1065" s="616"/>
      <c r="AW1065" s="616"/>
      <c r="AX1065" s="616"/>
      <c r="AY1065" s="616"/>
      <c r="AZ1065" s="616"/>
      <c r="BA1065" s="616"/>
      <c r="BB1065" s="616"/>
      <c r="BC1065" s="616"/>
      <c r="BD1065" s="616"/>
      <c r="BE1065" s="616"/>
      <c r="BF1065" s="616"/>
      <c r="BG1065" s="616"/>
      <c r="BH1065" s="616"/>
      <c r="BI1065" s="616"/>
      <c r="BJ1065" s="616"/>
      <c r="BK1065" s="616"/>
      <c r="BL1065" s="616"/>
      <c r="BM1065" s="616"/>
      <c r="BN1065" s="616"/>
      <c r="BO1065" s="616"/>
      <c r="BP1065" s="616"/>
      <c r="BQ1065" s="616"/>
      <c r="BR1065" s="616"/>
      <c r="BS1065" s="616"/>
      <c r="BT1065" s="616"/>
      <c r="BU1065" s="616"/>
      <c r="BV1065" s="616"/>
      <c r="BW1065" s="616"/>
      <c r="BX1065" s="616"/>
      <c r="BY1065" s="616"/>
      <c r="BZ1065" s="616"/>
      <c r="CA1065" s="616"/>
      <c r="CB1065" s="616"/>
      <c r="CC1065" s="616"/>
      <c r="CD1065" s="616"/>
      <c r="CE1065" s="616"/>
      <c r="CF1065" s="616"/>
      <c r="CG1065" s="616"/>
    </row>
    <row r="1066" spans="1:85">
      <c r="A1066" s="618"/>
      <c r="B1066" s="618"/>
      <c r="C1066" s="618"/>
      <c r="D1066" s="618"/>
      <c r="E1066" s="618"/>
      <c r="F1066" s="618"/>
      <c r="G1066" s="618"/>
      <c r="H1066" s="618"/>
      <c r="I1066" s="618"/>
      <c r="J1066" s="618"/>
      <c r="K1066" s="618"/>
      <c r="L1066" s="618"/>
      <c r="M1066" s="618"/>
      <c r="N1066" s="618"/>
      <c r="O1066" s="618"/>
      <c r="P1066" s="618"/>
      <c r="Q1066" s="618"/>
      <c r="R1066" s="618"/>
      <c r="S1066" s="618"/>
      <c r="T1066" s="618"/>
      <c r="U1066" s="618"/>
      <c r="V1066" s="618"/>
      <c r="W1066" s="618"/>
      <c r="Y1066" s="618"/>
      <c r="Z1066" s="618"/>
      <c r="AA1066" s="618"/>
      <c r="AB1066" s="618"/>
      <c r="AC1066" s="618"/>
      <c r="AD1066" s="618"/>
      <c r="AE1066" s="618"/>
      <c r="AF1066" s="618"/>
      <c r="AG1066" s="618"/>
      <c r="AH1066" s="618"/>
      <c r="AI1066" s="618"/>
      <c r="AJ1066" s="618"/>
      <c r="AK1066" s="618"/>
      <c r="AL1066" s="616"/>
      <c r="AM1066" s="616"/>
      <c r="AN1066" s="616"/>
      <c r="AO1066" s="616"/>
      <c r="AP1066" s="616"/>
      <c r="AQ1066" s="616"/>
      <c r="AR1066" s="616"/>
      <c r="AS1066" s="616"/>
      <c r="AT1066" s="616"/>
      <c r="AU1066" s="616"/>
      <c r="AV1066" s="616"/>
      <c r="AW1066" s="616"/>
      <c r="AX1066" s="616"/>
      <c r="AY1066" s="616"/>
      <c r="AZ1066" s="616"/>
      <c r="BA1066" s="616"/>
      <c r="BB1066" s="616"/>
      <c r="BC1066" s="616"/>
      <c r="BD1066" s="616"/>
      <c r="BE1066" s="616"/>
      <c r="BF1066" s="616"/>
      <c r="BG1066" s="616"/>
      <c r="BH1066" s="616"/>
      <c r="BI1066" s="616"/>
      <c r="BJ1066" s="616"/>
      <c r="BK1066" s="616"/>
      <c r="BL1066" s="616"/>
      <c r="BM1066" s="616"/>
      <c r="BN1066" s="616"/>
      <c r="BO1066" s="616"/>
      <c r="BP1066" s="616"/>
      <c r="BQ1066" s="616"/>
      <c r="BR1066" s="616"/>
      <c r="BS1066" s="616"/>
      <c r="BT1066" s="616"/>
      <c r="BU1066" s="616"/>
      <c r="BV1066" s="616"/>
      <c r="BW1066" s="616"/>
      <c r="BX1066" s="616"/>
      <c r="BY1066" s="616"/>
      <c r="BZ1066" s="616"/>
      <c r="CA1066" s="616"/>
      <c r="CB1066" s="616"/>
      <c r="CC1066" s="616"/>
      <c r="CD1066" s="616"/>
      <c r="CE1066" s="616"/>
      <c r="CF1066" s="616"/>
      <c r="CG1066" s="616"/>
    </row>
    <row r="1067" spans="1:85">
      <c r="A1067" s="618"/>
      <c r="B1067" s="618"/>
      <c r="C1067" s="618"/>
      <c r="D1067" s="618"/>
      <c r="E1067" s="618"/>
      <c r="F1067" s="618"/>
      <c r="G1067" s="618"/>
      <c r="H1067" s="618"/>
      <c r="I1067" s="618"/>
      <c r="J1067" s="618"/>
      <c r="K1067" s="618"/>
      <c r="L1067" s="618"/>
      <c r="M1067" s="618"/>
      <c r="N1067" s="618"/>
      <c r="O1067" s="618"/>
      <c r="P1067" s="618"/>
      <c r="Q1067" s="618"/>
      <c r="R1067" s="618"/>
      <c r="S1067" s="618"/>
      <c r="T1067" s="618"/>
      <c r="U1067" s="618"/>
      <c r="V1067" s="618"/>
      <c r="W1067" s="618"/>
      <c r="Y1067" s="618"/>
      <c r="Z1067" s="618"/>
      <c r="AA1067" s="618"/>
      <c r="AB1067" s="618"/>
      <c r="AC1067" s="618"/>
      <c r="AD1067" s="618"/>
      <c r="AE1067" s="618"/>
      <c r="AF1067" s="618"/>
      <c r="AG1067" s="618"/>
      <c r="AH1067" s="618"/>
      <c r="AI1067" s="618"/>
      <c r="AJ1067" s="618"/>
      <c r="AK1067" s="618"/>
      <c r="AL1067" s="616"/>
      <c r="AM1067" s="616"/>
      <c r="AN1067" s="616"/>
      <c r="AO1067" s="616"/>
      <c r="AP1067" s="616"/>
      <c r="AQ1067" s="616"/>
      <c r="AR1067" s="616"/>
      <c r="AS1067" s="616"/>
      <c r="AT1067" s="616"/>
      <c r="AU1067" s="616"/>
      <c r="AV1067" s="616"/>
      <c r="AW1067" s="616"/>
      <c r="AX1067" s="616"/>
      <c r="AY1067" s="616"/>
      <c r="AZ1067" s="616"/>
      <c r="BA1067" s="616"/>
      <c r="BB1067" s="616"/>
      <c r="BC1067" s="616"/>
      <c r="BD1067" s="616"/>
      <c r="BE1067" s="616"/>
      <c r="BF1067" s="616"/>
      <c r="BG1067" s="616"/>
      <c r="BH1067" s="616"/>
      <c r="BI1067" s="616"/>
      <c r="BJ1067" s="616"/>
      <c r="BK1067" s="616"/>
      <c r="BL1067" s="616"/>
      <c r="BM1067" s="616"/>
      <c r="BN1067" s="616"/>
      <c r="BO1067" s="616"/>
      <c r="BP1067" s="616"/>
      <c r="BQ1067" s="616"/>
      <c r="BR1067" s="616"/>
      <c r="BS1067" s="616"/>
      <c r="BT1067" s="616"/>
      <c r="BU1067" s="616"/>
      <c r="BV1067" s="616"/>
      <c r="BW1067" s="616"/>
      <c r="BX1067" s="616"/>
      <c r="BY1067" s="616"/>
      <c r="BZ1067" s="616"/>
      <c r="CA1067" s="616"/>
      <c r="CB1067" s="616"/>
      <c r="CC1067" s="616"/>
      <c r="CD1067" s="616"/>
      <c r="CE1067" s="616"/>
      <c r="CF1067" s="616"/>
      <c r="CG1067" s="616"/>
    </row>
    <row r="1068" spans="1:85">
      <c r="A1068" s="618"/>
      <c r="B1068" s="618"/>
      <c r="C1068" s="618"/>
      <c r="D1068" s="618"/>
      <c r="E1068" s="618"/>
      <c r="F1068" s="618"/>
      <c r="G1068" s="618"/>
      <c r="H1068" s="618"/>
      <c r="I1068" s="618"/>
      <c r="J1068" s="618"/>
      <c r="K1068" s="618"/>
      <c r="L1068" s="618"/>
      <c r="M1068" s="618"/>
      <c r="N1068" s="618"/>
      <c r="O1068" s="618"/>
      <c r="P1068" s="618"/>
      <c r="Q1068" s="618"/>
      <c r="R1068" s="618"/>
      <c r="S1068" s="618"/>
      <c r="T1068" s="618"/>
      <c r="U1068" s="618"/>
      <c r="V1068" s="618"/>
      <c r="W1068" s="618"/>
      <c r="Y1068" s="618"/>
      <c r="Z1068" s="618"/>
      <c r="AA1068" s="618"/>
      <c r="AB1068" s="618"/>
      <c r="AC1068" s="618"/>
      <c r="AD1068" s="618"/>
      <c r="AE1068" s="618"/>
      <c r="AF1068" s="618"/>
      <c r="AG1068" s="618"/>
      <c r="AH1068" s="618"/>
      <c r="AI1068" s="618"/>
      <c r="AJ1068" s="618"/>
      <c r="AK1068" s="618"/>
      <c r="AL1068" s="616"/>
      <c r="AM1068" s="616"/>
      <c r="AN1068" s="616"/>
      <c r="AO1068" s="616"/>
      <c r="AP1068" s="616"/>
      <c r="AQ1068" s="616"/>
      <c r="AR1068" s="616"/>
      <c r="AS1068" s="616"/>
      <c r="AT1068" s="616"/>
      <c r="AU1068" s="616"/>
      <c r="AV1068" s="616"/>
      <c r="AW1068" s="616"/>
      <c r="AX1068" s="616"/>
      <c r="AY1068" s="616"/>
      <c r="AZ1068" s="616"/>
      <c r="BA1068" s="616"/>
      <c r="BB1068" s="616"/>
      <c r="BC1068" s="616"/>
      <c r="BD1068" s="616"/>
      <c r="BE1068" s="616"/>
      <c r="BF1068" s="616"/>
      <c r="BG1068" s="616"/>
      <c r="BH1068" s="616"/>
      <c r="BI1068" s="616"/>
      <c r="BJ1068" s="616"/>
      <c r="BK1068" s="616"/>
      <c r="BL1068" s="616"/>
      <c r="BM1068" s="616"/>
      <c r="BN1068" s="616"/>
      <c r="BO1068" s="616"/>
      <c r="BP1068" s="616"/>
      <c r="BQ1068" s="616"/>
      <c r="BR1068" s="616"/>
      <c r="BS1068" s="616"/>
      <c r="BT1068" s="616"/>
      <c r="BU1068" s="616"/>
      <c r="BV1068" s="616"/>
      <c r="BW1068" s="616"/>
      <c r="BX1068" s="616"/>
      <c r="BY1068" s="616"/>
      <c r="BZ1068" s="616"/>
      <c r="CA1068" s="616"/>
      <c r="CB1068" s="616"/>
      <c r="CC1068" s="616"/>
      <c r="CD1068" s="616"/>
      <c r="CE1068" s="616"/>
      <c r="CF1068" s="616"/>
      <c r="CG1068" s="616"/>
    </row>
    <row r="1069" spans="1:85">
      <c r="A1069" s="618"/>
      <c r="B1069" s="618"/>
      <c r="C1069" s="618"/>
      <c r="D1069" s="618"/>
      <c r="E1069" s="618"/>
      <c r="F1069" s="618"/>
      <c r="G1069" s="618"/>
      <c r="H1069" s="618"/>
      <c r="I1069" s="618"/>
      <c r="J1069" s="618"/>
      <c r="K1069" s="618"/>
      <c r="L1069" s="618"/>
      <c r="M1069" s="618"/>
      <c r="N1069" s="618"/>
      <c r="O1069" s="618"/>
      <c r="P1069" s="618"/>
      <c r="Q1069" s="618"/>
      <c r="R1069" s="618"/>
      <c r="S1069" s="618"/>
      <c r="T1069" s="618"/>
      <c r="U1069" s="618"/>
      <c r="V1069" s="618"/>
      <c r="W1069" s="618"/>
      <c r="Y1069" s="618"/>
      <c r="Z1069" s="618"/>
      <c r="AA1069" s="618"/>
      <c r="AB1069" s="618"/>
      <c r="AC1069" s="618"/>
      <c r="AD1069" s="618"/>
      <c r="AE1069" s="618"/>
      <c r="AF1069" s="618"/>
      <c r="AG1069" s="618"/>
      <c r="AH1069" s="618"/>
      <c r="AI1069" s="618"/>
      <c r="AJ1069" s="618"/>
      <c r="AK1069" s="618"/>
      <c r="AL1069" s="616"/>
      <c r="AM1069" s="616"/>
      <c r="AN1069" s="616"/>
      <c r="AO1069" s="616"/>
      <c r="AP1069" s="616"/>
      <c r="AQ1069" s="616"/>
      <c r="AR1069" s="616"/>
      <c r="AS1069" s="616"/>
      <c r="AT1069" s="616"/>
      <c r="AU1069" s="616"/>
      <c r="AV1069" s="616"/>
      <c r="AW1069" s="616"/>
      <c r="AX1069" s="616"/>
      <c r="AY1069" s="616"/>
      <c r="AZ1069" s="616"/>
      <c r="BA1069" s="616"/>
      <c r="BB1069" s="616"/>
      <c r="BC1069" s="616"/>
      <c r="BD1069" s="616"/>
      <c r="BE1069" s="616"/>
      <c r="BF1069" s="616"/>
      <c r="BG1069" s="616"/>
      <c r="BH1069" s="616"/>
      <c r="BI1069" s="616"/>
      <c r="BJ1069" s="616"/>
      <c r="BK1069" s="616"/>
      <c r="BL1069" s="616"/>
      <c r="BM1069" s="616"/>
      <c r="BN1069" s="616"/>
      <c r="BO1069" s="616"/>
      <c r="BP1069" s="616"/>
      <c r="BQ1069" s="616"/>
      <c r="BR1069" s="616"/>
      <c r="BS1069" s="616"/>
      <c r="BT1069" s="616"/>
      <c r="BU1069" s="616"/>
      <c r="BV1069" s="616"/>
      <c r="BW1069" s="616"/>
      <c r="BX1069" s="616"/>
      <c r="BY1069" s="616"/>
      <c r="BZ1069" s="616"/>
      <c r="CA1069" s="616"/>
      <c r="CB1069" s="616"/>
      <c r="CC1069" s="616"/>
      <c r="CD1069" s="616"/>
      <c r="CE1069" s="616"/>
      <c r="CF1069" s="616"/>
      <c r="CG1069" s="616"/>
    </row>
    <row r="1070" spans="1:85">
      <c r="A1070" s="618"/>
      <c r="B1070" s="618"/>
      <c r="C1070" s="618"/>
      <c r="D1070" s="618"/>
      <c r="E1070" s="618"/>
      <c r="F1070" s="618"/>
      <c r="G1070" s="618"/>
      <c r="H1070" s="618"/>
      <c r="I1070" s="618"/>
      <c r="J1070" s="618"/>
      <c r="K1070" s="618"/>
      <c r="L1070" s="618"/>
      <c r="M1070" s="618"/>
      <c r="N1070" s="618"/>
      <c r="O1070" s="618"/>
      <c r="P1070" s="618"/>
      <c r="Q1070" s="618"/>
      <c r="R1070" s="618"/>
      <c r="S1070" s="618"/>
      <c r="T1070" s="618"/>
      <c r="U1070" s="618"/>
      <c r="V1070" s="618"/>
      <c r="W1070" s="618"/>
      <c r="Y1070" s="618"/>
      <c r="Z1070" s="618"/>
      <c r="AA1070" s="618"/>
      <c r="AB1070" s="618"/>
      <c r="AC1070" s="618"/>
      <c r="AD1070" s="618"/>
      <c r="AE1070" s="618"/>
      <c r="AF1070" s="618"/>
      <c r="AG1070" s="618"/>
      <c r="AH1070" s="618"/>
      <c r="AI1070" s="618"/>
      <c r="AJ1070" s="618"/>
      <c r="AK1070" s="618"/>
      <c r="AL1070" s="616"/>
      <c r="AM1070" s="616"/>
      <c r="AN1070" s="616"/>
      <c r="AO1070" s="616"/>
      <c r="AP1070" s="616"/>
      <c r="AQ1070" s="616"/>
      <c r="AR1070" s="616"/>
      <c r="AS1070" s="616"/>
      <c r="AT1070" s="616"/>
      <c r="AU1070" s="616"/>
      <c r="AV1070" s="616"/>
      <c r="AW1070" s="616"/>
      <c r="AX1070" s="616"/>
      <c r="AY1070" s="616"/>
      <c r="AZ1070" s="616"/>
      <c r="BA1070" s="616"/>
      <c r="BB1070" s="616"/>
      <c r="BC1070" s="616"/>
      <c r="BD1070" s="616"/>
      <c r="BE1070" s="616"/>
      <c r="BF1070" s="616"/>
      <c r="BG1070" s="616"/>
      <c r="BH1070" s="616"/>
      <c r="BI1070" s="616"/>
      <c r="BJ1070" s="616"/>
      <c r="BK1070" s="616"/>
      <c r="BL1070" s="616"/>
      <c r="BM1070" s="616"/>
      <c r="BN1070" s="616"/>
      <c r="BO1070" s="616"/>
      <c r="BP1070" s="616"/>
      <c r="BQ1070" s="616"/>
      <c r="BR1070" s="616"/>
      <c r="BS1070" s="616"/>
      <c r="BT1070" s="616"/>
      <c r="BU1070" s="616"/>
      <c r="BV1070" s="616"/>
      <c r="BW1070" s="616"/>
      <c r="BX1070" s="616"/>
      <c r="BY1070" s="616"/>
      <c r="BZ1070" s="616"/>
      <c r="CA1070" s="616"/>
      <c r="CB1070" s="616"/>
      <c r="CC1070" s="616"/>
      <c r="CD1070" s="616"/>
      <c r="CE1070" s="616"/>
      <c r="CF1070" s="616"/>
      <c r="CG1070" s="616"/>
    </row>
    <row r="1071" spans="1:85">
      <c r="A1071" s="618"/>
      <c r="B1071" s="618"/>
      <c r="C1071" s="618"/>
      <c r="D1071" s="618"/>
      <c r="E1071" s="618"/>
      <c r="F1071" s="618"/>
      <c r="G1071" s="618"/>
      <c r="H1071" s="618"/>
      <c r="I1071" s="618"/>
      <c r="J1071" s="618"/>
      <c r="K1071" s="618"/>
      <c r="L1071" s="618"/>
      <c r="M1071" s="618"/>
      <c r="N1071" s="618"/>
      <c r="O1071" s="618"/>
      <c r="P1071" s="618"/>
      <c r="Q1071" s="618"/>
      <c r="R1071" s="618"/>
      <c r="S1071" s="618"/>
      <c r="T1071" s="618"/>
      <c r="U1071" s="618"/>
      <c r="V1071" s="618"/>
      <c r="W1071" s="618"/>
      <c r="Y1071" s="618"/>
      <c r="Z1071" s="618"/>
      <c r="AA1071" s="618"/>
      <c r="AB1071" s="618"/>
      <c r="AC1071" s="618"/>
      <c r="AD1071" s="618"/>
      <c r="AE1071" s="618"/>
      <c r="AF1071" s="618"/>
      <c r="AG1071" s="618"/>
      <c r="AH1071" s="618"/>
      <c r="AI1071" s="618"/>
      <c r="AJ1071" s="618"/>
      <c r="AK1071" s="618"/>
      <c r="AL1071" s="616"/>
      <c r="AM1071" s="616"/>
      <c r="AN1071" s="616"/>
      <c r="AO1071" s="616"/>
      <c r="AP1071" s="616"/>
      <c r="AQ1071" s="616"/>
      <c r="AR1071" s="616"/>
      <c r="AS1071" s="616"/>
      <c r="AT1071" s="616"/>
      <c r="AU1071" s="616"/>
      <c r="AV1071" s="616"/>
      <c r="AW1071" s="616"/>
      <c r="AX1071" s="616"/>
      <c r="AY1071" s="616"/>
      <c r="AZ1071" s="616"/>
      <c r="BA1071" s="616"/>
      <c r="BB1071" s="616"/>
      <c r="BC1071" s="616"/>
      <c r="BD1071" s="616"/>
      <c r="BE1071" s="616"/>
      <c r="BF1071" s="616"/>
      <c r="BG1071" s="616"/>
      <c r="BH1071" s="616"/>
      <c r="BI1071" s="616"/>
      <c r="BJ1071" s="616"/>
      <c r="BK1071" s="616"/>
      <c r="BL1071" s="616"/>
      <c r="BM1071" s="616"/>
      <c r="BN1071" s="616"/>
      <c r="BO1071" s="616"/>
      <c r="BP1071" s="616"/>
      <c r="BQ1071" s="616"/>
      <c r="BR1071" s="616"/>
      <c r="BS1071" s="616"/>
      <c r="BT1071" s="616"/>
      <c r="BU1071" s="616"/>
      <c r="BV1071" s="616"/>
      <c r="BW1071" s="616"/>
      <c r="BX1071" s="616"/>
      <c r="BY1071" s="616"/>
      <c r="BZ1071" s="616"/>
      <c r="CA1071" s="616"/>
      <c r="CB1071" s="616"/>
      <c r="CC1071" s="616"/>
      <c r="CD1071" s="616"/>
      <c r="CE1071" s="616"/>
      <c r="CF1071" s="616"/>
      <c r="CG1071" s="616"/>
    </row>
    <row r="1072" spans="1:85">
      <c r="A1072" s="618"/>
      <c r="B1072" s="618"/>
      <c r="C1072" s="618"/>
      <c r="D1072" s="618"/>
      <c r="E1072" s="618"/>
      <c r="F1072" s="618"/>
      <c r="G1072" s="618"/>
      <c r="H1072" s="618"/>
      <c r="I1072" s="618"/>
      <c r="J1072" s="618"/>
      <c r="K1072" s="618"/>
      <c r="L1072" s="618"/>
      <c r="M1072" s="618"/>
      <c r="N1072" s="618"/>
      <c r="O1072" s="618"/>
      <c r="P1072" s="618"/>
      <c r="Q1072" s="618"/>
      <c r="R1072" s="618"/>
      <c r="S1072" s="618"/>
      <c r="T1072" s="618"/>
      <c r="U1072" s="618"/>
      <c r="V1072" s="618"/>
      <c r="W1072" s="618"/>
      <c r="Y1072" s="618"/>
      <c r="Z1072" s="618"/>
      <c r="AA1072" s="618"/>
      <c r="AB1072" s="618"/>
      <c r="AC1072" s="618"/>
      <c r="AD1072" s="618"/>
      <c r="AE1072" s="618"/>
      <c r="AF1072" s="618"/>
      <c r="AG1072" s="618"/>
      <c r="AH1072" s="618"/>
      <c r="AI1072" s="618"/>
      <c r="AJ1072" s="618"/>
      <c r="AK1072" s="618"/>
      <c r="AL1072" s="616"/>
      <c r="AM1072" s="616"/>
      <c r="AN1072" s="616"/>
      <c r="AO1072" s="616"/>
      <c r="AP1072" s="616"/>
      <c r="AQ1072" s="616"/>
      <c r="AR1072" s="616"/>
      <c r="AS1072" s="616"/>
      <c r="AT1072" s="616"/>
      <c r="AU1072" s="616"/>
      <c r="AV1072" s="616"/>
      <c r="AW1072" s="616"/>
      <c r="AX1072" s="616"/>
      <c r="AY1072" s="616"/>
      <c r="AZ1072" s="616"/>
      <c r="BA1072" s="616"/>
      <c r="BB1072" s="616"/>
      <c r="BC1072" s="616"/>
      <c r="BD1072" s="616"/>
      <c r="BE1072" s="616"/>
      <c r="BF1072" s="616"/>
      <c r="BG1072" s="616"/>
      <c r="BH1072" s="616"/>
      <c r="BI1072" s="616"/>
      <c r="BJ1072" s="616"/>
      <c r="BK1072" s="616"/>
      <c r="BL1072" s="616"/>
      <c r="BM1072" s="616"/>
      <c r="BN1072" s="616"/>
      <c r="BO1072" s="616"/>
      <c r="BP1072" s="616"/>
      <c r="BQ1072" s="616"/>
      <c r="BR1072" s="616"/>
      <c r="BS1072" s="616"/>
      <c r="BT1072" s="616"/>
      <c r="BU1072" s="616"/>
      <c r="BV1072" s="616"/>
      <c r="BW1072" s="616"/>
      <c r="BX1072" s="616"/>
      <c r="BY1072" s="616"/>
      <c r="BZ1072" s="616"/>
      <c r="CA1072" s="616"/>
      <c r="CB1072" s="616"/>
      <c r="CC1072" s="616"/>
      <c r="CD1072" s="616"/>
      <c r="CE1072" s="616"/>
      <c r="CF1072" s="616"/>
      <c r="CG1072" s="616"/>
    </row>
    <row r="1073" spans="1:85">
      <c r="A1073" s="618"/>
      <c r="B1073" s="618"/>
      <c r="C1073" s="618"/>
      <c r="D1073" s="618"/>
      <c r="E1073" s="618"/>
      <c r="F1073" s="618"/>
      <c r="G1073" s="618"/>
      <c r="H1073" s="618"/>
      <c r="I1073" s="618"/>
      <c r="J1073" s="618"/>
      <c r="K1073" s="618"/>
      <c r="L1073" s="618"/>
      <c r="M1073" s="618"/>
      <c r="N1073" s="618"/>
      <c r="O1073" s="618"/>
      <c r="P1073" s="618"/>
      <c r="Q1073" s="618"/>
      <c r="R1073" s="618"/>
      <c r="S1073" s="618"/>
      <c r="T1073" s="618"/>
      <c r="U1073" s="618"/>
      <c r="V1073" s="618"/>
      <c r="W1073" s="618"/>
      <c r="Y1073" s="618"/>
      <c r="Z1073" s="618"/>
      <c r="AA1073" s="618"/>
      <c r="AB1073" s="618"/>
      <c r="AC1073" s="618"/>
      <c r="AD1073" s="618"/>
      <c r="AE1073" s="618"/>
      <c r="AF1073" s="618"/>
      <c r="AG1073" s="618"/>
      <c r="AH1073" s="618"/>
      <c r="AI1073" s="618"/>
      <c r="AJ1073" s="618"/>
      <c r="AK1073" s="618"/>
      <c r="AL1073" s="616"/>
      <c r="AM1073" s="616"/>
      <c r="AN1073" s="616"/>
      <c r="AO1073" s="616"/>
      <c r="AP1073" s="616"/>
      <c r="AQ1073" s="616"/>
      <c r="AR1073" s="616"/>
      <c r="AS1073" s="616"/>
      <c r="AT1073" s="616"/>
      <c r="AU1073" s="616"/>
      <c r="AV1073" s="616"/>
      <c r="AW1073" s="616"/>
      <c r="AX1073" s="616"/>
      <c r="AY1073" s="616"/>
      <c r="AZ1073" s="616"/>
      <c r="BA1073" s="616"/>
      <c r="BB1073" s="616"/>
      <c r="BC1073" s="616"/>
      <c r="BD1073" s="616"/>
      <c r="BE1073" s="616"/>
      <c r="BF1073" s="616"/>
      <c r="BG1073" s="616"/>
      <c r="BH1073" s="616"/>
      <c r="BI1073" s="616"/>
      <c r="BJ1073" s="616"/>
      <c r="BK1073" s="616"/>
      <c r="BL1073" s="616"/>
      <c r="BM1073" s="616"/>
      <c r="BN1073" s="616"/>
      <c r="BO1073" s="616"/>
      <c r="BP1073" s="616"/>
      <c r="BQ1073" s="616"/>
      <c r="BR1073" s="616"/>
      <c r="BS1073" s="616"/>
      <c r="BT1073" s="616"/>
      <c r="BU1073" s="616"/>
      <c r="BV1073" s="616"/>
      <c r="BW1073" s="616"/>
      <c r="BX1073" s="616"/>
      <c r="BY1073" s="616"/>
      <c r="BZ1073" s="616"/>
      <c r="CA1073" s="616"/>
      <c r="CB1073" s="616"/>
      <c r="CC1073" s="616"/>
      <c r="CD1073" s="616"/>
      <c r="CE1073" s="616"/>
      <c r="CF1073" s="616"/>
      <c r="CG1073" s="616"/>
    </row>
    <row r="1074" spans="1:85">
      <c r="A1074" s="618"/>
      <c r="B1074" s="618"/>
      <c r="C1074" s="618"/>
      <c r="D1074" s="618"/>
      <c r="E1074" s="618"/>
      <c r="F1074" s="618"/>
      <c r="G1074" s="618"/>
      <c r="H1074" s="618"/>
      <c r="I1074" s="618"/>
      <c r="J1074" s="618"/>
      <c r="K1074" s="618"/>
      <c r="L1074" s="618"/>
      <c r="M1074" s="618"/>
      <c r="N1074" s="618"/>
      <c r="O1074" s="618"/>
      <c r="P1074" s="618"/>
      <c r="Q1074" s="618"/>
      <c r="R1074" s="618"/>
      <c r="S1074" s="618"/>
      <c r="T1074" s="618"/>
      <c r="U1074" s="618"/>
      <c r="V1074" s="618"/>
      <c r="W1074" s="618"/>
      <c r="Y1074" s="618"/>
      <c r="Z1074" s="618"/>
      <c r="AA1074" s="618"/>
      <c r="AB1074" s="618"/>
      <c r="AC1074" s="618"/>
      <c r="AD1074" s="618"/>
      <c r="AE1074" s="618"/>
      <c r="AF1074" s="618"/>
      <c r="AG1074" s="618"/>
      <c r="AH1074" s="618"/>
      <c r="AI1074" s="618"/>
      <c r="AJ1074" s="618"/>
      <c r="AK1074" s="618"/>
      <c r="AL1074" s="616"/>
      <c r="AM1074" s="616"/>
      <c r="AN1074" s="616"/>
      <c r="AO1074" s="616"/>
      <c r="AP1074" s="616"/>
      <c r="AQ1074" s="616"/>
      <c r="AR1074" s="616"/>
      <c r="AS1074" s="616"/>
      <c r="AT1074" s="616"/>
      <c r="AU1074" s="616"/>
      <c r="AV1074" s="616"/>
      <c r="AW1074" s="616"/>
      <c r="AX1074" s="616"/>
      <c r="AY1074" s="616"/>
      <c r="AZ1074" s="616"/>
      <c r="BA1074" s="616"/>
      <c r="BB1074" s="616"/>
      <c r="BC1074" s="616"/>
      <c r="BD1074" s="616"/>
      <c r="BE1074" s="616"/>
      <c r="BF1074" s="616"/>
      <c r="BG1074" s="616"/>
      <c r="BH1074" s="616"/>
      <c r="BI1074" s="616"/>
      <c r="BJ1074" s="616"/>
      <c r="BK1074" s="616"/>
      <c r="BL1074" s="616"/>
      <c r="BM1074" s="616"/>
      <c r="BN1074" s="616"/>
      <c r="BO1074" s="616"/>
      <c r="BP1074" s="616"/>
      <c r="BQ1074" s="616"/>
      <c r="BR1074" s="616"/>
      <c r="BS1074" s="616"/>
      <c r="BT1074" s="616"/>
      <c r="BU1074" s="616"/>
      <c r="BV1074" s="616"/>
      <c r="BW1074" s="616"/>
      <c r="BX1074" s="616"/>
      <c r="BY1074" s="616"/>
      <c r="BZ1074" s="616"/>
      <c r="CA1074" s="616"/>
      <c r="CB1074" s="616"/>
      <c r="CC1074" s="616"/>
      <c r="CD1074" s="616"/>
      <c r="CE1074" s="616"/>
      <c r="CF1074" s="616"/>
      <c r="CG1074" s="616"/>
    </row>
    <row r="1075" spans="1:85">
      <c r="A1075" s="618"/>
      <c r="B1075" s="618"/>
      <c r="C1075" s="618"/>
      <c r="D1075" s="618"/>
      <c r="E1075" s="618"/>
      <c r="F1075" s="618"/>
      <c r="G1075" s="618"/>
      <c r="H1075" s="618"/>
      <c r="I1075" s="618"/>
      <c r="J1075" s="618"/>
      <c r="K1075" s="618"/>
      <c r="L1075" s="618"/>
      <c r="M1075" s="618"/>
      <c r="N1075" s="618"/>
      <c r="O1075" s="618"/>
      <c r="P1075" s="618"/>
      <c r="Q1075" s="618"/>
      <c r="R1075" s="618"/>
      <c r="S1075" s="618"/>
      <c r="T1075" s="618"/>
      <c r="U1075" s="618"/>
      <c r="V1075" s="618"/>
      <c r="W1075" s="618"/>
      <c r="Y1075" s="618"/>
      <c r="Z1075" s="618"/>
      <c r="AA1075" s="618"/>
      <c r="AB1075" s="618"/>
      <c r="AC1075" s="618"/>
      <c r="AD1075" s="618"/>
      <c r="AE1075" s="618"/>
      <c r="AF1075" s="618"/>
      <c r="AG1075" s="618"/>
      <c r="AH1075" s="618"/>
      <c r="AI1075" s="618"/>
      <c r="AJ1075" s="618"/>
      <c r="AK1075" s="618"/>
      <c r="AL1075" s="616"/>
      <c r="AM1075" s="616"/>
      <c r="AN1075" s="616"/>
      <c r="AO1075" s="616"/>
      <c r="AP1075" s="616"/>
      <c r="AQ1075" s="616"/>
      <c r="AR1075" s="616"/>
      <c r="AS1075" s="616"/>
      <c r="AT1075" s="616"/>
      <c r="AU1075" s="616"/>
      <c r="AV1075" s="616"/>
      <c r="AW1075" s="616"/>
      <c r="AX1075" s="616"/>
      <c r="AY1075" s="616"/>
      <c r="AZ1075" s="616"/>
      <c r="BA1075" s="616"/>
      <c r="BB1075" s="616"/>
      <c r="BC1075" s="616"/>
      <c r="BD1075" s="616"/>
      <c r="BE1075" s="616"/>
      <c r="BF1075" s="616"/>
      <c r="BG1075" s="616"/>
      <c r="BH1075" s="616"/>
      <c r="BI1075" s="616"/>
      <c r="BJ1075" s="616"/>
      <c r="BK1075" s="616"/>
      <c r="BL1075" s="616"/>
      <c r="BM1075" s="616"/>
      <c r="BN1075" s="616"/>
      <c r="BO1075" s="616"/>
      <c r="BP1075" s="616"/>
      <c r="BQ1075" s="616"/>
      <c r="BR1075" s="616"/>
      <c r="BS1075" s="616"/>
      <c r="BT1075" s="616"/>
      <c r="BU1075" s="616"/>
      <c r="BV1075" s="616"/>
      <c r="BW1075" s="616"/>
      <c r="BX1075" s="616"/>
      <c r="BY1075" s="616"/>
      <c r="BZ1075" s="616"/>
      <c r="CA1075" s="616"/>
      <c r="CB1075" s="616"/>
      <c r="CC1075" s="616"/>
      <c r="CD1075" s="616"/>
      <c r="CE1075" s="616"/>
      <c r="CF1075" s="616"/>
      <c r="CG1075" s="616"/>
    </row>
    <row r="1076" spans="1:85">
      <c r="A1076" s="618"/>
      <c r="B1076" s="618"/>
      <c r="C1076" s="618"/>
      <c r="D1076" s="618"/>
      <c r="E1076" s="618"/>
      <c r="F1076" s="618"/>
      <c r="G1076" s="618"/>
      <c r="H1076" s="618"/>
      <c r="I1076" s="618"/>
      <c r="J1076" s="618"/>
      <c r="K1076" s="618"/>
      <c r="L1076" s="618"/>
      <c r="M1076" s="618"/>
      <c r="N1076" s="618"/>
      <c r="O1076" s="618"/>
      <c r="P1076" s="618"/>
      <c r="Q1076" s="618"/>
      <c r="R1076" s="618"/>
      <c r="S1076" s="618"/>
      <c r="T1076" s="618"/>
      <c r="U1076" s="618"/>
      <c r="V1076" s="618"/>
      <c r="W1076" s="618"/>
      <c r="Y1076" s="618"/>
      <c r="Z1076" s="618"/>
      <c r="AA1076" s="618"/>
      <c r="AB1076" s="618"/>
      <c r="AC1076" s="618"/>
      <c r="AD1076" s="618"/>
      <c r="AE1076" s="618"/>
      <c r="AF1076" s="618"/>
      <c r="AG1076" s="618"/>
      <c r="AH1076" s="618"/>
      <c r="AI1076" s="618"/>
      <c r="AJ1076" s="618"/>
      <c r="AK1076" s="618"/>
      <c r="AL1076" s="616"/>
      <c r="AM1076" s="616"/>
      <c r="AN1076" s="616"/>
      <c r="AO1076" s="616"/>
      <c r="AP1076" s="616"/>
      <c r="AQ1076" s="616"/>
      <c r="AR1076" s="616"/>
      <c r="AS1076" s="616"/>
      <c r="AT1076" s="616"/>
      <c r="AU1076" s="616"/>
      <c r="AV1076" s="616"/>
      <c r="AW1076" s="616"/>
      <c r="AX1076" s="616"/>
      <c r="AY1076" s="616"/>
      <c r="AZ1076" s="616"/>
      <c r="BA1076" s="616"/>
      <c r="BB1076" s="616"/>
      <c r="BC1076" s="616"/>
      <c r="BD1076" s="616"/>
      <c r="BE1076" s="616"/>
      <c r="BF1076" s="616"/>
      <c r="BG1076" s="616"/>
      <c r="BH1076" s="616"/>
      <c r="BI1076" s="616"/>
      <c r="BJ1076" s="616"/>
      <c r="BK1076" s="616"/>
      <c r="BL1076" s="616"/>
      <c r="BM1076" s="616"/>
      <c r="BN1076" s="616"/>
      <c r="BO1076" s="616"/>
      <c r="BP1076" s="616"/>
      <c r="BQ1076" s="616"/>
      <c r="BR1076" s="616"/>
      <c r="BS1076" s="616"/>
      <c r="BT1076" s="616"/>
      <c r="BU1076" s="616"/>
      <c r="BV1076" s="616"/>
      <c r="BW1076" s="616"/>
      <c r="BX1076" s="616"/>
      <c r="BY1076" s="616"/>
      <c r="BZ1076" s="616"/>
      <c r="CA1076" s="616"/>
      <c r="CB1076" s="616"/>
      <c r="CC1076" s="616"/>
      <c r="CD1076" s="616"/>
      <c r="CE1076" s="616"/>
      <c r="CF1076" s="616"/>
      <c r="CG1076" s="616"/>
    </row>
    <row r="1077" spans="1:85">
      <c r="A1077" s="618"/>
      <c r="B1077" s="618"/>
      <c r="C1077" s="618"/>
      <c r="D1077" s="618"/>
      <c r="E1077" s="618"/>
      <c r="F1077" s="618"/>
      <c r="G1077" s="618"/>
      <c r="H1077" s="618"/>
      <c r="I1077" s="618"/>
      <c r="J1077" s="618"/>
      <c r="K1077" s="618"/>
      <c r="L1077" s="618"/>
      <c r="M1077" s="618"/>
      <c r="N1077" s="618"/>
      <c r="O1077" s="618"/>
      <c r="P1077" s="618"/>
      <c r="Q1077" s="618"/>
      <c r="R1077" s="618"/>
      <c r="S1077" s="618"/>
      <c r="T1077" s="618"/>
      <c r="U1077" s="618"/>
      <c r="V1077" s="618"/>
      <c r="W1077" s="618"/>
      <c r="Y1077" s="618"/>
      <c r="Z1077" s="618"/>
      <c r="AA1077" s="618"/>
      <c r="AB1077" s="618"/>
      <c r="AC1077" s="618"/>
      <c r="AD1077" s="618"/>
      <c r="AE1077" s="618"/>
      <c r="AF1077" s="618"/>
      <c r="AG1077" s="618"/>
      <c r="AH1077" s="618"/>
      <c r="AI1077" s="618"/>
      <c r="AJ1077" s="618"/>
      <c r="AK1077" s="618"/>
      <c r="AL1077" s="616"/>
      <c r="AM1077" s="616"/>
      <c r="AN1077" s="616"/>
      <c r="AO1077" s="616"/>
      <c r="AP1077" s="616"/>
      <c r="AQ1077" s="616"/>
      <c r="AR1077" s="616"/>
      <c r="AS1077" s="616"/>
      <c r="AT1077" s="616"/>
      <c r="AU1077" s="616"/>
      <c r="AV1077" s="616"/>
      <c r="AW1077" s="616"/>
      <c r="AX1077" s="616"/>
      <c r="AY1077" s="616"/>
      <c r="AZ1077" s="616"/>
      <c r="BA1077" s="616"/>
      <c r="BB1077" s="616"/>
      <c r="BC1077" s="616"/>
      <c r="BD1077" s="616"/>
      <c r="BE1077" s="616"/>
      <c r="BF1077" s="616"/>
      <c r="BG1077" s="616"/>
      <c r="BH1077" s="616"/>
      <c r="BI1077" s="616"/>
      <c r="BJ1077" s="616"/>
      <c r="BK1077" s="616"/>
      <c r="BL1077" s="616"/>
      <c r="BM1077" s="616"/>
      <c r="BN1077" s="616"/>
      <c r="BO1077" s="616"/>
      <c r="BP1077" s="616"/>
      <c r="BQ1077" s="616"/>
      <c r="BR1077" s="616"/>
      <c r="BS1077" s="616"/>
      <c r="BT1077" s="616"/>
      <c r="BU1077" s="616"/>
      <c r="BV1077" s="616"/>
      <c r="BW1077" s="616"/>
      <c r="BX1077" s="616"/>
      <c r="BY1077" s="616"/>
      <c r="BZ1077" s="616"/>
      <c r="CA1077" s="616"/>
      <c r="CB1077" s="616"/>
      <c r="CC1077" s="616"/>
      <c r="CD1077" s="616"/>
      <c r="CE1077" s="616"/>
      <c r="CF1077" s="616"/>
      <c r="CG1077" s="616"/>
    </row>
    <row r="1078" spans="1:85">
      <c r="A1078" s="618"/>
      <c r="B1078" s="618"/>
      <c r="C1078" s="618"/>
      <c r="D1078" s="618"/>
      <c r="E1078" s="618"/>
      <c r="F1078" s="618"/>
      <c r="G1078" s="618"/>
      <c r="H1078" s="618"/>
      <c r="I1078" s="618"/>
      <c r="J1078" s="618"/>
      <c r="K1078" s="618"/>
      <c r="L1078" s="618"/>
      <c r="M1078" s="618"/>
      <c r="N1078" s="618"/>
      <c r="O1078" s="618"/>
      <c r="P1078" s="618"/>
      <c r="Q1078" s="618"/>
      <c r="R1078" s="618"/>
      <c r="S1078" s="618"/>
      <c r="T1078" s="618"/>
      <c r="U1078" s="618"/>
      <c r="V1078" s="618"/>
      <c r="W1078" s="618"/>
      <c r="Y1078" s="618"/>
      <c r="Z1078" s="618"/>
      <c r="AA1078" s="618"/>
      <c r="AB1078" s="618"/>
      <c r="AC1078" s="618"/>
      <c r="AD1078" s="618"/>
      <c r="AE1078" s="618"/>
      <c r="AF1078" s="618"/>
      <c r="AG1078" s="618"/>
      <c r="AH1078" s="618"/>
      <c r="AI1078" s="618"/>
      <c r="AJ1078" s="618"/>
      <c r="AK1078" s="618"/>
      <c r="AL1078" s="616"/>
      <c r="AM1078" s="616"/>
      <c r="AN1078" s="616"/>
      <c r="AO1078" s="616"/>
      <c r="AP1078" s="616"/>
      <c r="AQ1078" s="616"/>
      <c r="AR1078" s="616"/>
      <c r="AS1078" s="616"/>
      <c r="AT1078" s="616"/>
      <c r="AU1078" s="616"/>
      <c r="AV1078" s="616"/>
      <c r="AW1078" s="616"/>
      <c r="AX1078" s="616"/>
      <c r="AY1078" s="616"/>
      <c r="AZ1078" s="616"/>
      <c r="BA1078" s="616"/>
      <c r="BB1078" s="616"/>
      <c r="BC1078" s="616"/>
      <c r="BD1078" s="616"/>
      <c r="BE1078" s="616"/>
      <c r="BF1078" s="616"/>
      <c r="BG1078" s="616"/>
      <c r="BH1078" s="616"/>
      <c r="BI1078" s="616"/>
      <c r="BJ1078" s="616"/>
      <c r="BK1078" s="616"/>
      <c r="BL1078" s="616"/>
      <c r="BM1078" s="616"/>
      <c r="BN1078" s="616"/>
      <c r="BO1078" s="616"/>
      <c r="BP1078" s="616"/>
      <c r="BQ1078" s="616"/>
      <c r="BR1078" s="616"/>
      <c r="BS1078" s="616"/>
      <c r="BT1078" s="616"/>
      <c r="BU1078" s="616"/>
      <c r="BV1078" s="616"/>
      <c r="BW1078" s="616"/>
      <c r="BX1078" s="616"/>
      <c r="BY1078" s="616"/>
      <c r="BZ1078" s="616"/>
      <c r="CA1078" s="616"/>
      <c r="CB1078" s="616"/>
      <c r="CC1078" s="616"/>
      <c r="CD1078" s="616"/>
      <c r="CE1078" s="616"/>
      <c r="CF1078" s="616"/>
      <c r="CG1078" s="616"/>
    </row>
    <row r="1079" spans="1:85">
      <c r="A1079" s="618"/>
      <c r="B1079" s="618"/>
      <c r="C1079" s="618"/>
      <c r="D1079" s="618"/>
      <c r="E1079" s="618"/>
      <c r="F1079" s="618"/>
      <c r="G1079" s="618"/>
      <c r="H1079" s="618"/>
      <c r="I1079" s="618"/>
      <c r="J1079" s="618"/>
      <c r="K1079" s="618"/>
      <c r="L1079" s="618"/>
      <c r="M1079" s="618"/>
      <c r="N1079" s="618"/>
      <c r="O1079" s="618"/>
      <c r="P1079" s="618"/>
      <c r="Q1079" s="618"/>
      <c r="R1079" s="618"/>
      <c r="S1079" s="618"/>
      <c r="T1079" s="618"/>
      <c r="U1079" s="618"/>
      <c r="V1079" s="618"/>
      <c r="W1079" s="618"/>
      <c r="Y1079" s="618"/>
      <c r="Z1079" s="618"/>
      <c r="AA1079" s="618"/>
      <c r="AB1079" s="618"/>
      <c r="AC1079" s="618"/>
      <c r="AD1079" s="618"/>
      <c r="AE1079" s="618"/>
      <c r="AF1079" s="618"/>
      <c r="AG1079" s="618"/>
      <c r="AH1079" s="618"/>
      <c r="AI1079" s="618"/>
      <c r="AJ1079" s="618"/>
      <c r="AK1079" s="618"/>
      <c r="AL1079" s="616"/>
      <c r="AM1079" s="616"/>
      <c r="AN1079" s="616"/>
      <c r="AO1079" s="616"/>
      <c r="AP1079" s="616"/>
      <c r="AQ1079" s="616"/>
      <c r="AR1079" s="616"/>
      <c r="AS1079" s="616"/>
      <c r="AT1079" s="616"/>
      <c r="AU1079" s="616"/>
      <c r="AV1079" s="616"/>
      <c r="AW1079" s="616"/>
      <c r="AX1079" s="616"/>
      <c r="AY1079" s="616"/>
      <c r="AZ1079" s="616"/>
      <c r="BA1079" s="616"/>
      <c r="BB1079" s="616"/>
      <c r="BC1079" s="616"/>
      <c r="BD1079" s="616"/>
      <c r="BE1079" s="616"/>
      <c r="BF1079" s="616"/>
      <c r="BG1079" s="616"/>
      <c r="BH1079" s="616"/>
      <c r="BI1079" s="616"/>
      <c r="BJ1079" s="616"/>
      <c r="BK1079" s="616"/>
      <c r="BL1079" s="616"/>
      <c r="BM1079" s="616"/>
      <c r="BN1079" s="616"/>
      <c r="BO1079" s="616"/>
      <c r="BP1079" s="616"/>
      <c r="BQ1079" s="616"/>
      <c r="BR1079" s="616"/>
      <c r="BS1079" s="616"/>
      <c r="BT1079" s="616"/>
      <c r="BU1079" s="616"/>
      <c r="BV1079" s="616"/>
      <c r="BW1079" s="616"/>
      <c r="BX1079" s="616"/>
      <c r="BY1079" s="616"/>
      <c r="BZ1079" s="616"/>
      <c r="CA1079" s="616"/>
      <c r="CB1079" s="616"/>
      <c r="CC1079" s="616"/>
      <c r="CD1079" s="616"/>
      <c r="CE1079" s="616"/>
      <c r="CF1079" s="616"/>
      <c r="CG1079" s="616"/>
    </row>
    <row r="1080" spans="1:85">
      <c r="A1080" s="618"/>
      <c r="B1080" s="618"/>
      <c r="C1080" s="618"/>
      <c r="D1080" s="618"/>
      <c r="E1080" s="618"/>
      <c r="F1080" s="618"/>
      <c r="G1080" s="618"/>
      <c r="H1080" s="618"/>
      <c r="I1080" s="618"/>
      <c r="J1080" s="618"/>
      <c r="K1080" s="618"/>
      <c r="L1080" s="618"/>
      <c r="M1080" s="618"/>
      <c r="N1080" s="618"/>
      <c r="O1080" s="618"/>
      <c r="P1080" s="618"/>
      <c r="Q1080" s="618"/>
      <c r="R1080" s="618"/>
      <c r="S1080" s="618"/>
      <c r="T1080" s="618"/>
      <c r="U1080" s="618"/>
      <c r="V1080" s="618"/>
      <c r="W1080" s="618"/>
      <c r="Y1080" s="618"/>
      <c r="Z1080" s="618"/>
      <c r="AA1080" s="618"/>
      <c r="AB1080" s="618"/>
      <c r="AC1080" s="618"/>
      <c r="AD1080" s="618"/>
      <c r="AE1080" s="618"/>
      <c r="AF1080" s="618"/>
      <c r="AG1080" s="618"/>
      <c r="AH1080" s="618"/>
      <c r="AI1080" s="618"/>
      <c r="AJ1080" s="618"/>
      <c r="AK1080" s="618"/>
      <c r="AL1080" s="616"/>
      <c r="AM1080" s="616"/>
      <c r="AN1080" s="616"/>
      <c r="AO1080" s="616"/>
      <c r="AP1080" s="616"/>
      <c r="AQ1080" s="616"/>
      <c r="AR1080" s="616"/>
      <c r="AS1080" s="616"/>
      <c r="AT1080" s="616"/>
      <c r="AU1080" s="616"/>
      <c r="AV1080" s="616"/>
      <c r="AW1080" s="616"/>
      <c r="AX1080" s="616"/>
      <c r="AY1080" s="616"/>
      <c r="AZ1080" s="616"/>
      <c r="BA1080" s="616"/>
      <c r="BB1080" s="616"/>
      <c r="BC1080" s="616"/>
      <c r="BD1080" s="616"/>
      <c r="BE1080" s="616"/>
      <c r="BF1080" s="616"/>
      <c r="BG1080" s="616"/>
      <c r="BH1080" s="616"/>
      <c r="BI1080" s="616"/>
      <c r="BJ1080" s="616"/>
      <c r="BK1080" s="616"/>
      <c r="BL1080" s="616"/>
      <c r="BM1080" s="616"/>
      <c r="BN1080" s="616"/>
      <c r="BO1080" s="616"/>
      <c r="BP1080" s="616"/>
      <c r="BQ1080" s="616"/>
      <c r="BR1080" s="616"/>
      <c r="BS1080" s="616"/>
      <c r="BT1080" s="616"/>
      <c r="BU1080" s="616"/>
      <c r="BV1080" s="616"/>
      <c r="BW1080" s="616"/>
      <c r="BX1080" s="616"/>
      <c r="BY1080" s="616"/>
      <c r="BZ1080" s="616"/>
      <c r="CA1080" s="616"/>
      <c r="CB1080" s="616"/>
      <c r="CC1080" s="616"/>
      <c r="CD1080" s="616"/>
      <c r="CE1080" s="616"/>
      <c r="CF1080" s="616"/>
      <c r="CG1080" s="616"/>
    </row>
    <row r="1081" spans="1:85">
      <c r="A1081" s="618"/>
      <c r="B1081" s="618"/>
      <c r="C1081" s="618"/>
      <c r="D1081" s="618"/>
      <c r="E1081" s="618"/>
      <c r="F1081" s="618"/>
      <c r="G1081" s="618"/>
      <c r="H1081" s="618"/>
      <c r="I1081" s="618"/>
      <c r="J1081" s="618"/>
      <c r="K1081" s="618"/>
      <c r="L1081" s="618"/>
      <c r="M1081" s="618"/>
      <c r="N1081" s="618"/>
      <c r="O1081" s="618"/>
      <c r="P1081" s="618"/>
      <c r="Q1081" s="618"/>
      <c r="R1081" s="618"/>
      <c r="S1081" s="618"/>
      <c r="T1081" s="618"/>
      <c r="U1081" s="618"/>
      <c r="V1081" s="618"/>
      <c r="W1081" s="618"/>
      <c r="Y1081" s="618"/>
      <c r="Z1081" s="618"/>
      <c r="AA1081" s="618"/>
      <c r="AB1081" s="618"/>
      <c r="AC1081" s="618"/>
      <c r="AD1081" s="618"/>
      <c r="AE1081" s="618"/>
      <c r="AF1081" s="618"/>
      <c r="AG1081" s="618"/>
      <c r="AH1081" s="618"/>
      <c r="AI1081" s="618"/>
      <c r="AJ1081" s="618"/>
      <c r="AK1081" s="618"/>
      <c r="AL1081" s="616"/>
      <c r="AM1081" s="616"/>
      <c r="AN1081" s="616"/>
      <c r="AO1081" s="616"/>
      <c r="AP1081" s="616"/>
      <c r="AQ1081" s="616"/>
      <c r="AR1081" s="616"/>
      <c r="AS1081" s="616"/>
      <c r="AT1081" s="616"/>
      <c r="AU1081" s="616"/>
      <c r="AV1081" s="616"/>
      <c r="AW1081" s="616"/>
      <c r="AX1081" s="616"/>
      <c r="AY1081" s="616"/>
      <c r="AZ1081" s="616"/>
      <c r="BA1081" s="616"/>
      <c r="BB1081" s="616"/>
      <c r="BC1081" s="616"/>
      <c r="BD1081" s="616"/>
      <c r="BE1081" s="616"/>
      <c r="BF1081" s="616"/>
      <c r="BG1081" s="616"/>
      <c r="BH1081" s="616"/>
      <c r="BI1081" s="616"/>
      <c r="BJ1081" s="616"/>
      <c r="BK1081" s="616"/>
      <c r="BL1081" s="616"/>
      <c r="BM1081" s="616"/>
      <c r="BN1081" s="616"/>
      <c r="BO1081" s="616"/>
      <c r="BP1081" s="616"/>
      <c r="BQ1081" s="616"/>
      <c r="BR1081" s="616"/>
      <c r="BS1081" s="616"/>
      <c r="BT1081" s="616"/>
      <c r="BU1081" s="616"/>
      <c r="BV1081" s="616"/>
      <c r="BW1081" s="616"/>
      <c r="BX1081" s="616"/>
      <c r="BY1081" s="616"/>
      <c r="BZ1081" s="616"/>
      <c r="CA1081" s="616"/>
      <c r="CB1081" s="616"/>
      <c r="CC1081" s="616"/>
      <c r="CD1081" s="616"/>
      <c r="CE1081" s="616"/>
      <c r="CF1081" s="616"/>
      <c r="CG1081" s="616"/>
    </row>
    <row r="1082" spans="1:85">
      <c r="A1082" s="618"/>
      <c r="B1082" s="618"/>
      <c r="C1082" s="618"/>
      <c r="D1082" s="618"/>
      <c r="E1082" s="618"/>
      <c r="F1082" s="618"/>
      <c r="G1082" s="618"/>
      <c r="H1082" s="618"/>
      <c r="I1082" s="618"/>
      <c r="J1082" s="618"/>
      <c r="K1082" s="618"/>
      <c r="L1082" s="618"/>
      <c r="M1082" s="618"/>
      <c r="N1082" s="618"/>
      <c r="O1082" s="618"/>
      <c r="P1082" s="618"/>
      <c r="Q1082" s="618"/>
      <c r="R1082" s="618"/>
      <c r="S1082" s="618"/>
      <c r="T1082" s="618"/>
      <c r="U1082" s="618"/>
      <c r="V1082" s="618"/>
      <c r="W1082" s="618"/>
      <c r="Y1082" s="618"/>
      <c r="Z1082" s="618"/>
      <c r="AA1082" s="618"/>
      <c r="AB1082" s="618"/>
      <c r="AC1082" s="618"/>
      <c r="AD1082" s="618"/>
      <c r="AE1082" s="618"/>
      <c r="AF1082" s="618"/>
      <c r="AG1082" s="618"/>
      <c r="AH1082" s="618"/>
      <c r="AI1082" s="618"/>
      <c r="AJ1082" s="618"/>
      <c r="AK1082" s="618"/>
      <c r="AL1082" s="616"/>
      <c r="AM1082" s="616"/>
      <c r="AN1082" s="616"/>
      <c r="AO1082" s="616"/>
      <c r="AP1082" s="616"/>
      <c r="AQ1082" s="616"/>
      <c r="AR1082" s="616"/>
      <c r="AS1082" s="616"/>
      <c r="AT1082" s="616"/>
      <c r="AU1082" s="616"/>
      <c r="AV1082" s="616"/>
      <c r="AW1082" s="616"/>
      <c r="AX1082" s="616"/>
      <c r="AY1082" s="616"/>
      <c r="AZ1082" s="616"/>
      <c r="BA1082" s="616"/>
      <c r="BB1082" s="616"/>
      <c r="BC1082" s="616"/>
      <c r="BD1082" s="616"/>
      <c r="BE1082" s="616"/>
      <c r="BF1082" s="616"/>
      <c r="BG1082" s="616"/>
      <c r="BH1082" s="616"/>
      <c r="BI1082" s="616"/>
      <c r="BJ1082" s="616"/>
      <c r="BK1082" s="616"/>
      <c r="BL1082" s="616"/>
      <c r="BM1082" s="616"/>
      <c r="BN1082" s="616"/>
      <c r="BO1082" s="616"/>
      <c r="BP1082" s="616"/>
      <c r="BQ1082" s="616"/>
      <c r="BR1082" s="616"/>
      <c r="BS1082" s="616"/>
      <c r="BT1082" s="616"/>
      <c r="BU1082" s="616"/>
      <c r="BV1082" s="616"/>
      <c r="BW1082" s="616"/>
      <c r="BX1082" s="616"/>
      <c r="BY1082" s="616"/>
      <c r="BZ1082" s="616"/>
      <c r="CA1082" s="616"/>
      <c r="CB1082" s="616"/>
      <c r="CC1082" s="616"/>
      <c r="CD1082" s="616"/>
      <c r="CE1082" s="616"/>
      <c r="CF1082" s="616"/>
      <c r="CG1082" s="616"/>
    </row>
    <row r="1083" spans="1:85">
      <c r="A1083" s="618"/>
      <c r="B1083" s="618"/>
      <c r="C1083" s="618"/>
      <c r="D1083" s="618"/>
      <c r="E1083" s="618"/>
      <c r="F1083" s="618"/>
      <c r="G1083" s="618"/>
      <c r="H1083" s="618"/>
      <c r="I1083" s="618"/>
      <c r="J1083" s="618"/>
      <c r="K1083" s="618"/>
      <c r="L1083" s="618"/>
      <c r="M1083" s="618"/>
      <c r="N1083" s="618"/>
      <c r="O1083" s="618"/>
      <c r="P1083" s="618"/>
      <c r="Q1083" s="618"/>
      <c r="R1083" s="618"/>
      <c r="S1083" s="618"/>
      <c r="T1083" s="618"/>
      <c r="U1083" s="618"/>
      <c r="V1083" s="618"/>
      <c r="W1083" s="618"/>
      <c r="Y1083" s="618"/>
      <c r="Z1083" s="618"/>
      <c r="AA1083" s="618"/>
      <c r="AB1083" s="618"/>
      <c r="AC1083" s="618"/>
      <c r="AD1083" s="618"/>
      <c r="AE1083" s="618"/>
      <c r="AF1083" s="618"/>
      <c r="AG1083" s="618"/>
      <c r="AH1083" s="618"/>
      <c r="AI1083" s="618"/>
      <c r="AJ1083" s="618"/>
      <c r="AK1083" s="618"/>
      <c r="AL1083" s="616"/>
      <c r="AM1083" s="616"/>
      <c r="AN1083" s="616"/>
      <c r="AO1083" s="616"/>
      <c r="AP1083" s="616"/>
      <c r="AQ1083" s="616"/>
      <c r="AR1083" s="616"/>
      <c r="AS1083" s="616"/>
      <c r="AT1083" s="616"/>
      <c r="AU1083" s="616"/>
      <c r="AV1083" s="616"/>
      <c r="AW1083" s="616"/>
      <c r="AX1083" s="616"/>
      <c r="AY1083" s="616"/>
      <c r="AZ1083" s="616"/>
      <c r="BA1083" s="616"/>
      <c r="BB1083" s="616"/>
      <c r="BC1083" s="616"/>
      <c r="BD1083" s="616"/>
      <c r="BE1083" s="616"/>
      <c r="BF1083" s="616"/>
      <c r="BG1083" s="616"/>
      <c r="BH1083" s="616"/>
      <c r="BI1083" s="616"/>
      <c r="BJ1083" s="616"/>
      <c r="BK1083" s="616"/>
      <c r="BL1083" s="616"/>
      <c r="BM1083" s="616"/>
      <c r="BN1083" s="616"/>
      <c r="BO1083" s="616"/>
      <c r="BP1083" s="616"/>
      <c r="BQ1083" s="616"/>
      <c r="BR1083" s="616"/>
      <c r="BS1083" s="616"/>
      <c r="BT1083" s="616"/>
      <c r="BU1083" s="616"/>
      <c r="BV1083" s="616"/>
      <c r="BW1083" s="616"/>
      <c r="BX1083" s="616"/>
      <c r="BY1083" s="616"/>
      <c r="BZ1083" s="616"/>
      <c r="CA1083" s="616"/>
      <c r="CB1083" s="616"/>
      <c r="CC1083" s="616"/>
      <c r="CD1083" s="616"/>
      <c r="CE1083" s="616"/>
      <c r="CF1083" s="616"/>
      <c r="CG1083" s="616"/>
    </row>
    <row r="1084" spans="1:85">
      <c r="A1084" s="618"/>
      <c r="B1084" s="618"/>
      <c r="C1084" s="618"/>
      <c r="D1084" s="618"/>
      <c r="E1084" s="618"/>
      <c r="F1084" s="618"/>
      <c r="G1084" s="618"/>
      <c r="H1084" s="618"/>
      <c r="I1084" s="618"/>
      <c r="J1084" s="618"/>
      <c r="K1084" s="618"/>
      <c r="L1084" s="618"/>
      <c r="M1084" s="618"/>
      <c r="N1084" s="618"/>
      <c r="O1084" s="618"/>
      <c r="P1084" s="618"/>
      <c r="Q1084" s="618"/>
      <c r="R1084" s="618"/>
      <c r="S1084" s="618"/>
      <c r="T1084" s="618"/>
      <c r="U1084" s="618"/>
      <c r="V1084" s="618"/>
      <c r="W1084" s="618"/>
      <c r="Y1084" s="618"/>
      <c r="Z1084" s="618"/>
      <c r="AA1084" s="618"/>
      <c r="AB1084" s="618"/>
      <c r="AC1084" s="618"/>
      <c r="AD1084" s="618"/>
      <c r="AE1084" s="618"/>
      <c r="AF1084" s="618"/>
      <c r="AG1084" s="618"/>
      <c r="AH1084" s="618"/>
      <c r="AI1084" s="618"/>
      <c r="AJ1084" s="618"/>
      <c r="AK1084" s="618"/>
      <c r="AL1084" s="616"/>
      <c r="AM1084" s="616"/>
      <c r="AN1084" s="616"/>
      <c r="AO1084" s="616"/>
      <c r="AP1084" s="616"/>
      <c r="AQ1084" s="616"/>
      <c r="AR1084" s="616"/>
      <c r="AS1084" s="616"/>
      <c r="AT1084" s="616"/>
      <c r="AU1084" s="616"/>
      <c r="AV1084" s="616"/>
      <c r="AW1084" s="616"/>
      <c r="AX1084" s="616"/>
      <c r="AY1084" s="616"/>
      <c r="AZ1084" s="616"/>
      <c r="BA1084" s="616"/>
      <c r="BB1084" s="616"/>
      <c r="BC1084" s="616"/>
      <c r="BD1084" s="616"/>
      <c r="BE1084" s="616"/>
      <c r="BF1084" s="616"/>
      <c r="BG1084" s="616"/>
      <c r="BH1084" s="616"/>
      <c r="BI1084" s="616"/>
      <c r="BJ1084" s="616"/>
      <c r="BK1084" s="616"/>
      <c r="BL1084" s="616"/>
      <c r="BM1084" s="616"/>
      <c r="BN1084" s="616"/>
      <c r="BO1084" s="616"/>
      <c r="BP1084" s="616"/>
      <c r="BQ1084" s="616"/>
      <c r="BR1084" s="616"/>
      <c r="BS1084" s="616"/>
      <c r="BT1084" s="616"/>
      <c r="BU1084" s="616"/>
      <c r="BV1084" s="616"/>
      <c r="BW1084" s="616"/>
      <c r="BX1084" s="616"/>
      <c r="BY1084" s="616"/>
      <c r="BZ1084" s="616"/>
      <c r="CA1084" s="616"/>
      <c r="CB1084" s="616"/>
      <c r="CC1084" s="616"/>
      <c r="CD1084" s="616"/>
      <c r="CE1084" s="616"/>
      <c r="CF1084" s="616"/>
      <c r="CG1084" s="616"/>
    </row>
    <row r="1085" spans="1:85">
      <c r="A1085" s="618"/>
      <c r="B1085" s="618"/>
      <c r="C1085" s="618"/>
      <c r="D1085" s="618"/>
      <c r="E1085" s="618"/>
      <c r="F1085" s="618"/>
      <c r="G1085" s="618"/>
      <c r="H1085" s="618"/>
      <c r="I1085" s="618"/>
      <c r="J1085" s="618"/>
      <c r="K1085" s="618"/>
      <c r="L1085" s="618"/>
      <c r="M1085" s="618"/>
      <c r="N1085" s="618"/>
      <c r="O1085" s="618"/>
      <c r="P1085" s="618"/>
      <c r="Q1085" s="618"/>
      <c r="R1085" s="618"/>
      <c r="S1085" s="618"/>
      <c r="T1085" s="618"/>
      <c r="U1085" s="618"/>
      <c r="V1085" s="618"/>
      <c r="W1085" s="618"/>
      <c r="Y1085" s="618"/>
      <c r="Z1085" s="618"/>
      <c r="AA1085" s="618"/>
      <c r="AB1085" s="618"/>
      <c r="AC1085" s="618"/>
      <c r="AD1085" s="618"/>
      <c r="AE1085" s="618"/>
      <c r="AF1085" s="618"/>
      <c r="AG1085" s="618"/>
      <c r="AH1085" s="618"/>
      <c r="AI1085" s="618"/>
      <c r="AJ1085" s="618"/>
      <c r="AK1085" s="618"/>
      <c r="AL1085" s="616"/>
      <c r="AM1085" s="616"/>
      <c r="AN1085" s="616"/>
      <c r="AO1085" s="616"/>
      <c r="AP1085" s="616"/>
      <c r="AQ1085" s="616"/>
      <c r="AR1085" s="616"/>
      <c r="AS1085" s="616"/>
      <c r="AT1085" s="616"/>
      <c r="AU1085" s="616"/>
      <c r="AV1085" s="616"/>
      <c r="AW1085" s="616"/>
      <c r="AX1085" s="616"/>
      <c r="AY1085" s="616"/>
      <c r="AZ1085" s="616"/>
      <c r="BA1085" s="616"/>
      <c r="BB1085" s="616"/>
      <c r="BC1085" s="616"/>
      <c r="BD1085" s="616"/>
      <c r="BE1085" s="616"/>
      <c r="BF1085" s="616"/>
      <c r="BG1085" s="616"/>
      <c r="BH1085" s="616"/>
      <c r="BI1085" s="616"/>
      <c r="BJ1085" s="616"/>
      <c r="BK1085" s="616"/>
      <c r="BL1085" s="616"/>
      <c r="BM1085" s="616"/>
      <c r="BN1085" s="616"/>
      <c r="BO1085" s="616"/>
      <c r="BP1085" s="616"/>
      <c r="BQ1085" s="616"/>
      <c r="BR1085" s="616"/>
      <c r="BS1085" s="616"/>
      <c r="BT1085" s="616"/>
      <c r="BU1085" s="616"/>
      <c r="BV1085" s="616"/>
      <c r="BW1085" s="616"/>
      <c r="BX1085" s="616"/>
      <c r="BY1085" s="616"/>
      <c r="BZ1085" s="616"/>
      <c r="CA1085" s="616"/>
      <c r="CB1085" s="616"/>
      <c r="CC1085" s="616"/>
      <c r="CD1085" s="616"/>
      <c r="CE1085" s="616"/>
      <c r="CF1085" s="616"/>
      <c r="CG1085" s="616"/>
    </row>
    <row r="1086" spans="1:85">
      <c r="A1086" s="618"/>
      <c r="B1086" s="618"/>
      <c r="C1086" s="618"/>
      <c r="D1086" s="618"/>
      <c r="E1086" s="618"/>
      <c r="F1086" s="618"/>
      <c r="G1086" s="618"/>
      <c r="H1086" s="618"/>
      <c r="I1086" s="618"/>
      <c r="J1086" s="618"/>
      <c r="K1086" s="618"/>
      <c r="L1086" s="618"/>
      <c r="M1086" s="618"/>
      <c r="N1086" s="618"/>
      <c r="O1086" s="618"/>
      <c r="P1086" s="618"/>
      <c r="Q1086" s="618"/>
      <c r="R1086" s="618"/>
      <c r="S1086" s="618"/>
      <c r="T1086" s="618"/>
      <c r="U1086" s="618"/>
      <c r="V1086" s="618"/>
      <c r="W1086" s="618"/>
      <c r="Y1086" s="618"/>
      <c r="Z1086" s="618"/>
      <c r="AA1086" s="618"/>
      <c r="AB1086" s="618"/>
      <c r="AC1086" s="618"/>
      <c r="AD1086" s="618"/>
      <c r="AE1086" s="618"/>
      <c r="AF1086" s="618"/>
      <c r="AG1086" s="618"/>
      <c r="AH1086" s="618"/>
      <c r="AI1086" s="618"/>
      <c r="AJ1086" s="618"/>
      <c r="AK1086" s="618"/>
      <c r="AL1086" s="616"/>
      <c r="AM1086" s="616"/>
      <c r="AN1086" s="616"/>
      <c r="AO1086" s="616"/>
      <c r="AP1086" s="616"/>
      <c r="AQ1086" s="616"/>
      <c r="AR1086" s="616"/>
      <c r="AS1086" s="616"/>
      <c r="AT1086" s="616"/>
      <c r="AU1086" s="616"/>
      <c r="AV1086" s="616"/>
      <c r="AW1086" s="616"/>
      <c r="AX1086" s="616"/>
      <c r="AY1086" s="616"/>
      <c r="AZ1086" s="616"/>
      <c r="BA1086" s="616"/>
      <c r="BB1086" s="616"/>
      <c r="BC1086" s="616"/>
      <c r="BD1086" s="616"/>
      <c r="BE1086" s="616"/>
      <c r="BF1086" s="616"/>
      <c r="BG1086" s="616"/>
      <c r="BH1086" s="616"/>
      <c r="BI1086" s="616"/>
      <c r="BJ1086" s="616"/>
      <c r="BK1086" s="616"/>
      <c r="BL1086" s="616"/>
      <c r="BM1086" s="616"/>
      <c r="BN1086" s="616"/>
      <c r="BO1086" s="616"/>
      <c r="BP1086" s="616"/>
      <c r="BQ1086" s="616"/>
      <c r="BR1086" s="616"/>
      <c r="BS1086" s="616"/>
      <c r="BT1086" s="616"/>
      <c r="BU1086" s="616"/>
      <c r="BV1086" s="616"/>
      <c r="BW1086" s="616"/>
      <c r="BX1086" s="616"/>
      <c r="BY1086" s="616"/>
      <c r="BZ1086" s="616"/>
      <c r="CA1086" s="616"/>
      <c r="CB1086" s="616"/>
      <c r="CC1086" s="616"/>
      <c r="CD1086" s="616"/>
      <c r="CE1086" s="616"/>
      <c r="CF1086" s="616"/>
      <c r="CG1086" s="616"/>
    </row>
    <row r="1087" spans="1:85">
      <c r="A1087" s="618"/>
      <c r="B1087" s="618"/>
      <c r="C1087" s="618"/>
      <c r="D1087" s="618"/>
      <c r="E1087" s="618"/>
      <c r="F1087" s="618"/>
      <c r="G1087" s="618"/>
      <c r="H1087" s="618"/>
      <c r="I1087" s="618"/>
      <c r="J1087" s="618"/>
      <c r="K1087" s="618"/>
      <c r="L1087" s="618"/>
      <c r="M1087" s="618"/>
      <c r="N1087" s="618"/>
      <c r="O1087" s="618"/>
      <c r="P1087" s="618"/>
      <c r="Q1087" s="618"/>
      <c r="R1087" s="618"/>
      <c r="S1087" s="618"/>
      <c r="T1087" s="618"/>
      <c r="U1087" s="618"/>
      <c r="V1087" s="618"/>
      <c r="W1087" s="618"/>
      <c r="Y1087" s="618"/>
      <c r="Z1087" s="618"/>
      <c r="AA1087" s="618"/>
      <c r="AB1087" s="618"/>
      <c r="AC1087" s="618"/>
      <c r="AD1087" s="618"/>
      <c r="AE1087" s="618"/>
      <c r="AF1087" s="618"/>
      <c r="AG1087" s="618"/>
      <c r="AH1087" s="618"/>
      <c r="AI1087" s="618"/>
      <c r="AJ1087" s="618"/>
      <c r="AK1087" s="618"/>
      <c r="AL1087" s="616"/>
      <c r="AM1087" s="616"/>
      <c r="AN1087" s="616"/>
      <c r="AO1087" s="616"/>
      <c r="AP1087" s="616"/>
      <c r="AQ1087" s="616"/>
      <c r="AR1087" s="616"/>
      <c r="AS1087" s="616"/>
      <c r="AT1087" s="616"/>
      <c r="AU1087" s="616"/>
      <c r="AV1087" s="616"/>
      <c r="AW1087" s="616"/>
      <c r="AX1087" s="616"/>
      <c r="AY1087" s="616"/>
      <c r="AZ1087" s="616"/>
      <c r="BA1087" s="616"/>
      <c r="BB1087" s="616"/>
      <c r="BC1087" s="616"/>
      <c r="BD1087" s="616"/>
      <c r="BE1087" s="616"/>
      <c r="BF1087" s="616"/>
      <c r="BG1087" s="616"/>
      <c r="BH1087" s="616"/>
      <c r="BI1087" s="616"/>
      <c r="BJ1087" s="616"/>
      <c r="BK1087" s="616"/>
      <c r="BL1087" s="616"/>
      <c r="BM1087" s="616"/>
      <c r="BN1087" s="616"/>
      <c r="BO1087" s="616"/>
      <c r="BP1087" s="616"/>
      <c r="BQ1087" s="616"/>
      <c r="BR1087" s="616"/>
      <c r="BS1087" s="616"/>
      <c r="BT1087" s="616"/>
      <c r="BU1087" s="616"/>
      <c r="BV1087" s="616"/>
      <c r="BW1087" s="616"/>
      <c r="BX1087" s="616"/>
      <c r="BY1087" s="616"/>
      <c r="BZ1087" s="616"/>
      <c r="CA1087" s="616"/>
      <c r="CB1087" s="616"/>
      <c r="CC1087" s="616"/>
      <c r="CD1087" s="616"/>
      <c r="CE1087" s="616"/>
      <c r="CF1087" s="616"/>
      <c r="CG1087" s="616"/>
    </row>
    <row r="1088" spans="1:85">
      <c r="A1088" s="618"/>
      <c r="B1088" s="618"/>
      <c r="C1088" s="618"/>
      <c r="D1088" s="618"/>
      <c r="E1088" s="618"/>
      <c r="F1088" s="618"/>
      <c r="G1088" s="618"/>
      <c r="H1088" s="618"/>
      <c r="I1088" s="618"/>
      <c r="J1088" s="618"/>
      <c r="K1088" s="618"/>
      <c r="L1088" s="618"/>
      <c r="M1088" s="618"/>
      <c r="N1088" s="618"/>
      <c r="O1088" s="618"/>
      <c r="P1088" s="618"/>
      <c r="Q1088" s="618"/>
      <c r="R1088" s="618"/>
      <c r="S1088" s="618"/>
      <c r="T1088" s="618"/>
      <c r="U1088" s="618"/>
      <c r="V1088" s="618"/>
      <c r="W1088" s="618"/>
      <c r="Y1088" s="618"/>
      <c r="Z1088" s="618"/>
      <c r="AA1088" s="618"/>
      <c r="AB1088" s="618"/>
      <c r="AC1088" s="618"/>
      <c r="AD1088" s="618"/>
      <c r="AE1088" s="618"/>
      <c r="AF1088" s="618"/>
      <c r="AG1088" s="618"/>
      <c r="AH1088" s="618"/>
      <c r="AI1088" s="618"/>
      <c r="AJ1088" s="618"/>
      <c r="AK1088" s="618"/>
      <c r="AL1088" s="616"/>
      <c r="AM1088" s="616"/>
      <c r="AN1088" s="616"/>
      <c r="AO1088" s="616"/>
      <c r="AP1088" s="616"/>
      <c r="AQ1088" s="616"/>
      <c r="AR1088" s="616"/>
      <c r="AS1088" s="616"/>
      <c r="AT1088" s="616"/>
      <c r="AU1088" s="616"/>
      <c r="AV1088" s="616"/>
      <c r="AW1088" s="616"/>
      <c r="AX1088" s="616"/>
      <c r="AY1088" s="616"/>
      <c r="AZ1088" s="616"/>
      <c r="BA1088" s="616"/>
      <c r="BB1088" s="616"/>
      <c r="BC1088" s="616"/>
      <c r="BD1088" s="616"/>
      <c r="BE1088" s="616"/>
      <c r="BF1088" s="616"/>
      <c r="BG1088" s="616"/>
      <c r="BH1088" s="616"/>
      <c r="BI1088" s="616"/>
      <c r="BJ1088" s="616"/>
      <c r="BK1088" s="616"/>
      <c r="BL1088" s="616"/>
      <c r="BM1088" s="616"/>
      <c r="BN1088" s="616"/>
      <c r="BO1088" s="616"/>
      <c r="BP1088" s="616"/>
      <c r="BQ1088" s="616"/>
      <c r="BR1088" s="616"/>
      <c r="BS1088" s="616"/>
      <c r="BT1088" s="616"/>
      <c r="BU1088" s="616"/>
      <c r="BV1088" s="616"/>
      <c r="BW1088" s="616"/>
      <c r="BX1088" s="616"/>
      <c r="BY1088" s="616"/>
      <c r="BZ1088" s="616"/>
      <c r="CA1088" s="616"/>
      <c r="CB1088" s="616"/>
      <c r="CC1088" s="616"/>
      <c r="CD1088" s="616"/>
      <c r="CE1088" s="616"/>
      <c r="CF1088" s="616"/>
      <c r="CG1088" s="616"/>
    </row>
    <row r="1089" spans="1:85">
      <c r="A1089" s="618"/>
      <c r="B1089" s="618"/>
      <c r="C1089" s="618"/>
      <c r="D1089" s="618"/>
      <c r="E1089" s="618"/>
      <c r="F1089" s="618"/>
      <c r="G1089" s="618"/>
      <c r="H1089" s="618"/>
      <c r="I1089" s="618"/>
      <c r="J1089" s="618"/>
      <c r="K1089" s="618"/>
      <c r="L1089" s="618"/>
      <c r="M1089" s="618"/>
      <c r="N1089" s="618"/>
      <c r="O1089" s="618"/>
      <c r="P1089" s="618"/>
      <c r="Q1089" s="618"/>
      <c r="R1089" s="618"/>
      <c r="S1089" s="618"/>
      <c r="T1089" s="618"/>
      <c r="U1089" s="618"/>
      <c r="V1089" s="618"/>
      <c r="W1089" s="618"/>
      <c r="Y1089" s="618"/>
      <c r="Z1089" s="618"/>
      <c r="AA1089" s="618"/>
      <c r="AB1089" s="618"/>
      <c r="AC1089" s="618"/>
      <c r="AD1089" s="618"/>
      <c r="AE1089" s="618"/>
      <c r="AF1089" s="618"/>
      <c r="AG1089" s="618"/>
      <c r="AH1089" s="618"/>
      <c r="AI1089" s="618"/>
      <c r="AJ1089" s="618"/>
      <c r="AK1089" s="618"/>
      <c r="AL1089" s="616"/>
      <c r="AM1089" s="616"/>
      <c r="AN1089" s="616"/>
      <c r="AO1089" s="616"/>
      <c r="AP1089" s="616"/>
      <c r="AQ1089" s="616"/>
      <c r="AR1089" s="616"/>
      <c r="AS1089" s="616"/>
      <c r="AT1089" s="616"/>
      <c r="AU1089" s="616"/>
      <c r="AV1089" s="616"/>
      <c r="AW1089" s="616"/>
      <c r="AX1089" s="616"/>
      <c r="AY1089" s="616"/>
      <c r="AZ1089" s="616"/>
      <c r="BA1089" s="616"/>
      <c r="BB1089" s="616"/>
      <c r="BC1089" s="616"/>
      <c r="BD1089" s="616"/>
      <c r="BE1089" s="616"/>
      <c r="BF1089" s="616"/>
      <c r="BG1089" s="616"/>
      <c r="BH1089" s="616"/>
      <c r="BI1089" s="616"/>
      <c r="BJ1089" s="616"/>
      <c r="BK1089" s="616"/>
      <c r="BL1089" s="616"/>
      <c r="BM1089" s="616"/>
      <c r="BN1089" s="616"/>
      <c r="BO1089" s="616"/>
      <c r="BP1089" s="616"/>
      <c r="BQ1089" s="616"/>
      <c r="BR1089" s="616"/>
      <c r="BS1089" s="616"/>
      <c r="BT1089" s="616"/>
      <c r="BU1089" s="616"/>
      <c r="BV1089" s="616"/>
      <c r="BW1089" s="616"/>
      <c r="BX1089" s="616"/>
      <c r="BY1089" s="616"/>
      <c r="BZ1089" s="616"/>
      <c r="CA1089" s="616"/>
      <c r="CB1089" s="616"/>
      <c r="CC1089" s="616"/>
      <c r="CD1089" s="616"/>
      <c r="CE1089" s="616"/>
      <c r="CF1089" s="616"/>
      <c r="CG1089" s="616"/>
    </row>
    <row r="1090" spans="1:85">
      <c r="A1090" s="618"/>
      <c r="B1090" s="618"/>
      <c r="C1090" s="618"/>
      <c r="D1090" s="618"/>
      <c r="E1090" s="618"/>
      <c r="F1090" s="618"/>
      <c r="G1090" s="618"/>
      <c r="H1090" s="618"/>
      <c r="I1090" s="618"/>
      <c r="J1090" s="618"/>
      <c r="K1090" s="618"/>
      <c r="L1090" s="618"/>
      <c r="M1090" s="618"/>
      <c r="N1090" s="618"/>
      <c r="O1090" s="618"/>
      <c r="P1090" s="618"/>
      <c r="Q1090" s="618"/>
      <c r="R1090" s="618"/>
      <c r="S1090" s="618"/>
      <c r="T1090" s="618"/>
      <c r="U1090" s="618"/>
      <c r="V1090" s="618"/>
      <c r="W1090" s="618"/>
      <c r="Y1090" s="618"/>
      <c r="Z1090" s="618"/>
      <c r="AA1090" s="618"/>
      <c r="AB1090" s="618"/>
      <c r="AC1090" s="618"/>
      <c r="AD1090" s="618"/>
      <c r="AE1090" s="618"/>
      <c r="AF1090" s="618"/>
      <c r="AG1090" s="618"/>
      <c r="AH1090" s="618"/>
      <c r="AI1090" s="618"/>
      <c r="AJ1090" s="618"/>
      <c r="AK1090" s="618"/>
      <c r="AL1090" s="616"/>
      <c r="AM1090" s="616"/>
      <c r="AN1090" s="616"/>
      <c r="AO1090" s="616"/>
      <c r="AP1090" s="616"/>
      <c r="AQ1090" s="616"/>
      <c r="AR1090" s="616"/>
      <c r="AS1090" s="616"/>
      <c r="AT1090" s="616"/>
      <c r="AU1090" s="616"/>
      <c r="AV1090" s="616"/>
      <c r="AW1090" s="616"/>
      <c r="AX1090" s="616"/>
      <c r="AY1090" s="616"/>
      <c r="AZ1090" s="616"/>
      <c r="BA1090" s="616"/>
      <c r="BB1090" s="616"/>
      <c r="BC1090" s="616"/>
      <c r="BD1090" s="616"/>
      <c r="BE1090" s="616"/>
      <c r="BF1090" s="616"/>
      <c r="BG1090" s="616"/>
      <c r="BH1090" s="616"/>
      <c r="BI1090" s="616"/>
      <c r="BJ1090" s="616"/>
      <c r="BK1090" s="616"/>
      <c r="BL1090" s="616"/>
      <c r="BM1090" s="616"/>
      <c r="BN1090" s="616"/>
      <c r="BO1090" s="616"/>
      <c r="BP1090" s="616"/>
      <c r="BQ1090" s="616"/>
      <c r="BR1090" s="616"/>
      <c r="BS1090" s="616"/>
      <c r="BT1090" s="616"/>
      <c r="BU1090" s="616"/>
      <c r="BV1090" s="616"/>
      <c r="BW1090" s="616"/>
      <c r="BX1090" s="616"/>
      <c r="BY1090" s="616"/>
      <c r="BZ1090" s="616"/>
      <c r="CA1090" s="616"/>
      <c r="CB1090" s="616"/>
      <c r="CC1090" s="616"/>
      <c r="CD1090" s="616"/>
      <c r="CE1090" s="616"/>
      <c r="CF1090" s="616"/>
      <c r="CG1090" s="616"/>
    </row>
    <row r="1091" spans="1:85">
      <c r="A1091" s="618"/>
      <c r="B1091" s="618"/>
      <c r="C1091" s="618"/>
      <c r="D1091" s="618"/>
      <c r="E1091" s="618"/>
      <c r="F1091" s="618"/>
      <c r="G1091" s="618"/>
      <c r="H1091" s="618"/>
      <c r="I1091" s="618"/>
      <c r="J1091" s="618"/>
      <c r="K1091" s="618"/>
      <c r="L1091" s="618"/>
      <c r="M1091" s="618"/>
      <c r="N1091" s="618"/>
      <c r="O1091" s="618"/>
      <c r="P1091" s="618"/>
      <c r="Q1091" s="618"/>
      <c r="R1091" s="618"/>
      <c r="S1091" s="618"/>
      <c r="T1091" s="618"/>
      <c r="U1091" s="618"/>
      <c r="V1091" s="618"/>
      <c r="W1091" s="618"/>
      <c r="Y1091" s="618"/>
      <c r="Z1091" s="618"/>
      <c r="AA1091" s="618"/>
      <c r="AB1091" s="618"/>
      <c r="AC1091" s="618"/>
      <c r="AD1091" s="618"/>
      <c r="AE1091" s="618"/>
      <c r="AF1091" s="618"/>
      <c r="AG1091" s="618"/>
      <c r="AH1091" s="618"/>
      <c r="AI1091" s="618"/>
      <c r="AJ1091" s="618"/>
      <c r="AK1091" s="618"/>
      <c r="AL1091" s="616"/>
      <c r="AM1091" s="616"/>
      <c r="AN1091" s="616"/>
      <c r="AO1091" s="616"/>
      <c r="AP1091" s="616"/>
      <c r="AQ1091" s="616"/>
      <c r="AR1091" s="616"/>
      <c r="AS1091" s="616"/>
      <c r="AT1091" s="616"/>
      <c r="AU1091" s="616"/>
      <c r="AV1091" s="616"/>
      <c r="AW1091" s="616"/>
      <c r="AX1091" s="616"/>
      <c r="AY1091" s="616"/>
      <c r="AZ1091" s="616"/>
      <c r="BA1091" s="616"/>
      <c r="BB1091" s="616"/>
      <c r="BC1091" s="616"/>
      <c r="BD1091" s="616"/>
      <c r="BE1091" s="616"/>
      <c r="BF1091" s="616"/>
      <c r="BG1091" s="616"/>
      <c r="BH1091" s="616"/>
      <c r="BI1091" s="616"/>
      <c r="BJ1091" s="616"/>
      <c r="BK1091" s="616"/>
      <c r="BL1091" s="616"/>
      <c r="BM1091" s="616"/>
      <c r="BN1091" s="616"/>
      <c r="BO1091" s="616"/>
      <c r="BP1091" s="616"/>
      <c r="BQ1091" s="616"/>
      <c r="BR1091" s="616"/>
      <c r="BS1091" s="616"/>
      <c r="BT1091" s="616"/>
      <c r="BU1091" s="616"/>
      <c r="BV1091" s="616"/>
      <c r="BW1091" s="616"/>
      <c r="BX1091" s="616"/>
      <c r="BY1091" s="616"/>
      <c r="BZ1091" s="616"/>
      <c r="CA1091" s="616"/>
      <c r="CB1091" s="616"/>
      <c r="CC1091" s="616"/>
      <c r="CD1091" s="616"/>
      <c r="CE1091" s="616"/>
      <c r="CF1091" s="616"/>
      <c r="CG1091" s="616"/>
    </row>
    <row r="1092" spans="1:85">
      <c r="A1092" s="618"/>
      <c r="B1092" s="618"/>
      <c r="C1092" s="618"/>
      <c r="D1092" s="618"/>
      <c r="E1092" s="618"/>
      <c r="F1092" s="618"/>
      <c r="G1092" s="618"/>
      <c r="H1092" s="618"/>
      <c r="I1092" s="618"/>
      <c r="J1092" s="618"/>
      <c r="K1092" s="618"/>
      <c r="L1092" s="618"/>
      <c r="M1092" s="618"/>
      <c r="N1092" s="618"/>
      <c r="O1092" s="618"/>
      <c r="P1092" s="618"/>
      <c r="Q1092" s="618"/>
      <c r="R1092" s="618"/>
      <c r="S1092" s="618"/>
      <c r="T1092" s="618"/>
      <c r="U1092" s="618"/>
      <c r="V1092" s="618"/>
      <c r="W1092" s="618"/>
      <c r="Y1092" s="618"/>
      <c r="Z1092" s="618"/>
      <c r="AA1092" s="618"/>
      <c r="AB1092" s="618"/>
      <c r="AC1092" s="618"/>
      <c r="AD1092" s="618"/>
      <c r="AE1092" s="618"/>
      <c r="AF1092" s="618"/>
      <c r="AG1092" s="618"/>
      <c r="AH1092" s="618"/>
      <c r="AI1092" s="618"/>
      <c r="AJ1092" s="618"/>
      <c r="AK1092" s="618"/>
      <c r="AL1092" s="616"/>
      <c r="AM1092" s="616"/>
      <c r="AN1092" s="616"/>
      <c r="AO1092" s="616"/>
      <c r="AP1092" s="616"/>
      <c r="AQ1092" s="616"/>
      <c r="AR1092" s="616"/>
      <c r="AS1092" s="616"/>
      <c r="AT1092" s="616"/>
      <c r="AU1092" s="616"/>
      <c r="AV1092" s="616"/>
      <c r="AW1092" s="616"/>
      <c r="AX1092" s="616"/>
      <c r="AY1092" s="616"/>
      <c r="AZ1092" s="616"/>
      <c r="BA1092" s="616"/>
      <c r="BB1092" s="616"/>
      <c r="BC1092" s="616"/>
      <c r="BD1092" s="616"/>
      <c r="BE1092" s="616"/>
      <c r="BF1092" s="616"/>
      <c r="BG1092" s="616"/>
      <c r="BH1092" s="616"/>
      <c r="BI1092" s="616"/>
      <c r="BJ1092" s="616"/>
      <c r="BK1092" s="616"/>
      <c r="BL1092" s="616"/>
      <c r="BM1092" s="616"/>
      <c r="BN1092" s="616"/>
      <c r="BO1092" s="616"/>
      <c r="BP1092" s="616"/>
      <c r="BQ1092" s="616"/>
      <c r="BR1092" s="616"/>
      <c r="BS1092" s="616"/>
      <c r="BT1092" s="616"/>
      <c r="BU1092" s="616"/>
      <c r="BV1092" s="616"/>
      <c r="BW1092" s="616"/>
      <c r="BX1092" s="616"/>
      <c r="BY1092" s="616"/>
      <c r="BZ1092" s="616"/>
      <c r="CA1092" s="616"/>
      <c r="CB1092" s="616"/>
      <c r="CC1092" s="616"/>
      <c r="CD1092" s="616"/>
      <c r="CE1092" s="616"/>
      <c r="CF1092" s="616"/>
      <c r="CG1092" s="616"/>
    </row>
    <row r="1093" spans="1:85">
      <c r="A1093" s="618"/>
      <c r="B1093" s="618"/>
      <c r="C1093" s="618"/>
      <c r="D1093" s="618"/>
      <c r="E1093" s="618"/>
      <c r="F1093" s="618"/>
      <c r="G1093" s="618"/>
      <c r="H1093" s="618"/>
      <c r="I1093" s="618"/>
      <c r="J1093" s="618"/>
      <c r="K1093" s="618"/>
      <c r="L1093" s="618"/>
      <c r="M1093" s="618"/>
      <c r="N1093" s="618"/>
      <c r="O1093" s="618"/>
      <c r="P1093" s="618"/>
      <c r="Q1093" s="618"/>
      <c r="R1093" s="618"/>
      <c r="S1093" s="618"/>
      <c r="T1093" s="618"/>
      <c r="U1093" s="618"/>
      <c r="V1093" s="618"/>
      <c r="W1093" s="618"/>
      <c r="Y1093" s="618"/>
      <c r="Z1093" s="618"/>
      <c r="AA1093" s="618"/>
      <c r="AB1093" s="618"/>
      <c r="AC1093" s="618"/>
      <c r="AD1093" s="618"/>
      <c r="AE1093" s="618"/>
      <c r="AF1093" s="618"/>
      <c r="AG1093" s="618"/>
      <c r="AH1093" s="618"/>
      <c r="AI1093" s="618"/>
      <c r="AJ1093" s="618"/>
      <c r="AK1093" s="618"/>
      <c r="AL1093" s="616"/>
      <c r="AM1093" s="616"/>
      <c r="AN1093" s="616"/>
      <c r="AO1093" s="616"/>
      <c r="AP1093" s="616"/>
      <c r="AQ1093" s="616"/>
      <c r="AR1093" s="616"/>
      <c r="AS1093" s="616"/>
      <c r="AT1093" s="616"/>
      <c r="AU1093" s="616"/>
      <c r="AV1093" s="616"/>
      <c r="AW1093" s="616"/>
      <c r="AX1093" s="616"/>
      <c r="AY1093" s="616"/>
      <c r="AZ1093" s="616"/>
      <c r="BA1093" s="616"/>
      <c r="BB1093" s="616"/>
      <c r="BC1093" s="616"/>
      <c r="BD1093" s="616"/>
      <c r="BE1093" s="616"/>
      <c r="BF1093" s="616"/>
      <c r="BG1093" s="616"/>
      <c r="BH1093" s="616"/>
      <c r="BI1093" s="616"/>
      <c r="BJ1093" s="616"/>
      <c r="BK1093" s="616"/>
      <c r="BL1093" s="616"/>
      <c r="BM1093" s="616"/>
      <c r="BN1093" s="616"/>
      <c r="BO1093" s="616"/>
      <c r="BP1093" s="616"/>
      <c r="BQ1093" s="616"/>
      <c r="BR1093" s="616"/>
      <c r="BS1093" s="616"/>
      <c r="BT1093" s="616"/>
      <c r="BU1093" s="616"/>
      <c r="BV1093" s="616"/>
      <c r="BW1093" s="616"/>
      <c r="BX1093" s="616"/>
      <c r="BY1093" s="616"/>
      <c r="BZ1093" s="616"/>
      <c r="CA1093" s="616"/>
      <c r="CB1093" s="616"/>
      <c r="CC1093" s="616"/>
      <c r="CD1093" s="616"/>
      <c r="CE1093" s="616"/>
      <c r="CF1093" s="616"/>
      <c r="CG1093" s="616"/>
    </row>
    <row r="1094" spans="1:85">
      <c r="A1094" s="618"/>
      <c r="B1094" s="618"/>
      <c r="C1094" s="618"/>
      <c r="D1094" s="618"/>
      <c r="E1094" s="618"/>
      <c r="F1094" s="618"/>
      <c r="G1094" s="618"/>
      <c r="H1094" s="618"/>
      <c r="I1094" s="618"/>
      <c r="J1094" s="618"/>
      <c r="K1094" s="618"/>
      <c r="L1094" s="618"/>
      <c r="M1094" s="618"/>
      <c r="N1094" s="618"/>
      <c r="O1094" s="618"/>
      <c r="P1094" s="618"/>
      <c r="Q1094" s="618"/>
      <c r="R1094" s="618"/>
      <c r="S1094" s="618"/>
      <c r="T1094" s="618"/>
      <c r="U1094" s="618"/>
      <c r="V1094" s="618"/>
      <c r="W1094" s="618"/>
      <c r="Y1094" s="618"/>
      <c r="Z1094" s="618"/>
      <c r="AA1094" s="618"/>
      <c r="AB1094" s="618"/>
      <c r="AC1094" s="618"/>
      <c r="AD1094" s="618"/>
      <c r="AE1094" s="618"/>
      <c r="AF1094" s="618"/>
      <c r="AG1094" s="618"/>
      <c r="AH1094" s="618"/>
      <c r="AI1094" s="618"/>
      <c r="AJ1094" s="618"/>
      <c r="AK1094" s="618"/>
      <c r="AL1094" s="616"/>
      <c r="AM1094" s="616"/>
      <c r="AN1094" s="616"/>
      <c r="AO1094" s="616"/>
      <c r="AP1094" s="616"/>
      <c r="AQ1094" s="616"/>
      <c r="AR1094" s="616"/>
      <c r="AS1094" s="616"/>
      <c r="AT1094" s="616"/>
      <c r="AU1094" s="616"/>
      <c r="AV1094" s="616"/>
      <c r="AW1094" s="616"/>
      <c r="AX1094" s="616"/>
      <c r="AY1094" s="616"/>
      <c r="AZ1094" s="616"/>
      <c r="BA1094" s="616"/>
      <c r="BB1094" s="616"/>
      <c r="BC1094" s="616"/>
      <c r="BD1094" s="616"/>
      <c r="BE1094" s="616"/>
      <c r="BF1094" s="616"/>
      <c r="BG1094" s="616"/>
      <c r="BH1094" s="616"/>
      <c r="BI1094" s="616"/>
      <c r="BJ1094" s="616"/>
      <c r="BK1094" s="616"/>
      <c r="BL1094" s="616"/>
      <c r="BM1094" s="616"/>
      <c r="BN1094" s="616"/>
      <c r="BO1094" s="616"/>
      <c r="BP1094" s="616"/>
      <c r="BQ1094" s="616"/>
      <c r="BR1094" s="616"/>
      <c r="BS1094" s="616"/>
      <c r="BT1094" s="616"/>
      <c r="BU1094" s="616"/>
      <c r="BV1094" s="616"/>
      <c r="BW1094" s="616"/>
      <c r="BX1094" s="616"/>
      <c r="BY1094" s="616"/>
      <c r="BZ1094" s="616"/>
      <c r="CA1094" s="616"/>
      <c r="CB1094" s="616"/>
      <c r="CC1094" s="616"/>
      <c r="CD1094" s="616"/>
      <c r="CE1094" s="616"/>
      <c r="CF1094" s="616"/>
      <c r="CG1094" s="616"/>
    </row>
    <row r="1095" spans="1:85">
      <c r="A1095" s="618"/>
      <c r="B1095" s="618"/>
      <c r="C1095" s="618"/>
      <c r="D1095" s="618"/>
      <c r="E1095" s="618"/>
      <c r="F1095" s="618"/>
      <c r="G1095" s="618"/>
      <c r="H1095" s="618"/>
      <c r="I1095" s="618"/>
      <c r="J1095" s="618"/>
      <c r="K1095" s="618"/>
      <c r="L1095" s="618"/>
      <c r="M1095" s="618"/>
      <c r="N1095" s="618"/>
      <c r="O1095" s="618"/>
      <c r="P1095" s="618"/>
      <c r="Q1095" s="618"/>
      <c r="R1095" s="618"/>
      <c r="S1095" s="618"/>
      <c r="T1095" s="618"/>
      <c r="U1095" s="618"/>
      <c r="V1095" s="618"/>
      <c r="W1095" s="618"/>
      <c r="Y1095" s="618"/>
      <c r="Z1095" s="618"/>
      <c r="AA1095" s="618"/>
      <c r="AB1095" s="618"/>
      <c r="AC1095" s="618"/>
      <c r="AD1095" s="618"/>
      <c r="AE1095" s="618"/>
      <c r="AF1095" s="618"/>
      <c r="AG1095" s="618"/>
      <c r="AH1095" s="618"/>
      <c r="AI1095" s="618"/>
      <c r="AJ1095" s="618"/>
      <c r="AK1095" s="618"/>
      <c r="AL1095" s="616"/>
      <c r="AM1095" s="616"/>
      <c r="AN1095" s="616"/>
      <c r="AO1095" s="616"/>
      <c r="AP1095" s="616"/>
      <c r="AQ1095" s="616"/>
      <c r="AR1095" s="616"/>
      <c r="AS1095" s="616"/>
      <c r="AT1095" s="616"/>
      <c r="AU1095" s="616"/>
      <c r="AV1095" s="616"/>
      <c r="AW1095" s="616"/>
      <c r="AX1095" s="616"/>
      <c r="AY1095" s="616"/>
      <c r="AZ1095" s="616"/>
      <c r="BA1095" s="616"/>
      <c r="BB1095" s="616"/>
      <c r="BC1095" s="616"/>
      <c r="BD1095" s="616"/>
      <c r="BE1095" s="616"/>
      <c r="BF1095" s="616"/>
      <c r="BG1095" s="616"/>
      <c r="BH1095" s="616"/>
      <c r="BI1095" s="616"/>
      <c r="BJ1095" s="616"/>
      <c r="BK1095" s="616"/>
      <c r="BL1095" s="616"/>
      <c r="BM1095" s="616"/>
      <c r="BN1095" s="616"/>
      <c r="BO1095" s="616"/>
      <c r="BP1095" s="616"/>
      <c r="BQ1095" s="616"/>
      <c r="BR1095" s="616"/>
      <c r="BS1095" s="616"/>
      <c r="BT1095" s="616"/>
      <c r="BU1095" s="616"/>
      <c r="BV1095" s="616"/>
      <c r="BW1095" s="616"/>
      <c r="BX1095" s="616"/>
      <c r="BY1095" s="616"/>
      <c r="BZ1095" s="616"/>
      <c r="CA1095" s="616"/>
      <c r="CB1095" s="616"/>
      <c r="CC1095" s="616"/>
      <c r="CD1095" s="616"/>
      <c r="CE1095" s="616"/>
      <c r="CF1095" s="616"/>
      <c r="CG1095" s="616"/>
    </row>
    <row r="1096" spans="1:85">
      <c r="A1096" s="618"/>
      <c r="B1096" s="618"/>
      <c r="C1096" s="618"/>
      <c r="D1096" s="618"/>
      <c r="E1096" s="618"/>
      <c r="F1096" s="618"/>
      <c r="G1096" s="618"/>
      <c r="H1096" s="618"/>
      <c r="I1096" s="618"/>
      <c r="J1096" s="618"/>
      <c r="K1096" s="618"/>
      <c r="L1096" s="618"/>
      <c r="M1096" s="618"/>
      <c r="N1096" s="618"/>
      <c r="O1096" s="618"/>
      <c r="P1096" s="618"/>
      <c r="Q1096" s="618"/>
      <c r="R1096" s="618"/>
      <c r="S1096" s="618"/>
      <c r="T1096" s="618"/>
      <c r="U1096" s="618"/>
      <c r="V1096" s="618"/>
      <c r="W1096" s="618"/>
      <c r="Y1096" s="618"/>
      <c r="Z1096" s="618"/>
      <c r="AA1096" s="618"/>
      <c r="AB1096" s="618"/>
      <c r="AC1096" s="618"/>
      <c r="AD1096" s="618"/>
      <c r="AE1096" s="618"/>
      <c r="AF1096" s="618"/>
      <c r="AG1096" s="618"/>
      <c r="AH1096" s="618"/>
      <c r="AI1096" s="618"/>
      <c r="AJ1096" s="618"/>
      <c r="AK1096" s="618"/>
      <c r="AL1096" s="616"/>
      <c r="AM1096" s="616"/>
      <c r="AN1096" s="616"/>
      <c r="AO1096" s="616"/>
      <c r="AP1096" s="616"/>
      <c r="AQ1096" s="616"/>
      <c r="AR1096" s="616"/>
      <c r="AS1096" s="616"/>
      <c r="AT1096" s="616"/>
      <c r="AU1096" s="616"/>
      <c r="AV1096" s="616"/>
      <c r="AW1096" s="616"/>
      <c r="AX1096" s="616"/>
      <c r="AY1096" s="616"/>
      <c r="AZ1096" s="616"/>
      <c r="BA1096" s="616"/>
      <c r="BB1096" s="616"/>
      <c r="BC1096" s="616"/>
      <c r="BD1096" s="616"/>
      <c r="BE1096" s="616"/>
      <c r="BF1096" s="616"/>
      <c r="BG1096" s="616"/>
      <c r="BH1096" s="616"/>
      <c r="BI1096" s="616"/>
      <c r="BJ1096" s="616"/>
      <c r="BK1096" s="616"/>
      <c r="BL1096" s="616"/>
      <c r="BM1096" s="616"/>
      <c r="BN1096" s="616"/>
      <c r="BO1096" s="616"/>
      <c r="BP1096" s="616"/>
      <c r="BQ1096" s="616"/>
      <c r="BR1096" s="616"/>
      <c r="BS1096" s="616"/>
      <c r="BT1096" s="616"/>
      <c r="BU1096" s="616"/>
      <c r="BV1096" s="616"/>
      <c r="BW1096" s="616"/>
      <c r="BX1096" s="616"/>
      <c r="BY1096" s="616"/>
      <c r="BZ1096" s="616"/>
      <c r="CA1096" s="616"/>
      <c r="CB1096" s="616"/>
      <c r="CC1096" s="616"/>
      <c r="CD1096" s="616"/>
      <c r="CE1096" s="616"/>
      <c r="CF1096" s="616"/>
      <c r="CG1096" s="616"/>
    </row>
    <row r="1097" spans="1:85">
      <c r="A1097" s="618"/>
      <c r="B1097" s="618"/>
      <c r="C1097" s="618"/>
      <c r="D1097" s="618"/>
      <c r="E1097" s="618"/>
      <c r="F1097" s="618"/>
      <c r="G1097" s="618"/>
      <c r="H1097" s="618"/>
      <c r="I1097" s="618"/>
      <c r="J1097" s="618"/>
      <c r="K1097" s="618"/>
      <c r="L1097" s="618"/>
      <c r="M1097" s="618"/>
      <c r="N1097" s="618"/>
      <c r="O1097" s="618"/>
      <c r="P1097" s="618"/>
      <c r="Q1097" s="618"/>
      <c r="R1097" s="618"/>
      <c r="S1097" s="618"/>
      <c r="T1097" s="618"/>
      <c r="U1097" s="618"/>
      <c r="V1097" s="618"/>
      <c r="W1097" s="618"/>
      <c r="Y1097" s="618"/>
      <c r="Z1097" s="618"/>
      <c r="AA1097" s="618"/>
      <c r="AB1097" s="618"/>
      <c r="AC1097" s="618"/>
      <c r="AD1097" s="618"/>
      <c r="AE1097" s="618"/>
      <c r="AF1097" s="618"/>
      <c r="AG1097" s="618"/>
      <c r="AH1097" s="618"/>
      <c r="AI1097" s="618"/>
      <c r="AJ1097" s="618"/>
      <c r="AK1097" s="618"/>
      <c r="AL1097" s="616"/>
      <c r="AM1097" s="616"/>
      <c r="AN1097" s="616"/>
      <c r="AO1097" s="616"/>
      <c r="AP1097" s="616"/>
      <c r="AQ1097" s="616"/>
      <c r="AR1097" s="616"/>
      <c r="AS1097" s="616"/>
      <c r="AT1097" s="616"/>
      <c r="AU1097" s="616"/>
      <c r="AV1097" s="616"/>
      <c r="AW1097" s="616"/>
      <c r="AX1097" s="616"/>
      <c r="AY1097" s="616"/>
      <c r="AZ1097" s="616"/>
      <c r="BA1097" s="616"/>
      <c r="BB1097" s="616"/>
      <c r="BC1097" s="616"/>
      <c r="BD1097" s="616"/>
      <c r="BE1097" s="616"/>
      <c r="BF1097" s="616"/>
      <c r="BG1097" s="616"/>
      <c r="BH1097" s="616"/>
      <c r="BI1097" s="616"/>
      <c r="BJ1097" s="616"/>
      <c r="BK1097" s="616"/>
      <c r="BL1097" s="616"/>
      <c r="BM1097" s="616"/>
      <c r="BN1097" s="616"/>
      <c r="BO1097" s="616"/>
      <c r="BP1097" s="616"/>
      <c r="BQ1097" s="616"/>
      <c r="BR1097" s="616"/>
      <c r="BS1097" s="616"/>
      <c r="BT1097" s="616"/>
      <c r="BU1097" s="616"/>
      <c r="BV1097" s="616"/>
      <c r="BW1097" s="616"/>
      <c r="BX1097" s="616"/>
      <c r="BY1097" s="616"/>
      <c r="BZ1097" s="616"/>
      <c r="CA1097" s="616"/>
      <c r="CB1097" s="616"/>
      <c r="CC1097" s="616"/>
      <c r="CD1097" s="616"/>
      <c r="CE1097" s="616"/>
      <c r="CF1097" s="616"/>
      <c r="CG1097" s="616"/>
    </row>
    <row r="1098" spans="1:85">
      <c r="A1098" s="618"/>
      <c r="B1098" s="618"/>
      <c r="C1098" s="618"/>
      <c r="D1098" s="618"/>
      <c r="E1098" s="618"/>
      <c r="F1098" s="618"/>
      <c r="G1098" s="618"/>
      <c r="H1098" s="618"/>
      <c r="I1098" s="618"/>
      <c r="J1098" s="618"/>
      <c r="K1098" s="618"/>
      <c r="L1098" s="618"/>
      <c r="M1098" s="618"/>
      <c r="N1098" s="618"/>
      <c r="O1098" s="618"/>
      <c r="P1098" s="618"/>
      <c r="Q1098" s="618"/>
      <c r="R1098" s="618"/>
      <c r="S1098" s="618"/>
      <c r="T1098" s="618"/>
      <c r="U1098" s="618"/>
      <c r="V1098" s="618"/>
      <c r="W1098" s="618"/>
      <c r="Y1098" s="618"/>
      <c r="Z1098" s="618"/>
      <c r="AA1098" s="618"/>
      <c r="AB1098" s="618"/>
      <c r="AC1098" s="618"/>
      <c r="AD1098" s="618"/>
      <c r="AE1098" s="618"/>
      <c r="AF1098" s="618"/>
      <c r="AG1098" s="618"/>
      <c r="AH1098" s="618"/>
      <c r="AI1098" s="618"/>
      <c r="AJ1098" s="618"/>
      <c r="AK1098" s="618"/>
      <c r="AL1098" s="616"/>
      <c r="AM1098" s="616"/>
      <c r="AN1098" s="616"/>
      <c r="AO1098" s="616"/>
      <c r="AP1098" s="616"/>
      <c r="AQ1098" s="616"/>
      <c r="AR1098" s="616"/>
      <c r="AS1098" s="616"/>
      <c r="AT1098" s="616"/>
      <c r="AU1098" s="616"/>
      <c r="AV1098" s="616"/>
      <c r="AW1098" s="616"/>
      <c r="AX1098" s="616"/>
      <c r="AY1098" s="616"/>
      <c r="AZ1098" s="616"/>
      <c r="BA1098" s="616"/>
      <c r="BB1098" s="616"/>
      <c r="BC1098" s="616"/>
      <c r="BD1098" s="616"/>
      <c r="BE1098" s="616"/>
      <c r="BF1098" s="616"/>
      <c r="BG1098" s="616"/>
      <c r="BH1098" s="616"/>
      <c r="BI1098" s="616"/>
      <c r="BJ1098" s="616"/>
      <c r="BK1098" s="616"/>
      <c r="BL1098" s="616"/>
      <c r="BM1098" s="616"/>
      <c r="BN1098" s="616"/>
      <c r="BO1098" s="616"/>
      <c r="BP1098" s="616"/>
      <c r="BQ1098" s="616"/>
      <c r="BR1098" s="616"/>
      <c r="BS1098" s="616"/>
      <c r="BT1098" s="616"/>
      <c r="BU1098" s="616"/>
      <c r="BV1098" s="616"/>
      <c r="BW1098" s="616"/>
      <c r="BX1098" s="616"/>
      <c r="BY1098" s="616"/>
      <c r="BZ1098" s="616"/>
      <c r="CA1098" s="616"/>
      <c r="CB1098" s="616"/>
      <c r="CC1098" s="616"/>
      <c r="CD1098" s="616"/>
      <c r="CE1098" s="616"/>
      <c r="CF1098" s="616"/>
      <c r="CG1098" s="616"/>
    </row>
    <row r="1099" spans="1:85">
      <c r="A1099" s="618"/>
      <c r="B1099" s="618"/>
      <c r="C1099" s="618"/>
      <c r="D1099" s="618"/>
      <c r="E1099" s="618"/>
      <c r="F1099" s="618"/>
      <c r="G1099" s="618"/>
      <c r="H1099" s="618"/>
      <c r="I1099" s="618"/>
      <c r="J1099" s="618"/>
      <c r="K1099" s="618"/>
      <c r="L1099" s="618"/>
      <c r="M1099" s="618"/>
      <c r="N1099" s="618"/>
      <c r="O1099" s="618"/>
      <c r="P1099" s="618"/>
      <c r="Q1099" s="618"/>
      <c r="R1099" s="618"/>
      <c r="S1099" s="618"/>
      <c r="T1099" s="618"/>
      <c r="U1099" s="618"/>
      <c r="V1099" s="618"/>
      <c r="W1099" s="618"/>
      <c r="Y1099" s="618"/>
      <c r="Z1099" s="618"/>
      <c r="AA1099" s="618"/>
      <c r="AB1099" s="618"/>
      <c r="AC1099" s="618"/>
      <c r="AD1099" s="618"/>
      <c r="AE1099" s="618"/>
      <c r="AF1099" s="618"/>
      <c r="AG1099" s="618"/>
      <c r="AH1099" s="618"/>
      <c r="AI1099" s="618"/>
      <c r="AJ1099" s="618"/>
      <c r="AK1099" s="618"/>
      <c r="AL1099" s="616"/>
      <c r="AM1099" s="616"/>
      <c r="AN1099" s="616"/>
      <c r="AO1099" s="616"/>
      <c r="AP1099" s="616"/>
      <c r="AQ1099" s="616"/>
      <c r="AR1099" s="616"/>
      <c r="AS1099" s="616"/>
      <c r="AT1099" s="616"/>
      <c r="AU1099" s="616"/>
      <c r="AV1099" s="616"/>
      <c r="AW1099" s="616"/>
      <c r="AX1099" s="616"/>
      <c r="AY1099" s="616"/>
      <c r="AZ1099" s="616"/>
      <c r="BA1099" s="616"/>
      <c r="BB1099" s="616"/>
      <c r="BC1099" s="616"/>
      <c r="BD1099" s="616"/>
      <c r="BE1099" s="616"/>
      <c r="BF1099" s="616"/>
      <c r="BG1099" s="616"/>
      <c r="BH1099" s="616"/>
      <c r="BI1099" s="616"/>
      <c r="BJ1099" s="616"/>
      <c r="BK1099" s="616"/>
      <c r="BL1099" s="616"/>
      <c r="BM1099" s="616"/>
      <c r="BN1099" s="616"/>
      <c r="BO1099" s="616"/>
      <c r="BP1099" s="616"/>
      <c r="BQ1099" s="616"/>
      <c r="BR1099" s="616"/>
      <c r="BS1099" s="616"/>
      <c r="BT1099" s="616"/>
      <c r="BU1099" s="616"/>
      <c r="BV1099" s="616"/>
      <c r="BW1099" s="616"/>
      <c r="BX1099" s="616"/>
      <c r="BY1099" s="616"/>
      <c r="BZ1099" s="616"/>
      <c r="CA1099" s="616"/>
      <c r="CB1099" s="616"/>
      <c r="CC1099" s="616"/>
      <c r="CD1099" s="616"/>
      <c r="CE1099" s="616"/>
      <c r="CF1099" s="616"/>
      <c r="CG1099" s="616"/>
    </row>
    <row r="1100" spans="1:85">
      <c r="A1100" s="618"/>
      <c r="B1100" s="618"/>
      <c r="C1100" s="618"/>
      <c r="D1100" s="618"/>
      <c r="E1100" s="618"/>
      <c r="F1100" s="618"/>
      <c r="G1100" s="618"/>
      <c r="H1100" s="618"/>
      <c r="I1100" s="618"/>
      <c r="J1100" s="618"/>
      <c r="K1100" s="618"/>
      <c r="L1100" s="618"/>
      <c r="M1100" s="618"/>
      <c r="N1100" s="618"/>
      <c r="O1100" s="618"/>
      <c r="P1100" s="618"/>
      <c r="Q1100" s="618"/>
      <c r="R1100" s="618"/>
      <c r="S1100" s="618"/>
      <c r="T1100" s="618"/>
      <c r="U1100" s="618"/>
      <c r="V1100" s="618"/>
      <c r="W1100" s="618"/>
      <c r="Y1100" s="618"/>
      <c r="Z1100" s="618"/>
      <c r="AA1100" s="618"/>
      <c r="AB1100" s="618"/>
      <c r="AC1100" s="618"/>
      <c r="AD1100" s="618"/>
      <c r="AE1100" s="618"/>
      <c r="AF1100" s="618"/>
      <c r="AG1100" s="618"/>
      <c r="AH1100" s="618"/>
      <c r="AI1100" s="618"/>
      <c r="AJ1100" s="618"/>
      <c r="AK1100" s="618"/>
      <c r="AL1100" s="616"/>
      <c r="AM1100" s="616"/>
      <c r="AN1100" s="616"/>
      <c r="AO1100" s="616"/>
      <c r="AP1100" s="616"/>
      <c r="AQ1100" s="616"/>
      <c r="AR1100" s="616"/>
      <c r="AS1100" s="616"/>
      <c r="AT1100" s="616"/>
      <c r="AU1100" s="616"/>
      <c r="AV1100" s="616"/>
      <c r="AW1100" s="616"/>
      <c r="AX1100" s="616"/>
      <c r="AY1100" s="616"/>
      <c r="AZ1100" s="616"/>
      <c r="BA1100" s="616"/>
      <c r="BB1100" s="616"/>
      <c r="BC1100" s="616"/>
      <c r="BD1100" s="616"/>
      <c r="BE1100" s="616"/>
      <c r="BF1100" s="616"/>
      <c r="BG1100" s="616"/>
      <c r="BH1100" s="616"/>
      <c r="BI1100" s="616"/>
      <c r="BJ1100" s="616"/>
      <c r="BK1100" s="616"/>
      <c r="BL1100" s="616"/>
      <c r="BM1100" s="616"/>
      <c r="BN1100" s="616"/>
      <c r="BO1100" s="616"/>
      <c r="BP1100" s="616"/>
      <c r="BQ1100" s="616"/>
      <c r="BR1100" s="616"/>
      <c r="BS1100" s="616"/>
      <c r="BT1100" s="616"/>
      <c r="BU1100" s="616"/>
      <c r="BV1100" s="616"/>
      <c r="BW1100" s="616"/>
      <c r="BX1100" s="616"/>
      <c r="BY1100" s="616"/>
      <c r="BZ1100" s="616"/>
      <c r="CA1100" s="616"/>
      <c r="CB1100" s="616"/>
      <c r="CC1100" s="616"/>
      <c r="CD1100" s="616"/>
      <c r="CE1100" s="616"/>
      <c r="CF1100" s="616"/>
      <c r="CG1100" s="616"/>
    </row>
    <row r="1101" spans="1:85">
      <c r="A1101" s="618"/>
      <c r="B1101" s="618"/>
      <c r="C1101" s="618"/>
      <c r="D1101" s="618"/>
      <c r="E1101" s="618"/>
      <c r="F1101" s="618"/>
      <c r="G1101" s="618"/>
      <c r="H1101" s="618"/>
      <c r="I1101" s="618"/>
      <c r="J1101" s="618"/>
      <c r="K1101" s="618"/>
      <c r="L1101" s="618"/>
      <c r="M1101" s="618"/>
      <c r="N1101" s="618"/>
      <c r="O1101" s="618"/>
      <c r="P1101" s="618"/>
      <c r="Q1101" s="618"/>
      <c r="R1101" s="618"/>
      <c r="S1101" s="618"/>
      <c r="T1101" s="618"/>
      <c r="U1101" s="618"/>
      <c r="V1101" s="618"/>
      <c r="W1101" s="618"/>
      <c r="Y1101" s="618"/>
      <c r="Z1101" s="618"/>
      <c r="AA1101" s="618"/>
      <c r="AB1101" s="618"/>
      <c r="AC1101" s="618"/>
      <c r="AD1101" s="618"/>
      <c r="AE1101" s="618"/>
      <c r="AF1101" s="618"/>
      <c r="AG1101" s="618"/>
      <c r="AH1101" s="618"/>
      <c r="AI1101" s="618"/>
      <c r="AJ1101" s="618"/>
      <c r="AK1101" s="618"/>
      <c r="AL1101" s="616"/>
      <c r="AM1101" s="616"/>
      <c r="AN1101" s="616"/>
      <c r="AO1101" s="616"/>
      <c r="AP1101" s="616"/>
      <c r="AQ1101" s="616"/>
      <c r="AR1101" s="616"/>
      <c r="AS1101" s="616"/>
      <c r="AT1101" s="616"/>
      <c r="AU1101" s="616"/>
      <c r="AV1101" s="616"/>
      <c r="AW1101" s="616"/>
      <c r="AX1101" s="616"/>
      <c r="AY1101" s="616"/>
      <c r="AZ1101" s="616"/>
      <c r="BA1101" s="616"/>
      <c r="BB1101" s="616"/>
      <c r="BC1101" s="616"/>
      <c r="BD1101" s="616"/>
      <c r="BE1101" s="616"/>
      <c r="BF1101" s="616"/>
      <c r="BG1101" s="616"/>
      <c r="BH1101" s="616"/>
      <c r="BI1101" s="616"/>
      <c r="BJ1101" s="616"/>
      <c r="BK1101" s="616"/>
      <c r="BL1101" s="616"/>
      <c r="BM1101" s="616"/>
      <c r="BN1101" s="616"/>
      <c r="BO1101" s="616"/>
      <c r="BP1101" s="616"/>
      <c r="BQ1101" s="616"/>
      <c r="BR1101" s="616"/>
      <c r="BS1101" s="616"/>
      <c r="BT1101" s="616"/>
      <c r="BU1101" s="616"/>
      <c r="BV1101" s="616"/>
      <c r="BW1101" s="616"/>
      <c r="BX1101" s="616"/>
      <c r="BY1101" s="616"/>
      <c r="BZ1101" s="616"/>
      <c r="CA1101" s="616"/>
      <c r="CB1101" s="616"/>
      <c r="CC1101" s="616"/>
      <c r="CD1101" s="616"/>
      <c r="CE1101" s="616"/>
      <c r="CF1101" s="616"/>
      <c r="CG1101" s="616"/>
    </row>
    <row r="1102" spans="1:85">
      <c r="A1102" s="618"/>
      <c r="B1102" s="618"/>
      <c r="C1102" s="618"/>
      <c r="D1102" s="618"/>
      <c r="E1102" s="618"/>
      <c r="F1102" s="618"/>
      <c r="G1102" s="618"/>
      <c r="H1102" s="618"/>
      <c r="I1102" s="618"/>
      <c r="J1102" s="618"/>
      <c r="K1102" s="618"/>
      <c r="L1102" s="618"/>
      <c r="M1102" s="618"/>
      <c r="N1102" s="618"/>
      <c r="O1102" s="618"/>
      <c r="P1102" s="618"/>
      <c r="Q1102" s="618"/>
      <c r="R1102" s="618"/>
      <c r="S1102" s="618"/>
      <c r="T1102" s="618"/>
      <c r="U1102" s="618"/>
      <c r="V1102" s="618"/>
      <c r="W1102" s="618"/>
      <c r="Y1102" s="618"/>
      <c r="Z1102" s="618"/>
      <c r="AA1102" s="618"/>
      <c r="AB1102" s="618"/>
      <c r="AC1102" s="618"/>
      <c r="AD1102" s="618"/>
      <c r="AE1102" s="618"/>
      <c r="AF1102" s="618"/>
      <c r="AG1102" s="618"/>
      <c r="AH1102" s="618"/>
      <c r="AI1102" s="618"/>
      <c r="AJ1102" s="618"/>
      <c r="AK1102" s="618"/>
      <c r="AL1102" s="616"/>
      <c r="AM1102" s="616"/>
      <c r="AN1102" s="616"/>
      <c r="AO1102" s="616"/>
      <c r="AP1102" s="616"/>
      <c r="AQ1102" s="616"/>
      <c r="AR1102" s="616"/>
      <c r="AS1102" s="616"/>
      <c r="AT1102" s="616"/>
      <c r="AU1102" s="616"/>
      <c r="AV1102" s="616"/>
      <c r="AW1102" s="616"/>
      <c r="AX1102" s="616"/>
      <c r="AY1102" s="616"/>
      <c r="AZ1102" s="616"/>
      <c r="BA1102" s="616"/>
      <c r="BB1102" s="616"/>
      <c r="BC1102" s="616"/>
      <c r="BD1102" s="616"/>
      <c r="BE1102" s="616"/>
      <c r="BF1102" s="616"/>
      <c r="BG1102" s="616"/>
      <c r="BH1102" s="616"/>
      <c r="BI1102" s="616"/>
      <c r="BJ1102" s="616"/>
      <c r="BK1102" s="616"/>
      <c r="BL1102" s="616"/>
      <c r="BM1102" s="616"/>
      <c r="BN1102" s="616"/>
      <c r="BO1102" s="616"/>
      <c r="BP1102" s="616"/>
      <c r="BQ1102" s="616"/>
      <c r="BR1102" s="616"/>
      <c r="BS1102" s="616"/>
      <c r="BT1102" s="616"/>
      <c r="BU1102" s="616"/>
      <c r="BV1102" s="616"/>
      <c r="BW1102" s="616"/>
      <c r="BX1102" s="616"/>
      <c r="BY1102" s="616"/>
      <c r="BZ1102" s="616"/>
      <c r="CA1102" s="616"/>
      <c r="CB1102" s="616"/>
      <c r="CC1102" s="616"/>
      <c r="CD1102" s="616"/>
      <c r="CE1102" s="616"/>
      <c r="CF1102" s="616"/>
      <c r="CG1102" s="616"/>
    </row>
    <row r="1103" spans="1:85">
      <c r="A1103" s="618"/>
      <c r="B1103" s="618"/>
      <c r="C1103" s="618"/>
      <c r="D1103" s="618"/>
      <c r="E1103" s="618"/>
      <c r="F1103" s="618"/>
      <c r="G1103" s="618"/>
      <c r="H1103" s="618"/>
      <c r="I1103" s="618"/>
      <c r="J1103" s="618"/>
      <c r="K1103" s="618"/>
      <c r="L1103" s="618"/>
      <c r="M1103" s="618"/>
      <c r="N1103" s="618"/>
      <c r="O1103" s="618"/>
      <c r="P1103" s="618"/>
      <c r="Q1103" s="618"/>
      <c r="R1103" s="618"/>
      <c r="S1103" s="618"/>
      <c r="T1103" s="618"/>
      <c r="U1103" s="618"/>
      <c r="V1103" s="618"/>
      <c r="W1103" s="618"/>
      <c r="Y1103" s="618"/>
      <c r="Z1103" s="618"/>
      <c r="AA1103" s="618"/>
      <c r="AB1103" s="618"/>
      <c r="AC1103" s="618"/>
      <c r="AD1103" s="618"/>
      <c r="AE1103" s="618"/>
      <c r="AF1103" s="618"/>
      <c r="AG1103" s="618"/>
      <c r="AH1103" s="618"/>
      <c r="AI1103" s="618"/>
      <c r="AJ1103" s="618"/>
      <c r="AK1103" s="618"/>
      <c r="AL1103" s="616"/>
      <c r="AM1103" s="616"/>
      <c r="AN1103" s="616"/>
      <c r="AO1103" s="616"/>
      <c r="AP1103" s="616"/>
      <c r="AQ1103" s="616"/>
      <c r="AR1103" s="616"/>
      <c r="AS1103" s="616"/>
      <c r="AT1103" s="616"/>
      <c r="AU1103" s="616"/>
      <c r="AV1103" s="616"/>
      <c r="AW1103" s="616"/>
      <c r="AX1103" s="616"/>
      <c r="AY1103" s="616"/>
      <c r="AZ1103" s="616"/>
      <c r="BA1103" s="616"/>
      <c r="BB1103" s="616"/>
      <c r="BC1103" s="616"/>
      <c r="BD1103" s="616"/>
      <c r="BE1103" s="616"/>
      <c r="BF1103" s="616"/>
      <c r="BG1103" s="616"/>
      <c r="BH1103" s="616"/>
      <c r="BI1103" s="616"/>
      <c r="BJ1103" s="616"/>
      <c r="BK1103" s="616"/>
      <c r="BL1103" s="616"/>
      <c r="BM1103" s="616"/>
      <c r="BN1103" s="616"/>
      <c r="BO1103" s="616"/>
      <c r="BP1103" s="616"/>
      <c r="BQ1103" s="616"/>
      <c r="BR1103" s="616"/>
      <c r="BS1103" s="616"/>
      <c r="BT1103" s="616"/>
      <c r="BU1103" s="616"/>
      <c r="BV1103" s="616"/>
      <c r="BW1103" s="616"/>
      <c r="BX1103" s="616"/>
      <c r="BY1103" s="616"/>
      <c r="BZ1103" s="616"/>
      <c r="CA1103" s="616"/>
      <c r="CB1103" s="616"/>
      <c r="CC1103" s="616"/>
      <c r="CD1103" s="616"/>
      <c r="CE1103" s="616"/>
      <c r="CF1103" s="616"/>
      <c r="CG1103" s="616"/>
    </row>
    <row r="1104" spans="1:85">
      <c r="A1104" s="618"/>
      <c r="B1104" s="618"/>
      <c r="C1104" s="618"/>
      <c r="D1104" s="618"/>
      <c r="E1104" s="618"/>
      <c r="F1104" s="618"/>
      <c r="G1104" s="618"/>
      <c r="H1104" s="618"/>
      <c r="I1104" s="618"/>
      <c r="J1104" s="618"/>
      <c r="K1104" s="618"/>
      <c r="L1104" s="618"/>
      <c r="M1104" s="618"/>
      <c r="N1104" s="618"/>
      <c r="O1104" s="618"/>
      <c r="P1104" s="618"/>
      <c r="Q1104" s="618"/>
      <c r="R1104" s="618"/>
      <c r="S1104" s="618"/>
      <c r="T1104" s="618"/>
      <c r="U1104" s="618"/>
      <c r="V1104" s="618"/>
      <c r="W1104" s="618"/>
      <c r="Y1104" s="618"/>
      <c r="Z1104" s="618"/>
      <c r="AA1104" s="618"/>
      <c r="AB1104" s="618"/>
      <c r="AC1104" s="618"/>
      <c r="AD1104" s="618"/>
      <c r="AE1104" s="618"/>
      <c r="AF1104" s="618"/>
      <c r="AG1104" s="618"/>
      <c r="AH1104" s="618"/>
      <c r="AI1104" s="618"/>
      <c r="AJ1104" s="618"/>
      <c r="AK1104" s="618"/>
      <c r="AL1104" s="616"/>
      <c r="AM1104" s="616"/>
      <c r="AN1104" s="616"/>
      <c r="AO1104" s="616"/>
      <c r="AP1104" s="616"/>
      <c r="AQ1104" s="616"/>
      <c r="AR1104" s="616"/>
      <c r="AS1104" s="616"/>
      <c r="AT1104" s="616"/>
      <c r="AU1104" s="616"/>
      <c r="AV1104" s="616"/>
      <c r="AW1104" s="616"/>
      <c r="AX1104" s="616"/>
      <c r="AY1104" s="616"/>
      <c r="AZ1104" s="616"/>
      <c r="BA1104" s="616"/>
      <c r="BB1104" s="616"/>
      <c r="BC1104" s="616"/>
      <c r="BD1104" s="616"/>
      <c r="BE1104" s="616"/>
      <c r="BF1104" s="616"/>
      <c r="BG1104" s="616"/>
      <c r="BH1104" s="616"/>
      <c r="BI1104" s="616"/>
      <c r="BJ1104" s="616"/>
      <c r="BK1104" s="616"/>
      <c r="BL1104" s="616"/>
      <c r="BM1104" s="616"/>
      <c r="BN1104" s="616"/>
      <c r="BO1104" s="616"/>
      <c r="BP1104" s="616"/>
      <c r="BQ1104" s="616"/>
      <c r="BR1104" s="616"/>
      <c r="BS1104" s="616"/>
      <c r="BT1104" s="616"/>
      <c r="BU1104" s="616"/>
      <c r="BV1104" s="616"/>
      <c r="BW1104" s="616"/>
      <c r="BX1104" s="616"/>
      <c r="BY1104" s="616"/>
      <c r="BZ1104" s="616"/>
      <c r="CA1104" s="616"/>
      <c r="CB1104" s="616"/>
      <c r="CC1104" s="616"/>
      <c r="CD1104" s="616"/>
      <c r="CE1104" s="616"/>
      <c r="CF1104" s="616"/>
      <c r="CG1104" s="616"/>
    </row>
    <row r="1105" spans="1:85">
      <c r="A1105" s="618"/>
      <c r="B1105" s="618"/>
      <c r="C1105" s="618"/>
      <c r="D1105" s="618"/>
      <c r="E1105" s="618"/>
      <c r="F1105" s="618"/>
      <c r="G1105" s="618"/>
      <c r="H1105" s="618"/>
      <c r="I1105" s="618"/>
      <c r="J1105" s="618"/>
      <c r="K1105" s="618"/>
      <c r="L1105" s="618"/>
      <c r="M1105" s="618"/>
      <c r="N1105" s="618"/>
      <c r="O1105" s="618"/>
      <c r="P1105" s="618"/>
      <c r="Q1105" s="618"/>
      <c r="R1105" s="618"/>
      <c r="S1105" s="618"/>
      <c r="T1105" s="618"/>
      <c r="U1105" s="618"/>
      <c r="V1105" s="618"/>
      <c r="W1105" s="618"/>
      <c r="Y1105" s="618"/>
      <c r="Z1105" s="618"/>
      <c r="AA1105" s="618"/>
      <c r="AB1105" s="618"/>
      <c r="AC1105" s="618"/>
      <c r="AD1105" s="618"/>
      <c r="AE1105" s="618"/>
      <c r="AF1105" s="618"/>
      <c r="AG1105" s="618"/>
      <c r="AH1105" s="618"/>
      <c r="AI1105" s="618"/>
      <c r="AJ1105" s="618"/>
      <c r="AK1105" s="618"/>
      <c r="AL1105" s="616"/>
      <c r="AM1105" s="616"/>
      <c r="AN1105" s="616"/>
      <c r="AO1105" s="616"/>
      <c r="AP1105" s="616"/>
      <c r="AQ1105" s="616"/>
      <c r="AR1105" s="616"/>
      <c r="AS1105" s="616"/>
      <c r="AT1105" s="616"/>
      <c r="AU1105" s="616"/>
      <c r="AV1105" s="616"/>
      <c r="AW1105" s="616"/>
      <c r="AX1105" s="616"/>
      <c r="AY1105" s="616"/>
      <c r="AZ1105" s="616"/>
      <c r="BA1105" s="616"/>
      <c r="BB1105" s="616"/>
      <c r="BC1105" s="616"/>
      <c r="BD1105" s="616"/>
      <c r="BE1105" s="616"/>
      <c r="BF1105" s="616"/>
      <c r="BG1105" s="616"/>
      <c r="BH1105" s="616"/>
      <c r="BI1105" s="616"/>
      <c r="BJ1105" s="616"/>
      <c r="BK1105" s="616"/>
      <c r="BL1105" s="616"/>
      <c r="BM1105" s="616"/>
      <c r="BN1105" s="616"/>
      <c r="BO1105" s="616"/>
      <c r="BP1105" s="616"/>
      <c r="BQ1105" s="616"/>
      <c r="BR1105" s="616"/>
      <c r="BS1105" s="616"/>
      <c r="BT1105" s="616"/>
      <c r="BU1105" s="616"/>
      <c r="BV1105" s="616"/>
      <c r="BW1105" s="616"/>
      <c r="BX1105" s="616"/>
      <c r="BY1105" s="616"/>
      <c r="BZ1105" s="616"/>
      <c r="CA1105" s="616"/>
      <c r="CB1105" s="616"/>
      <c r="CC1105" s="616"/>
      <c r="CD1105" s="616"/>
      <c r="CE1105" s="616"/>
      <c r="CF1105" s="616"/>
      <c r="CG1105" s="616"/>
    </row>
    <row r="1106" spans="1:85">
      <c r="A1106" s="618"/>
      <c r="B1106" s="618"/>
      <c r="C1106" s="618"/>
      <c r="D1106" s="618"/>
      <c r="E1106" s="618"/>
      <c r="F1106" s="618"/>
      <c r="G1106" s="618"/>
      <c r="H1106" s="618"/>
      <c r="I1106" s="618"/>
      <c r="J1106" s="618"/>
      <c r="K1106" s="618"/>
      <c r="L1106" s="618"/>
      <c r="M1106" s="618"/>
      <c r="N1106" s="618"/>
      <c r="O1106" s="618"/>
      <c r="P1106" s="618"/>
      <c r="Q1106" s="618"/>
      <c r="R1106" s="618"/>
      <c r="S1106" s="618"/>
      <c r="T1106" s="618"/>
      <c r="U1106" s="618"/>
      <c r="V1106" s="618"/>
      <c r="W1106" s="618"/>
      <c r="Y1106" s="618"/>
      <c r="Z1106" s="618"/>
      <c r="AA1106" s="618"/>
      <c r="AB1106" s="618"/>
      <c r="AC1106" s="618"/>
      <c r="AD1106" s="618"/>
      <c r="AE1106" s="618"/>
      <c r="AF1106" s="618"/>
      <c r="AG1106" s="618"/>
      <c r="AH1106" s="618"/>
      <c r="AI1106" s="618"/>
      <c r="AJ1106" s="618"/>
      <c r="AK1106" s="618"/>
      <c r="AL1106" s="616"/>
      <c r="AM1106" s="616"/>
      <c r="AN1106" s="616"/>
      <c r="AO1106" s="616"/>
      <c r="AP1106" s="616"/>
      <c r="AQ1106" s="616"/>
      <c r="AR1106" s="616"/>
      <c r="AS1106" s="616"/>
      <c r="AT1106" s="616"/>
      <c r="AU1106" s="616"/>
      <c r="AV1106" s="616"/>
      <c r="AW1106" s="616"/>
      <c r="AX1106" s="616"/>
      <c r="AY1106" s="616"/>
      <c r="AZ1106" s="616"/>
      <c r="BA1106" s="616"/>
      <c r="BB1106" s="616"/>
      <c r="BC1106" s="616"/>
      <c r="BD1106" s="616"/>
      <c r="BE1106" s="616"/>
      <c r="BF1106" s="616"/>
      <c r="BG1106" s="616"/>
      <c r="BH1106" s="616"/>
      <c r="BI1106" s="616"/>
      <c r="BJ1106" s="616"/>
      <c r="BK1106" s="616"/>
      <c r="BL1106" s="616"/>
      <c r="BM1106" s="616"/>
      <c r="BN1106" s="616"/>
      <c r="BO1106" s="616"/>
      <c r="BP1106" s="616"/>
      <c r="BQ1106" s="616"/>
      <c r="BR1106" s="616"/>
      <c r="BS1106" s="616"/>
      <c r="BT1106" s="616"/>
      <c r="BU1106" s="616"/>
      <c r="BV1106" s="616"/>
      <c r="BW1106" s="616"/>
      <c r="BX1106" s="616"/>
      <c r="BY1106" s="616"/>
      <c r="BZ1106" s="616"/>
      <c r="CA1106" s="616"/>
      <c r="CB1106" s="616"/>
      <c r="CC1106" s="616"/>
      <c r="CD1106" s="616"/>
      <c r="CE1106" s="616"/>
      <c r="CF1106" s="616"/>
      <c r="CG1106" s="616"/>
    </row>
    <row r="1107" spans="1:85">
      <c r="A1107" s="618"/>
      <c r="B1107" s="618"/>
      <c r="C1107" s="618"/>
      <c r="D1107" s="618"/>
      <c r="E1107" s="618"/>
      <c r="F1107" s="618"/>
      <c r="G1107" s="618"/>
      <c r="H1107" s="618"/>
      <c r="I1107" s="618"/>
      <c r="J1107" s="618"/>
      <c r="K1107" s="618"/>
      <c r="L1107" s="618"/>
      <c r="M1107" s="618"/>
      <c r="N1107" s="618"/>
      <c r="O1107" s="618"/>
      <c r="P1107" s="618"/>
      <c r="Q1107" s="618"/>
      <c r="R1107" s="618"/>
      <c r="S1107" s="618"/>
      <c r="T1107" s="618"/>
      <c r="U1107" s="618"/>
      <c r="V1107" s="618"/>
      <c r="W1107" s="618"/>
      <c r="Y1107" s="618"/>
      <c r="Z1107" s="618"/>
      <c r="AA1107" s="618"/>
      <c r="AB1107" s="618"/>
      <c r="AC1107" s="618"/>
      <c r="AD1107" s="618"/>
      <c r="AE1107" s="618"/>
      <c r="AF1107" s="618"/>
      <c r="AG1107" s="618"/>
      <c r="AH1107" s="618"/>
      <c r="AI1107" s="618"/>
      <c r="AJ1107" s="618"/>
      <c r="AK1107" s="618"/>
      <c r="AL1107" s="616"/>
      <c r="AM1107" s="616"/>
      <c r="AN1107" s="616"/>
      <c r="AO1107" s="616"/>
      <c r="AP1107" s="616"/>
      <c r="AQ1107" s="616"/>
      <c r="AR1107" s="616"/>
      <c r="AS1107" s="616"/>
      <c r="AT1107" s="616"/>
      <c r="AU1107" s="616"/>
      <c r="AV1107" s="616"/>
      <c r="AW1107" s="616"/>
      <c r="AX1107" s="616"/>
      <c r="AY1107" s="616"/>
      <c r="AZ1107" s="616"/>
      <c r="BA1107" s="616"/>
      <c r="BB1107" s="616"/>
      <c r="BC1107" s="616"/>
      <c r="BD1107" s="616"/>
      <c r="BE1107" s="616"/>
      <c r="BF1107" s="616"/>
      <c r="BG1107" s="616"/>
      <c r="BH1107" s="616"/>
      <c r="BI1107" s="616"/>
      <c r="BJ1107" s="616"/>
      <c r="BK1107" s="616"/>
      <c r="BL1107" s="616"/>
      <c r="BM1107" s="616"/>
      <c r="BN1107" s="616"/>
      <c r="BO1107" s="616"/>
      <c r="BP1107" s="616"/>
      <c r="BQ1107" s="616"/>
      <c r="BR1107" s="616"/>
      <c r="BS1107" s="616"/>
      <c r="BT1107" s="616"/>
      <c r="BU1107" s="616"/>
      <c r="BV1107" s="616"/>
      <c r="BW1107" s="616"/>
      <c r="BX1107" s="616"/>
      <c r="BY1107" s="616"/>
      <c r="BZ1107" s="616"/>
      <c r="CA1107" s="616"/>
      <c r="CB1107" s="616"/>
      <c r="CC1107" s="616"/>
      <c r="CD1107" s="616"/>
      <c r="CE1107" s="616"/>
      <c r="CF1107" s="616"/>
      <c r="CG1107" s="616"/>
    </row>
    <row r="1108" spans="1:85">
      <c r="A1108" s="618"/>
      <c r="B1108" s="618"/>
      <c r="C1108" s="618"/>
      <c r="D1108" s="618"/>
      <c r="E1108" s="618"/>
      <c r="F1108" s="618"/>
      <c r="G1108" s="618"/>
      <c r="H1108" s="618"/>
      <c r="I1108" s="618"/>
      <c r="J1108" s="618"/>
      <c r="K1108" s="618"/>
      <c r="L1108" s="618"/>
      <c r="M1108" s="618"/>
      <c r="N1108" s="618"/>
      <c r="O1108" s="618"/>
      <c r="P1108" s="618"/>
      <c r="Q1108" s="618"/>
      <c r="R1108" s="618"/>
      <c r="S1108" s="618"/>
      <c r="T1108" s="618"/>
      <c r="U1108" s="618"/>
      <c r="V1108" s="618"/>
      <c r="W1108" s="618"/>
      <c r="Y1108" s="618"/>
      <c r="Z1108" s="618"/>
      <c r="AA1108" s="618"/>
      <c r="AB1108" s="618"/>
      <c r="AC1108" s="618"/>
      <c r="AD1108" s="618"/>
      <c r="AE1108" s="618"/>
      <c r="AF1108" s="618"/>
      <c r="AG1108" s="618"/>
      <c r="AH1108" s="618"/>
      <c r="AI1108" s="618"/>
      <c r="AJ1108" s="618"/>
      <c r="AK1108" s="618"/>
      <c r="AL1108" s="616"/>
      <c r="AM1108" s="616"/>
      <c r="AN1108" s="616"/>
      <c r="AO1108" s="616"/>
      <c r="AP1108" s="616"/>
      <c r="AQ1108" s="616"/>
      <c r="AR1108" s="616"/>
      <c r="AS1108" s="616"/>
      <c r="AT1108" s="616"/>
      <c r="AU1108" s="616"/>
      <c r="AV1108" s="616"/>
      <c r="AW1108" s="616"/>
      <c r="AX1108" s="616"/>
      <c r="AY1108" s="616"/>
      <c r="AZ1108" s="616"/>
      <c r="BA1108" s="616"/>
      <c r="BB1108" s="616"/>
      <c r="BC1108" s="616"/>
      <c r="BD1108" s="616"/>
      <c r="BE1108" s="616"/>
      <c r="BF1108" s="616"/>
      <c r="BG1108" s="616"/>
      <c r="BH1108" s="616"/>
      <c r="BI1108" s="616"/>
      <c r="BJ1108" s="616"/>
      <c r="BK1108" s="616"/>
      <c r="BL1108" s="616"/>
      <c r="BM1108" s="616"/>
      <c r="BN1108" s="616"/>
      <c r="BO1108" s="616"/>
      <c r="BP1108" s="616"/>
      <c r="BQ1108" s="616"/>
      <c r="BR1108" s="616"/>
      <c r="BS1108" s="616"/>
      <c r="BT1108" s="616"/>
      <c r="BU1108" s="616"/>
      <c r="BV1108" s="616"/>
      <c r="BW1108" s="616"/>
      <c r="BX1108" s="616"/>
      <c r="BY1108" s="616"/>
      <c r="BZ1108" s="616"/>
      <c r="CA1108" s="616"/>
      <c r="CB1108" s="616"/>
      <c r="CC1108" s="616"/>
      <c r="CD1108" s="616"/>
      <c r="CE1108" s="616"/>
      <c r="CF1108" s="616"/>
      <c r="CG1108" s="616"/>
    </row>
    <row r="1109" spans="1:85">
      <c r="A1109" s="618"/>
      <c r="B1109" s="618"/>
      <c r="C1109" s="618"/>
      <c r="D1109" s="618"/>
      <c r="E1109" s="618"/>
      <c r="F1109" s="618"/>
      <c r="G1109" s="618"/>
      <c r="H1109" s="618"/>
      <c r="I1109" s="618"/>
      <c r="J1109" s="618"/>
      <c r="K1109" s="618"/>
      <c r="L1109" s="618"/>
      <c r="M1109" s="618"/>
      <c r="N1109" s="618"/>
      <c r="O1109" s="618"/>
      <c r="P1109" s="618"/>
      <c r="Q1109" s="618"/>
      <c r="R1109" s="618"/>
      <c r="S1109" s="618"/>
      <c r="T1109" s="618"/>
      <c r="U1109" s="618"/>
      <c r="V1109" s="618"/>
      <c r="W1109" s="618"/>
      <c r="Y1109" s="618"/>
      <c r="Z1109" s="618"/>
      <c r="AA1109" s="618"/>
      <c r="AB1109" s="618"/>
      <c r="AC1109" s="618"/>
      <c r="AD1109" s="618"/>
      <c r="AE1109" s="618"/>
      <c r="AF1109" s="618"/>
      <c r="AG1109" s="618"/>
      <c r="AH1109" s="618"/>
      <c r="AI1109" s="618"/>
      <c r="AJ1109" s="618"/>
      <c r="AK1109" s="618"/>
      <c r="AL1109" s="616"/>
      <c r="AM1109" s="616"/>
      <c r="AN1109" s="616"/>
      <c r="AO1109" s="616"/>
      <c r="AP1109" s="616"/>
      <c r="AQ1109" s="616"/>
      <c r="AR1109" s="616"/>
      <c r="AS1109" s="616"/>
      <c r="AT1109" s="616"/>
      <c r="AU1109" s="616"/>
      <c r="AV1109" s="616"/>
      <c r="AW1109" s="616"/>
      <c r="AX1109" s="616"/>
      <c r="AY1109" s="616"/>
      <c r="AZ1109" s="616"/>
      <c r="BA1109" s="616"/>
      <c r="BB1109" s="616"/>
      <c r="BC1109" s="616"/>
      <c r="BD1109" s="616"/>
      <c r="BE1109" s="616"/>
      <c r="BF1109" s="616"/>
      <c r="BG1109" s="616"/>
      <c r="BH1109" s="616"/>
      <c r="BI1109" s="616"/>
      <c r="BJ1109" s="616"/>
      <c r="BK1109" s="616"/>
      <c r="BL1109" s="616"/>
      <c r="BM1109" s="616"/>
      <c r="BN1109" s="616"/>
      <c r="BO1109" s="616"/>
      <c r="BP1109" s="616"/>
      <c r="BQ1109" s="616"/>
      <c r="BR1109" s="616"/>
      <c r="BS1109" s="616"/>
      <c r="BT1109" s="616"/>
      <c r="BU1109" s="616"/>
      <c r="BV1109" s="616"/>
      <c r="BW1109" s="616"/>
      <c r="BX1109" s="616"/>
      <c r="BY1109" s="616"/>
      <c r="BZ1109" s="616"/>
      <c r="CA1109" s="616"/>
      <c r="CB1109" s="616"/>
      <c r="CC1109" s="616"/>
      <c r="CD1109" s="616"/>
      <c r="CE1109" s="616"/>
      <c r="CF1109" s="616"/>
      <c r="CG1109" s="616"/>
    </row>
    <row r="1110" spans="1:85">
      <c r="A1110" s="618"/>
      <c r="B1110" s="618"/>
      <c r="C1110" s="618"/>
      <c r="D1110" s="618"/>
      <c r="E1110" s="618"/>
      <c r="F1110" s="618"/>
      <c r="G1110" s="618"/>
      <c r="H1110" s="618"/>
      <c r="I1110" s="618"/>
      <c r="J1110" s="618"/>
      <c r="K1110" s="618"/>
      <c r="L1110" s="618"/>
      <c r="M1110" s="618"/>
      <c r="N1110" s="618"/>
      <c r="O1110" s="618"/>
      <c r="P1110" s="618"/>
      <c r="Q1110" s="618"/>
      <c r="R1110" s="618"/>
      <c r="S1110" s="618"/>
      <c r="T1110" s="618"/>
      <c r="U1110" s="618"/>
      <c r="V1110" s="618"/>
      <c r="W1110" s="618"/>
      <c r="Y1110" s="618"/>
      <c r="Z1110" s="618"/>
      <c r="AA1110" s="618"/>
      <c r="AB1110" s="618"/>
      <c r="AC1110" s="618"/>
      <c r="AD1110" s="618"/>
      <c r="AE1110" s="618"/>
      <c r="AF1110" s="618"/>
      <c r="AG1110" s="618"/>
      <c r="AH1110" s="618"/>
      <c r="AI1110" s="618"/>
      <c r="AJ1110" s="618"/>
      <c r="AK1110" s="618"/>
      <c r="AL1110" s="616"/>
      <c r="AM1110" s="616"/>
      <c r="AN1110" s="616"/>
      <c r="AO1110" s="616"/>
      <c r="AP1110" s="616"/>
      <c r="AQ1110" s="616"/>
      <c r="AR1110" s="616"/>
      <c r="AS1110" s="616"/>
      <c r="AT1110" s="616"/>
      <c r="AU1110" s="616"/>
      <c r="AV1110" s="616"/>
      <c r="AW1110" s="616"/>
      <c r="AX1110" s="616"/>
      <c r="AY1110" s="616"/>
      <c r="AZ1110" s="616"/>
      <c r="BA1110" s="616"/>
      <c r="BB1110" s="616"/>
      <c r="BC1110" s="616"/>
      <c r="BD1110" s="616"/>
      <c r="BE1110" s="616"/>
      <c r="BF1110" s="616"/>
      <c r="BG1110" s="616"/>
      <c r="BH1110" s="616"/>
      <c r="BI1110" s="616"/>
      <c r="BJ1110" s="616"/>
      <c r="BK1110" s="616"/>
      <c r="BL1110" s="616"/>
      <c r="BM1110" s="616"/>
      <c r="BN1110" s="616"/>
      <c r="BO1110" s="616"/>
      <c r="BP1110" s="616"/>
      <c r="BQ1110" s="616"/>
      <c r="BR1110" s="616"/>
      <c r="BS1110" s="616"/>
      <c r="BT1110" s="616"/>
      <c r="BU1110" s="616"/>
      <c r="BV1110" s="616"/>
      <c r="BW1110" s="616"/>
      <c r="BX1110" s="616"/>
      <c r="BY1110" s="616"/>
      <c r="BZ1110" s="616"/>
      <c r="CA1110" s="616"/>
      <c r="CB1110" s="616"/>
      <c r="CC1110" s="616"/>
      <c r="CD1110" s="616"/>
      <c r="CE1110" s="616"/>
      <c r="CF1110" s="616"/>
      <c r="CG1110" s="616"/>
    </row>
    <row r="1111" spans="1:85">
      <c r="A1111" s="618"/>
      <c r="B1111" s="618"/>
      <c r="C1111" s="618"/>
      <c r="D1111" s="618"/>
      <c r="E1111" s="618"/>
      <c r="F1111" s="618"/>
      <c r="G1111" s="618"/>
      <c r="H1111" s="618"/>
      <c r="I1111" s="618"/>
      <c r="J1111" s="618"/>
      <c r="K1111" s="618"/>
      <c r="L1111" s="618"/>
      <c r="M1111" s="618"/>
      <c r="N1111" s="618"/>
      <c r="O1111" s="618"/>
      <c r="P1111" s="618"/>
      <c r="Q1111" s="618"/>
      <c r="R1111" s="618"/>
      <c r="S1111" s="618"/>
      <c r="T1111" s="618"/>
      <c r="U1111" s="618"/>
      <c r="V1111" s="618"/>
      <c r="W1111" s="618"/>
      <c r="Y1111" s="618"/>
      <c r="Z1111" s="618"/>
      <c r="AA1111" s="618"/>
      <c r="AB1111" s="618"/>
      <c r="AC1111" s="618"/>
      <c r="AD1111" s="618"/>
      <c r="AE1111" s="618"/>
      <c r="AF1111" s="618"/>
      <c r="AG1111" s="618"/>
      <c r="AH1111" s="618"/>
      <c r="AI1111" s="618"/>
      <c r="AJ1111" s="618"/>
      <c r="AK1111" s="618"/>
      <c r="AL1111" s="616"/>
      <c r="AM1111" s="616"/>
      <c r="AN1111" s="616"/>
      <c r="AO1111" s="616"/>
      <c r="AP1111" s="616"/>
      <c r="AQ1111" s="616"/>
      <c r="AR1111" s="616"/>
      <c r="AS1111" s="616"/>
      <c r="AT1111" s="616"/>
      <c r="AU1111" s="616"/>
      <c r="AV1111" s="616"/>
      <c r="AW1111" s="616"/>
      <c r="AX1111" s="616"/>
      <c r="AY1111" s="616"/>
      <c r="AZ1111" s="616"/>
      <c r="BA1111" s="616"/>
      <c r="BB1111" s="616"/>
      <c r="BC1111" s="616"/>
      <c r="BD1111" s="616"/>
      <c r="BE1111" s="616"/>
      <c r="BF1111" s="616"/>
      <c r="BG1111" s="616"/>
      <c r="BH1111" s="616"/>
      <c r="BI1111" s="616"/>
      <c r="BJ1111" s="616"/>
      <c r="BK1111" s="616"/>
      <c r="BL1111" s="616"/>
      <c r="BM1111" s="616"/>
      <c r="BN1111" s="616"/>
      <c r="BO1111" s="616"/>
      <c r="BP1111" s="616"/>
      <c r="BQ1111" s="616"/>
      <c r="BR1111" s="616"/>
      <c r="BS1111" s="616"/>
      <c r="BT1111" s="616"/>
      <c r="BU1111" s="616"/>
      <c r="BV1111" s="616"/>
      <c r="BW1111" s="616"/>
      <c r="BX1111" s="616"/>
      <c r="BY1111" s="616"/>
      <c r="BZ1111" s="616"/>
      <c r="CA1111" s="616"/>
      <c r="CB1111" s="616"/>
      <c r="CC1111" s="616"/>
      <c r="CD1111" s="616"/>
      <c r="CE1111" s="616"/>
      <c r="CF1111" s="616"/>
      <c r="CG1111" s="616"/>
    </row>
    <row r="1112" spans="1:85">
      <c r="A1112" s="618"/>
      <c r="B1112" s="618"/>
      <c r="C1112" s="618"/>
      <c r="D1112" s="618"/>
      <c r="E1112" s="618"/>
      <c r="F1112" s="618"/>
      <c r="G1112" s="618"/>
      <c r="H1112" s="618"/>
      <c r="I1112" s="618"/>
      <c r="J1112" s="618"/>
      <c r="K1112" s="618"/>
      <c r="L1112" s="618"/>
      <c r="M1112" s="618"/>
      <c r="N1112" s="618"/>
      <c r="O1112" s="618"/>
      <c r="P1112" s="618"/>
      <c r="Q1112" s="618"/>
      <c r="R1112" s="618"/>
      <c r="S1112" s="618"/>
      <c r="T1112" s="618"/>
      <c r="U1112" s="618"/>
      <c r="V1112" s="618"/>
      <c r="W1112" s="618"/>
      <c r="Y1112" s="618"/>
      <c r="Z1112" s="618"/>
      <c r="AA1112" s="618"/>
      <c r="AB1112" s="618"/>
      <c r="AC1112" s="618"/>
      <c r="AD1112" s="618"/>
      <c r="AE1112" s="618"/>
      <c r="AF1112" s="618"/>
      <c r="AG1112" s="618"/>
      <c r="AH1112" s="618"/>
      <c r="AI1112" s="618"/>
      <c r="AJ1112" s="618"/>
      <c r="AK1112" s="618"/>
      <c r="AL1112" s="616"/>
      <c r="AM1112" s="616"/>
      <c r="AN1112" s="616"/>
      <c r="AO1112" s="616"/>
      <c r="AP1112" s="616"/>
      <c r="AQ1112" s="616"/>
      <c r="AR1112" s="616"/>
      <c r="AS1112" s="616"/>
      <c r="AT1112" s="616"/>
      <c r="AU1112" s="616"/>
      <c r="AV1112" s="616"/>
      <c r="AW1112" s="616"/>
      <c r="AX1112" s="616"/>
      <c r="AY1112" s="616"/>
      <c r="AZ1112" s="616"/>
      <c r="BA1112" s="616"/>
      <c r="BB1112" s="616"/>
      <c r="BC1112" s="616"/>
      <c r="BD1112" s="616"/>
      <c r="BE1112" s="616"/>
      <c r="BF1112" s="616"/>
      <c r="BG1112" s="616"/>
      <c r="BH1112" s="616"/>
      <c r="BI1112" s="616"/>
      <c r="BJ1112" s="616"/>
      <c r="BK1112" s="616"/>
      <c r="BL1112" s="616"/>
      <c r="BM1112" s="616"/>
      <c r="BN1112" s="616"/>
      <c r="BO1112" s="616"/>
      <c r="BP1112" s="616"/>
      <c r="BQ1112" s="616"/>
      <c r="BR1112" s="616"/>
      <c r="BS1112" s="616"/>
      <c r="BT1112" s="616"/>
      <c r="BU1112" s="616"/>
      <c r="BV1112" s="616"/>
      <c r="BW1112" s="616"/>
      <c r="BX1112" s="616"/>
      <c r="BY1112" s="616"/>
      <c r="BZ1112" s="616"/>
      <c r="CA1112" s="616"/>
      <c r="CB1112" s="616"/>
      <c r="CC1112" s="616"/>
      <c r="CD1112" s="616"/>
      <c r="CE1112" s="616"/>
      <c r="CF1112" s="616"/>
      <c r="CG1112" s="616"/>
    </row>
    <row r="1113" spans="1:85">
      <c r="A1113" s="618"/>
      <c r="B1113" s="618"/>
      <c r="C1113" s="618"/>
      <c r="D1113" s="618"/>
      <c r="E1113" s="618"/>
      <c r="F1113" s="618"/>
      <c r="G1113" s="618"/>
      <c r="H1113" s="618"/>
      <c r="I1113" s="618"/>
      <c r="J1113" s="618"/>
      <c r="K1113" s="618"/>
      <c r="L1113" s="618"/>
      <c r="M1113" s="618"/>
      <c r="N1113" s="618"/>
      <c r="O1113" s="618"/>
      <c r="P1113" s="618"/>
      <c r="Q1113" s="618"/>
      <c r="R1113" s="618"/>
      <c r="S1113" s="618"/>
      <c r="T1113" s="618"/>
      <c r="U1113" s="618"/>
      <c r="V1113" s="618"/>
      <c r="W1113" s="618"/>
      <c r="Y1113" s="618"/>
      <c r="Z1113" s="618"/>
      <c r="AA1113" s="618"/>
      <c r="AB1113" s="618"/>
      <c r="AC1113" s="618"/>
      <c r="AD1113" s="618"/>
      <c r="AE1113" s="618"/>
      <c r="AF1113" s="618"/>
      <c r="AG1113" s="618"/>
      <c r="AH1113" s="618"/>
      <c r="AI1113" s="618"/>
      <c r="AJ1113" s="618"/>
      <c r="AK1113" s="618"/>
      <c r="AL1113" s="616"/>
      <c r="AM1113" s="616"/>
      <c r="AN1113" s="616"/>
      <c r="AO1113" s="616"/>
      <c r="AP1113" s="616"/>
      <c r="AQ1113" s="616"/>
      <c r="AR1113" s="616"/>
      <c r="AS1113" s="616"/>
      <c r="AT1113" s="616"/>
      <c r="AU1113" s="616"/>
      <c r="AV1113" s="616"/>
      <c r="AW1113" s="616"/>
      <c r="AX1113" s="616"/>
      <c r="AY1113" s="616"/>
      <c r="AZ1113" s="616"/>
      <c r="BA1113" s="616"/>
      <c r="BB1113" s="616"/>
      <c r="BC1113" s="616"/>
      <c r="BD1113" s="616"/>
      <c r="BE1113" s="616"/>
      <c r="BF1113" s="616"/>
      <c r="BG1113" s="616"/>
      <c r="BH1113" s="616"/>
      <c r="BI1113" s="616"/>
      <c r="BJ1113" s="616"/>
      <c r="BK1113" s="616"/>
      <c r="BL1113" s="616"/>
      <c r="BM1113" s="616"/>
      <c r="BN1113" s="616"/>
      <c r="BO1113" s="616"/>
      <c r="BP1113" s="616"/>
      <c r="BQ1113" s="616"/>
      <c r="BR1113" s="616"/>
      <c r="BS1113" s="616"/>
      <c r="BT1113" s="616"/>
      <c r="BU1113" s="616"/>
      <c r="BV1113" s="616"/>
      <c r="BW1113" s="616"/>
      <c r="BX1113" s="616"/>
      <c r="BY1113" s="616"/>
      <c r="BZ1113" s="616"/>
      <c r="CA1113" s="616"/>
      <c r="CB1113" s="616"/>
      <c r="CC1113" s="616"/>
      <c r="CD1113" s="616"/>
      <c r="CE1113" s="616"/>
      <c r="CF1113" s="616"/>
      <c r="CG1113" s="616"/>
    </row>
    <row r="1114" spans="1:85">
      <c r="A1114" s="618"/>
      <c r="B1114" s="618"/>
      <c r="C1114" s="618"/>
      <c r="D1114" s="618"/>
      <c r="E1114" s="618"/>
      <c r="F1114" s="618"/>
      <c r="G1114" s="618"/>
      <c r="H1114" s="618"/>
      <c r="I1114" s="618"/>
      <c r="J1114" s="618"/>
      <c r="K1114" s="618"/>
      <c r="L1114" s="618"/>
      <c r="M1114" s="618"/>
      <c r="N1114" s="618"/>
      <c r="O1114" s="618"/>
      <c r="P1114" s="618"/>
      <c r="Q1114" s="618"/>
      <c r="R1114" s="618"/>
      <c r="S1114" s="618"/>
      <c r="T1114" s="618"/>
      <c r="U1114" s="618"/>
      <c r="V1114" s="618"/>
      <c r="W1114" s="618"/>
      <c r="Y1114" s="618"/>
      <c r="Z1114" s="618"/>
      <c r="AA1114" s="618"/>
      <c r="AB1114" s="618"/>
      <c r="AC1114" s="618"/>
      <c r="AD1114" s="618"/>
      <c r="AE1114" s="618"/>
      <c r="AF1114" s="618"/>
      <c r="AG1114" s="618"/>
      <c r="AH1114" s="618"/>
      <c r="AI1114" s="618"/>
      <c r="AJ1114" s="618"/>
      <c r="AK1114" s="618"/>
      <c r="AL1114" s="616"/>
      <c r="AM1114" s="616"/>
      <c r="AN1114" s="616"/>
      <c r="AO1114" s="616"/>
      <c r="AP1114" s="616"/>
      <c r="AQ1114" s="616"/>
      <c r="AR1114" s="616"/>
      <c r="AS1114" s="616"/>
      <c r="AT1114" s="616"/>
      <c r="AU1114" s="616"/>
      <c r="AV1114" s="616"/>
      <c r="AW1114" s="616"/>
      <c r="AX1114" s="616"/>
      <c r="AY1114" s="616"/>
      <c r="AZ1114" s="616"/>
      <c r="BA1114" s="616"/>
      <c r="BB1114" s="616"/>
      <c r="BC1114" s="616"/>
      <c r="BD1114" s="616"/>
      <c r="BE1114" s="616"/>
      <c r="BF1114" s="616"/>
      <c r="BG1114" s="616"/>
      <c r="BH1114" s="616"/>
      <c r="BI1114" s="616"/>
      <c r="BJ1114" s="616"/>
      <c r="BK1114" s="616"/>
      <c r="BL1114" s="616"/>
      <c r="BM1114" s="616"/>
      <c r="BN1114" s="616"/>
      <c r="BO1114" s="616"/>
      <c r="BP1114" s="616"/>
      <c r="BQ1114" s="616"/>
      <c r="BR1114" s="616"/>
      <c r="BS1114" s="616"/>
      <c r="BT1114" s="616"/>
      <c r="BU1114" s="616"/>
      <c r="BV1114" s="616"/>
      <c r="BW1114" s="616"/>
      <c r="BX1114" s="616"/>
      <c r="BY1114" s="616"/>
      <c r="BZ1114" s="616"/>
      <c r="CA1114" s="616"/>
      <c r="CB1114" s="616"/>
      <c r="CC1114" s="616"/>
      <c r="CD1114" s="616"/>
      <c r="CE1114" s="616"/>
      <c r="CF1114" s="616"/>
      <c r="CG1114" s="616"/>
    </row>
    <row r="1115" spans="1:85">
      <c r="A1115" s="618"/>
      <c r="B1115" s="618"/>
      <c r="C1115" s="618"/>
      <c r="D1115" s="618"/>
      <c r="E1115" s="618"/>
      <c r="F1115" s="618"/>
      <c r="G1115" s="618"/>
      <c r="H1115" s="618"/>
      <c r="I1115" s="618"/>
      <c r="J1115" s="618"/>
      <c r="K1115" s="618"/>
      <c r="L1115" s="618"/>
      <c r="M1115" s="618"/>
      <c r="N1115" s="618"/>
      <c r="O1115" s="618"/>
      <c r="P1115" s="618"/>
      <c r="Q1115" s="618"/>
      <c r="R1115" s="618"/>
      <c r="S1115" s="618"/>
      <c r="T1115" s="618"/>
      <c r="U1115" s="618"/>
      <c r="V1115" s="618"/>
      <c r="W1115" s="618"/>
      <c r="Y1115" s="618"/>
      <c r="Z1115" s="618"/>
      <c r="AA1115" s="618"/>
      <c r="AB1115" s="618"/>
      <c r="AC1115" s="618"/>
      <c r="AD1115" s="618"/>
      <c r="AE1115" s="618"/>
      <c r="AF1115" s="618"/>
      <c r="AG1115" s="618"/>
      <c r="AH1115" s="618"/>
      <c r="AI1115" s="618"/>
      <c r="AJ1115" s="618"/>
      <c r="AK1115" s="618"/>
      <c r="AL1115" s="616"/>
      <c r="AM1115" s="616"/>
      <c r="AN1115" s="616"/>
      <c r="AO1115" s="616"/>
      <c r="AP1115" s="616"/>
      <c r="AQ1115" s="616"/>
      <c r="AR1115" s="616"/>
      <c r="AS1115" s="616"/>
      <c r="AT1115" s="616"/>
      <c r="AU1115" s="616"/>
      <c r="AV1115" s="616"/>
      <c r="AW1115" s="616"/>
      <c r="AX1115" s="616"/>
      <c r="AY1115" s="616"/>
      <c r="AZ1115" s="616"/>
      <c r="BA1115" s="616"/>
      <c r="BB1115" s="616"/>
      <c r="BC1115" s="616"/>
      <c r="BD1115" s="616"/>
      <c r="BE1115" s="616"/>
      <c r="BF1115" s="616"/>
      <c r="BG1115" s="616"/>
      <c r="BH1115" s="616"/>
      <c r="BI1115" s="616"/>
      <c r="BJ1115" s="616"/>
      <c r="BK1115" s="616"/>
      <c r="BL1115" s="616"/>
      <c r="BM1115" s="616"/>
      <c r="BN1115" s="616"/>
      <c r="BO1115" s="616"/>
      <c r="BP1115" s="616"/>
      <c r="BQ1115" s="616"/>
      <c r="BR1115" s="616"/>
      <c r="BS1115" s="616"/>
      <c r="BT1115" s="616"/>
      <c r="BU1115" s="616"/>
      <c r="BV1115" s="616"/>
      <c r="BW1115" s="616"/>
      <c r="BX1115" s="616"/>
      <c r="BY1115" s="616"/>
      <c r="BZ1115" s="616"/>
      <c r="CA1115" s="616"/>
      <c r="CB1115" s="616"/>
      <c r="CC1115" s="616"/>
      <c r="CD1115" s="616"/>
      <c r="CE1115" s="616"/>
      <c r="CF1115" s="616"/>
      <c r="CG1115" s="616"/>
    </row>
    <row r="1116" spans="1:85">
      <c r="A1116" s="618"/>
      <c r="B1116" s="618"/>
      <c r="C1116" s="618"/>
      <c r="D1116" s="618"/>
      <c r="E1116" s="618"/>
      <c r="F1116" s="618"/>
      <c r="G1116" s="618"/>
      <c r="H1116" s="618"/>
      <c r="I1116" s="618"/>
      <c r="J1116" s="618"/>
      <c r="K1116" s="618"/>
      <c r="L1116" s="618"/>
      <c r="M1116" s="618"/>
      <c r="N1116" s="618"/>
      <c r="O1116" s="618"/>
      <c r="P1116" s="618"/>
      <c r="Q1116" s="618"/>
      <c r="R1116" s="618"/>
      <c r="S1116" s="618"/>
      <c r="T1116" s="618"/>
      <c r="U1116" s="618"/>
      <c r="V1116" s="618"/>
      <c r="W1116" s="618"/>
      <c r="Y1116" s="618"/>
      <c r="Z1116" s="618"/>
      <c r="AA1116" s="618"/>
      <c r="AB1116" s="618"/>
      <c r="AC1116" s="618"/>
      <c r="AD1116" s="618"/>
      <c r="AE1116" s="618"/>
      <c r="AF1116" s="618"/>
      <c r="AG1116" s="618"/>
      <c r="AH1116" s="618"/>
      <c r="AI1116" s="618"/>
      <c r="AJ1116" s="618"/>
      <c r="AK1116" s="618"/>
      <c r="AL1116" s="616"/>
      <c r="AM1116" s="616"/>
      <c r="AN1116" s="616"/>
      <c r="AO1116" s="616"/>
      <c r="AP1116" s="616"/>
      <c r="AQ1116" s="616"/>
      <c r="AR1116" s="616"/>
      <c r="AS1116" s="616"/>
      <c r="AT1116" s="616"/>
      <c r="AU1116" s="616"/>
      <c r="AV1116" s="616"/>
      <c r="AW1116" s="616"/>
      <c r="AX1116" s="616"/>
      <c r="AY1116" s="616"/>
      <c r="AZ1116" s="616"/>
      <c r="BA1116" s="616"/>
      <c r="BB1116" s="616"/>
      <c r="BC1116" s="616"/>
      <c r="BD1116" s="616"/>
      <c r="BE1116" s="616"/>
      <c r="BF1116" s="616"/>
      <c r="BG1116" s="616"/>
      <c r="BH1116" s="616"/>
      <c r="BI1116" s="616"/>
      <c r="BJ1116" s="616"/>
      <c r="BK1116" s="616"/>
      <c r="BL1116" s="616"/>
      <c r="BM1116" s="616"/>
      <c r="BN1116" s="616"/>
      <c r="BO1116" s="616"/>
      <c r="BP1116" s="616"/>
      <c r="BQ1116" s="616"/>
      <c r="BR1116" s="616"/>
      <c r="BS1116" s="616"/>
      <c r="BT1116" s="616"/>
      <c r="BU1116" s="616"/>
      <c r="BV1116" s="616"/>
      <c r="BW1116" s="616"/>
      <c r="BX1116" s="616"/>
      <c r="BY1116" s="616"/>
      <c r="BZ1116" s="616"/>
      <c r="CA1116" s="616"/>
      <c r="CB1116" s="616"/>
      <c r="CC1116" s="616"/>
      <c r="CD1116" s="616"/>
      <c r="CE1116" s="616"/>
      <c r="CF1116" s="616"/>
      <c r="CG1116" s="616"/>
    </row>
    <row r="1117" spans="1:85">
      <c r="A1117" s="618"/>
      <c r="B1117" s="618"/>
      <c r="C1117" s="618"/>
      <c r="D1117" s="618"/>
      <c r="E1117" s="618"/>
      <c r="F1117" s="618"/>
      <c r="G1117" s="618"/>
      <c r="H1117" s="618"/>
      <c r="I1117" s="618"/>
      <c r="J1117" s="618"/>
      <c r="K1117" s="618"/>
      <c r="L1117" s="618"/>
      <c r="M1117" s="618"/>
      <c r="N1117" s="618"/>
      <c r="O1117" s="618"/>
      <c r="P1117" s="618"/>
      <c r="Q1117" s="618"/>
      <c r="R1117" s="618"/>
      <c r="S1117" s="618"/>
      <c r="T1117" s="618"/>
      <c r="U1117" s="618"/>
      <c r="V1117" s="618"/>
      <c r="W1117" s="618"/>
      <c r="Y1117" s="618"/>
      <c r="Z1117" s="618"/>
      <c r="AA1117" s="618"/>
      <c r="AB1117" s="618"/>
      <c r="AC1117" s="618"/>
      <c r="AD1117" s="618"/>
      <c r="AE1117" s="618"/>
      <c r="AF1117" s="618"/>
      <c r="AG1117" s="618"/>
      <c r="AH1117" s="618"/>
      <c r="AI1117" s="618"/>
      <c r="AJ1117" s="618"/>
      <c r="AK1117" s="618"/>
      <c r="AL1117" s="616"/>
      <c r="AM1117" s="616"/>
      <c r="AN1117" s="616"/>
      <c r="AO1117" s="616"/>
      <c r="AP1117" s="616"/>
      <c r="AQ1117" s="616"/>
      <c r="AR1117" s="616"/>
      <c r="AS1117" s="616"/>
      <c r="AT1117" s="616"/>
      <c r="AU1117" s="616"/>
      <c r="AV1117" s="616"/>
      <c r="AW1117" s="616"/>
      <c r="AX1117" s="616"/>
      <c r="AY1117" s="616"/>
      <c r="AZ1117" s="616"/>
      <c r="BA1117" s="616"/>
      <c r="BB1117" s="616"/>
      <c r="BC1117" s="616"/>
      <c r="BD1117" s="616"/>
      <c r="BE1117" s="616"/>
      <c r="BF1117" s="616"/>
      <c r="BG1117" s="616"/>
      <c r="BH1117" s="616"/>
      <c r="BI1117" s="616"/>
      <c r="BJ1117" s="616"/>
      <c r="BK1117" s="616"/>
      <c r="BL1117" s="616"/>
      <c r="BM1117" s="616"/>
      <c r="BN1117" s="616"/>
      <c r="BO1117" s="616"/>
      <c r="BP1117" s="616"/>
      <c r="BQ1117" s="616"/>
      <c r="BR1117" s="616"/>
      <c r="BS1117" s="616"/>
      <c r="BT1117" s="616"/>
      <c r="BU1117" s="616"/>
      <c r="BV1117" s="616"/>
      <c r="BW1117" s="616"/>
      <c r="BX1117" s="616"/>
      <c r="BY1117" s="616"/>
      <c r="BZ1117" s="616"/>
      <c r="CA1117" s="616"/>
      <c r="CB1117" s="616"/>
      <c r="CC1117" s="616"/>
      <c r="CD1117" s="616"/>
      <c r="CE1117" s="616"/>
      <c r="CF1117" s="616"/>
      <c r="CG1117" s="616"/>
    </row>
    <row r="1118" spans="1:85">
      <c r="A1118" s="618"/>
      <c r="B1118" s="618"/>
      <c r="C1118" s="618"/>
      <c r="D1118" s="618"/>
      <c r="E1118" s="618"/>
      <c r="F1118" s="618"/>
      <c r="G1118" s="618"/>
      <c r="H1118" s="618"/>
      <c r="I1118" s="618"/>
      <c r="J1118" s="618"/>
      <c r="K1118" s="618"/>
      <c r="L1118" s="618"/>
      <c r="M1118" s="618"/>
      <c r="N1118" s="618"/>
      <c r="O1118" s="618"/>
      <c r="P1118" s="618"/>
      <c r="Q1118" s="618"/>
      <c r="R1118" s="618"/>
      <c r="S1118" s="618"/>
      <c r="T1118" s="618"/>
      <c r="U1118" s="618"/>
      <c r="V1118" s="618"/>
      <c r="W1118" s="618"/>
      <c r="Y1118" s="618"/>
      <c r="Z1118" s="618"/>
      <c r="AA1118" s="618"/>
      <c r="AB1118" s="618"/>
      <c r="AC1118" s="618"/>
      <c r="AD1118" s="618"/>
      <c r="AE1118" s="618"/>
      <c r="AF1118" s="618"/>
      <c r="AG1118" s="618"/>
      <c r="AH1118" s="618"/>
      <c r="AI1118" s="618"/>
      <c r="AJ1118" s="618"/>
      <c r="AK1118" s="618"/>
      <c r="AL1118" s="616"/>
      <c r="AM1118" s="616"/>
      <c r="AN1118" s="616"/>
      <c r="AO1118" s="616"/>
      <c r="AP1118" s="616"/>
      <c r="AQ1118" s="616"/>
      <c r="AR1118" s="616"/>
      <c r="AS1118" s="616"/>
      <c r="AT1118" s="616"/>
      <c r="AU1118" s="616"/>
      <c r="AV1118" s="616"/>
      <c r="AW1118" s="616"/>
      <c r="AX1118" s="616"/>
      <c r="AY1118" s="616"/>
      <c r="AZ1118" s="616"/>
      <c r="BA1118" s="616"/>
      <c r="BB1118" s="616"/>
      <c r="BC1118" s="616"/>
      <c r="BD1118" s="616"/>
      <c r="BE1118" s="616"/>
      <c r="BF1118" s="616"/>
      <c r="BG1118" s="616"/>
      <c r="BH1118" s="616"/>
      <c r="BI1118" s="616"/>
      <c r="BJ1118" s="616"/>
      <c r="BK1118" s="616"/>
      <c r="BL1118" s="616"/>
      <c r="BM1118" s="616"/>
      <c r="BN1118" s="616"/>
      <c r="BO1118" s="616"/>
      <c r="BP1118" s="616"/>
      <c r="BQ1118" s="616"/>
      <c r="BR1118" s="616"/>
      <c r="BS1118" s="616"/>
      <c r="BT1118" s="616"/>
      <c r="BU1118" s="616"/>
      <c r="BV1118" s="616"/>
      <c r="BW1118" s="616"/>
      <c r="BX1118" s="616"/>
      <c r="BY1118" s="616"/>
      <c r="BZ1118" s="616"/>
      <c r="CA1118" s="616"/>
      <c r="CB1118" s="616"/>
      <c r="CC1118" s="616"/>
      <c r="CD1118" s="616"/>
      <c r="CE1118" s="616"/>
      <c r="CF1118" s="616"/>
      <c r="CG1118" s="616"/>
    </row>
    <row r="1119" spans="1:85">
      <c r="A1119" s="618"/>
      <c r="B1119" s="618"/>
      <c r="C1119" s="618"/>
      <c r="D1119" s="618"/>
      <c r="E1119" s="618"/>
      <c r="F1119" s="618"/>
      <c r="G1119" s="618"/>
      <c r="H1119" s="618"/>
      <c r="I1119" s="618"/>
      <c r="J1119" s="618"/>
      <c r="K1119" s="618"/>
      <c r="L1119" s="618"/>
      <c r="M1119" s="618"/>
      <c r="N1119" s="618"/>
      <c r="O1119" s="618"/>
      <c r="P1119" s="618"/>
      <c r="Q1119" s="618"/>
      <c r="R1119" s="618"/>
      <c r="S1119" s="618"/>
      <c r="T1119" s="618"/>
      <c r="U1119" s="618"/>
      <c r="V1119" s="618"/>
      <c r="W1119" s="618"/>
      <c r="Y1119" s="618"/>
      <c r="Z1119" s="618"/>
      <c r="AA1119" s="618"/>
      <c r="AB1119" s="618"/>
      <c r="AC1119" s="618"/>
      <c r="AD1119" s="618"/>
      <c r="AE1119" s="618"/>
      <c r="AF1119" s="618"/>
      <c r="AG1119" s="618"/>
      <c r="AH1119" s="618"/>
      <c r="AI1119" s="618"/>
      <c r="AJ1119" s="618"/>
      <c r="AK1119" s="618"/>
      <c r="AL1119" s="616"/>
      <c r="AM1119" s="616"/>
      <c r="AN1119" s="616"/>
      <c r="AO1119" s="616"/>
      <c r="AP1119" s="616"/>
      <c r="AQ1119" s="616"/>
      <c r="AR1119" s="616"/>
      <c r="AS1119" s="616"/>
      <c r="AT1119" s="616"/>
      <c r="AU1119" s="616"/>
      <c r="AV1119" s="616"/>
      <c r="AW1119" s="616"/>
      <c r="AX1119" s="616"/>
      <c r="AY1119" s="616"/>
      <c r="AZ1119" s="616"/>
      <c r="BA1119" s="616"/>
      <c r="BB1119" s="616"/>
      <c r="BC1119" s="616"/>
      <c r="BD1119" s="616"/>
      <c r="BE1119" s="616"/>
      <c r="BF1119" s="616"/>
      <c r="BG1119" s="616"/>
      <c r="BH1119" s="616"/>
      <c r="BI1119" s="616"/>
      <c r="BJ1119" s="616"/>
      <c r="BK1119" s="616"/>
      <c r="BL1119" s="616"/>
      <c r="BM1119" s="616"/>
      <c r="BN1119" s="616"/>
      <c r="BO1119" s="616"/>
      <c r="BP1119" s="616"/>
      <c r="BQ1119" s="616"/>
      <c r="BR1119" s="616"/>
      <c r="BS1119" s="616"/>
      <c r="BT1119" s="616"/>
      <c r="BU1119" s="616"/>
      <c r="BV1119" s="616"/>
      <c r="BW1119" s="616"/>
      <c r="BX1119" s="616"/>
      <c r="BY1119" s="616"/>
      <c r="BZ1119" s="616"/>
      <c r="CA1119" s="616"/>
      <c r="CB1119" s="616"/>
      <c r="CC1119" s="616"/>
      <c r="CD1119" s="616"/>
      <c r="CE1119" s="616"/>
      <c r="CF1119" s="616"/>
      <c r="CG1119" s="616"/>
    </row>
    <row r="1120" spans="1:85">
      <c r="A1120" s="618"/>
      <c r="B1120" s="618"/>
      <c r="C1120" s="618"/>
      <c r="D1120" s="618"/>
      <c r="E1120" s="618"/>
      <c r="F1120" s="618"/>
      <c r="G1120" s="618"/>
      <c r="H1120" s="618"/>
      <c r="I1120" s="618"/>
      <c r="J1120" s="618"/>
      <c r="K1120" s="618"/>
      <c r="L1120" s="618"/>
      <c r="M1120" s="618"/>
      <c r="N1120" s="618"/>
      <c r="O1120" s="618"/>
      <c r="P1120" s="618"/>
      <c r="Q1120" s="618"/>
      <c r="R1120" s="618"/>
      <c r="S1120" s="618"/>
      <c r="T1120" s="618"/>
      <c r="U1120" s="618"/>
      <c r="V1120" s="618"/>
      <c r="W1120" s="618"/>
      <c r="Y1120" s="618"/>
      <c r="Z1120" s="618"/>
      <c r="AA1120" s="618"/>
      <c r="AB1120" s="618"/>
      <c r="AC1120" s="618"/>
      <c r="AD1120" s="618"/>
      <c r="AE1120" s="618"/>
      <c r="AF1120" s="618"/>
      <c r="AG1120" s="618"/>
      <c r="AH1120" s="618"/>
      <c r="AI1120" s="618"/>
      <c r="AJ1120" s="618"/>
      <c r="AK1120" s="618"/>
      <c r="AL1120" s="616"/>
      <c r="AM1120" s="616"/>
      <c r="AN1120" s="616"/>
      <c r="AO1120" s="616"/>
      <c r="AP1120" s="616"/>
      <c r="AQ1120" s="616"/>
      <c r="AR1120" s="616"/>
      <c r="AS1120" s="616"/>
      <c r="AT1120" s="616"/>
      <c r="AU1120" s="616"/>
      <c r="AV1120" s="616"/>
      <c r="AW1120" s="616"/>
      <c r="AX1120" s="616"/>
      <c r="AY1120" s="616"/>
      <c r="AZ1120" s="616"/>
      <c r="BA1120" s="616"/>
      <c r="BB1120" s="616"/>
      <c r="BC1120" s="616"/>
      <c r="BD1120" s="616"/>
      <c r="BE1120" s="616"/>
      <c r="BF1120" s="616"/>
      <c r="BG1120" s="616"/>
      <c r="BH1120" s="616"/>
      <c r="BI1120" s="616"/>
      <c r="BJ1120" s="616"/>
      <c r="BK1120" s="616"/>
      <c r="BL1120" s="616"/>
      <c r="BM1120" s="616"/>
      <c r="BN1120" s="616"/>
      <c r="BO1120" s="616"/>
      <c r="BP1120" s="616"/>
      <c r="BQ1120" s="616"/>
      <c r="BR1120" s="616"/>
      <c r="BS1120" s="616"/>
      <c r="BT1120" s="616"/>
      <c r="BU1120" s="616"/>
      <c r="BV1120" s="616"/>
      <c r="BW1120" s="616"/>
      <c r="BX1120" s="616"/>
      <c r="BY1120" s="616"/>
      <c r="BZ1120" s="616"/>
      <c r="CA1120" s="616"/>
      <c r="CB1120" s="616"/>
      <c r="CC1120" s="616"/>
      <c r="CD1120" s="616"/>
      <c r="CE1120" s="616"/>
      <c r="CF1120" s="616"/>
      <c r="CG1120" s="616"/>
    </row>
    <row r="1121" spans="1:85">
      <c r="A1121" s="618"/>
      <c r="B1121" s="618"/>
      <c r="C1121" s="618"/>
      <c r="D1121" s="618"/>
      <c r="E1121" s="618"/>
      <c r="F1121" s="618"/>
      <c r="G1121" s="618"/>
      <c r="H1121" s="618"/>
      <c r="I1121" s="618"/>
      <c r="J1121" s="618"/>
      <c r="K1121" s="618"/>
      <c r="L1121" s="618"/>
      <c r="M1121" s="618"/>
      <c r="N1121" s="618"/>
      <c r="O1121" s="618"/>
      <c r="P1121" s="618"/>
      <c r="Q1121" s="618"/>
      <c r="R1121" s="618"/>
      <c r="S1121" s="618"/>
      <c r="T1121" s="618"/>
      <c r="U1121" s="618"/>
      <c r="V1121" s="618"/>
      <c r="W1121" s="618"/>
      <c r="Y1121" s="618"/>
      <c r="Z1121" s="618"/>
      <c r="AA1121" s="618"/>
      <c r="AB1121" s="618"/>
      <c r="AC1121" s="618"/>
      <c r="AD1121" s="618"/>
      <c r="AE1121" s="618"/>
      <c r="AF1121" s="618"/>
      <c r="AG1121" s="618"/>
      <c r="AH1121" s="618"/>
      <c r="AI1121" s="618"/>
      <c r="AJ1121" s="618"/>
      <c r="AK1121" s="618"/>
      <c r="AL1121" s="616"/>
      <c r="AM1121" s="616"/>
      <c r="AN1121" s="616"/>
      <c r="AO1121" s="616"/>
      <c r="AP1121" s="616"/>
      <c r="AQ1121" s="616"/>
      <c r="AR1121" s="616"/>
      <c r="AS1121" s="616"/>
      <c r="AT1121" s="616"/>
      <c r="AU1121" s="616"/>
      <c r="AV1121" s="616"/>
      <c r="AW1121" s="616"/>
      <c r="AX1121" s="616"/>
      <c r="AY1121" s="616"/>
      <c r="AZ1121" s="616"/>
      <c r="BA1121" s="616"/>
      <c r="BB1121" s="616"/>
      <c r="BC1121" s="616"/>
      <c r="BD1121" s="616"/>
      <c r="BE1121" s="616"/>
      <c r="BF1121" s="616"/>
      <c r="BG1121" s="616"/>
      <c r="BH1121" s="616"/>
      <c r="BI1121" s="616"/>
      <c r="BJ1121" s="616"/>
      <c r="BK1121" s="616"/>
      <c r="BL1121" s="616"/>
      <c r="BM1121" s="616"/>
      <c r="BN1121" s="616"/>
      <c r="BO1121" s="616"/>
      <c r="BP1121" s="616"/>
      <c r="BQ1121" s="616"/>
      <c r="BR1121" s="616"/>
      <c r="BS1121" s="616"/>
      <c r="BT1121" s="616"/>
      <c r="BU1121" s="616"/>
      <c r="BV1121" s="616"/>
      <c r="BW1121" s="616"/>
      <c r="BX1121" s="616"/>
      <c r="BY1121" s="616"/>
      <c r="BZ1121" s="616"/>
      <c r="CA1121" s="616"/>
      <c r="CB1121" s="616"/>
      <c r="CC1121" s="616"/>
      <c r="CD1121" s="616"/>
      <c r="CE1121" s="616"/>
      <c r="CF1121" s="616"/>
      <c r="CG1121" s="616"/>
    </row>
    <row r="1122" spans="1:85">
      <c r="A1122" s="618"/>
      <c r="B1122" s="618"/>
      <c r="C1122" s="618"/>
      <c r="D1122" s="618"/>
      <c r="E1122" s="618"/>
      <c r="F1122" s="618"/>
      <c r="G1122" s="618"/>
      <c r="H1122" s="618"/>
      <c r="I1122" s="618"/>
      <c r="J1122" s="618"/>
      <c r="K1122" s="618"/>
      <c r="L1122" s="618"/>
      <c r="M1122" s="618"/>
      <c r="N1122" s="618"/>
      <c r="O1122" s="618"/>
      <c r="P1122" s="618"/>
      <c r="Q1122" s="618"/>
      <c r="R1122" s="618"/>
      <c r="S1122" s="618"/>
      <c r="T1122" s="618"/>
      <c r="U1122" s="618"/>
      <c r="V1122" s="618"/>
      <c r="W1122" s="618"/>
      <c r="Y1122" s="618"/>
      <c r="Z1122" s="618"/>
      <c r="AA1122" s="618"/>
      <c r="AB1122" s="618"/>
      <c r="AC1122" s="618"/>
      <c r="AD1122" s="618"/>
      <c r="AE1122" s="618"/>
      <c r="AF1122" s="618"/>
      <c r="AG1122" s="618"/>
      <c r="AH1122" s="618"/>
      <c r="AI1122" s="618"/>
      <c r="AJ1122" s="618"/>
      <c r="AK1122" s="618"/>
      <c r="AL1122" s="616"/>
      <c r="AM1122" s="616"/>
      <c r="AN1122" s="616"/>
      <c r="AO1122" s="616"/>
      <c r="AP1122" s="616"/>
      <c r="AQ1122" s="616"/>
      <c r="AR1122" s="616"/>
      <c r="AS1122" s="616"/>
      <c r="AT1122" s="616"/>
      <c r="AU1122" s="616"/>
      <c r="AV1122" s="616"/>
      <c r="AW1122" s="616"/>
      <c r="AX1122" s="616"/>
      <c r="AY1122" s="616"/>
      <c r="AZ1122" s="616"/>
      <c r="BA1122" s="616"/>
      <c r="BB1122" s="616"/>
      <c r="BC1122" s="616"/>
      <c r="BD1122" s="616"/>
      <c r="BE1122" s="616"/>
      <c r="BF1122" s="616"/>
      <c r="BG1122" s="616"/>
      <c r="BH1122" s="616"/>
      <c r="BI1122" s="616"/>
      <c r="BJ1122" s="616"/>
      <c r="BK1122" s="616"/>
      <c r="BL1122" s="616"/>
      <c r="BM1122" s="616"/>
      <c r="BN1122" s="616"/>
      <c r="BO1122" s="616"/>
      <c r="BP1122" s="616"/>
      <c r="BQ1122" s="616"/>
      <c r="BR1122" s="616"/>
      <c r="BS1122" s="616"/>
      <c r="BT1122" s="616"/>
      <c r="BU1122" s="616"/>
      <c r="BV1122" s="616"/>
      <c r="BW1122" s="616"/>
      <c r="BX1122" s="616"/>
      <c r="BY1122" s="616"/>
      <c r="BZ1122" s="616"/>
      <c r="CA1122" s="616"/>
      <c r="CB1122" s="616"/>
      <c r="CC1122" s="616"/>
      <c r="CD1122" s="616"/>
      <c r="CE1122" s="616"/>
      <c r="CF1122" s="616"/>
      <c r="CG1122" s="616"/>
    </row>
    <row r="1123" spans="1:85">
      <c r="A1123" s="618"/>
      <c r="B1123" s="618"/>
      <c r="C1123" s="618"/>
      <c r="D1123" s="618"/>
      <c r="E1123" s="618"/>
      <c r="F1123" s="618"/>
      <c r="G1123" s="618"/>
      <c r="H1123" s="618"/>
      <c r="I1123" s="618"/>
      <c r="J1123" s="618"/>
      <c r="K1123" s="618"/>
      <c r="L1123" s="618"/>
      <c r="M1123" s="618"/>
      <c r="N1123" s="618"/>
      <c r="O1123" s="618"/>
      <c r="P1123" s="618"/>
      <c r="Q1123" s="618"/>
      <c r="R1123" s="618"/>
      <c r="S1123" s="618"/>
      <c r="T1123" s="618"/>
      <c r="U1123" s="618"/>
      <c r="V1123" s="618"/>
      <c r="W1123" s="618"/>
      <c r="Y1123" s="618"/>
      <c r="Z1123" s="618"/>
      <c r="AA1123" s="618"/>
      <c r="AB1123" s="618"/>
      <c r="AC1123" s="618"/>
      <c r="AD1123" s="618"/>
      <c r="AE1123" s="618"/>
      <c r="AF1123" s="618"/>
      <c r="AG1123" s="618"/>
      <c r="AH1123" s="618"/>
      <c r="AI1123" s="618"/>
      <c r="AJ1123" s="618"/>
      <c r="AK1123" s="618"/>
      <c r="AL1123" s="616"/>
      <c r="AM1123" s="616"/>
      <c r="AN1123" s="616"/>
      <c r="AO1123" s="616"/>
      <c r="AP1123" s="616"/>
      <c r="AQ1123" s="616"/>
      <c r="AR1123" s="616"/>
      <c r="AS1123" s="616"/>
      <c r="AT1123" s="616"/>
      <c r="AU1123" s="616"/>
      <c r="AV1123" s="616"/>
      <c r="AW1123" s="616"/>
      <c r="AX1123" s="616"/>
      <c r="AY1123" s="616"/>
      <c r="AZ1123" s="616"/>
      <c r="BA1123" s="616"/>
      <c r="BB1123" s="616"/>
      <c r="BC1123" s="616"/>
      <c r="BD1123" s="616"/>
      <c r="BE1123" s="616"/>
      <c r="BF1123" s="616"/>
      <c r="BG1123" s="616"/>
      <c r="BH1123" s="616"/>
      <c r="BI1123" s="616"/>
      <c r="BJ1123" s="616"/>
      <c r="BK1123" s="616"/>
      <c r="BL1123" s="616"/>
      <c r="BM1123" s="616"/>
      <c r="BN1123" s="616"/>
      <c r="BO1123" s="616"/>
      <c r="BP1123" s="616"/>
      <c r="BQ1123" s="616"/>
      <c r="BR1123" s="616"/>
      <c r="BS1123" s="616"/>
      <c r="BT1123" s="616"/>
      <c r="BU1123" s="616"/>
      <c r="BV1123" s="616"/>
      <c r="BW1123" s="616"/>
      <c r="BX1123" s="616"/>
      <c r="BY1123" s="616"/>
      <c r="BZ1123" s="616"/>
      <c r="CA1123" s="616"/>
      <c r="CB1123" s="616"/>
      <c r="CC1123" s="616"/>
      <c r="CD1123" s="616"/>
      <c r="CE1123" s="616"/>
      <c r="CF1123" s="616"/>
      <c r="CG1123" s="616"/>
    </row>
    <row r="1124" spans="1:85">
      <c r="A1124" s="618"/>
      <c r="B1124" s="618"/>
      <c r="C1124" s="618"/>
      <c r="D1124" s="618"/>
      <c r="E1124" s="618"/>
      <c r="F1124" s="618"/>
      <c r="G1124" s="618"/>
      <c r="H1124" s="618"/>
      <c r="I1124" s="618"/>
      <c r="J1124" s="618"/>
      <c r="K1124" s="618"/>
      <c r="L1124" s="618"/>
      <c r="M1124" s="618"/>
      <c r="N1124" s="618"/>
      <c r="O1124" s="618"/>
      <c r="P1124" s="618"/>
      <c r="Q1124" s="618"/>
      <c r="R1124" s="618"/>
      <c r="S1124" s="618"/>
      <c r="T1124" s="618"/>
      <c r="U1124" s="618"/>
      <c r="V1124" s="618"/>
      <c r="W1124" s="618"/>
      <c r="Y1124" s="618"/>
      <c r="Z1124" s="618"/>
      <c r="AA1124" s="618"/>
      <c r="AB1124" s="618"/>
      <c r="AC1124" s="618"/>
      <c r="AD1124" s="618"/>
      <c r="AE1124" s="618"/>
      <c r="AF1124" s="618"/>
      <c r="AG1124" s="618"/>
      <c r="AH1124" s="618"/>
      <c r="AI1124" s="618"/>
      <c r="AJ1124" s="618"/>
      <c r="AK1124" s="618"/>
      <c r="AL1124" s="616"/>
      <c r="AM1124" s="616"/>
      <c r="AN1124" s="616"/>
      <c r="AO1124" s="616"/>
      <c r="AP1124" s="616"/>
      <c r="AQ1124" s="616"/>
      <c r="AR1124" s="616"/>
      <c r="AS1124" s="616"/>
      <c r="AT1124" s="616"/>
      <c r="AU1124" s="616"/>
      <c r="AV1124" s="616"/>
      <c r="AW1124" s="616"/>
      <c r="AX1124" s="616"/>
      <c r="AY1124" s="616"/>
      <c r="AZ1124" s="616"/>
      <c r="BA1124" s="616"/>
      <c r="BB1124" s="616"/>
      <c r="BC1124" s="616"/>
      <c r="BD1124" s="616"/>
      <c r="BE1124" s="616"/>
      <c r="BF1124" s="616"/>
      <c r="BG1124" s="616"/>
      <c r="BH1124" s="616"/>
      <c r="BI1124" s="616"/>
      <c r="BJ1124" s="616"/>
      <c r="BK1124" s="616"/>
      <c r="BL1124" s="616"/>
      <c r="BM1124" s="616"/>
      <c r="BN1124" s="616"/>
      <c r="BO1124" s="616"/>
      <c r="BP1124" s="616"/>
      <c r="BQ1124" s="616"/>
      <c r="BR1124" s="616"/>
      <c r="BS1124" s="616"/>
      <c r="BT1124" s="616"/>
      <c r="BU1124" s="616"/>
      <c r="BV1124" s="616"/>
      <c r="BW1124" s="616"/>
      <c r="BX1124" s="616"/>
      <c r="BY1124" s="616"/>
      <c r="BZ1124" s="616"/>
      <c r="CA1124" s="616"/>
      <c r="CB1124" s="616"/>
      <c r="CC1124" s="616"/>
      <c r="CD1124" s="616"/>
      <c r="CE1124" s="616"/>
      <c r="CF1124" s="616"/>
      <c r="CG1124" s="616"/>
    </row>
    <row r="1125" spans="1:85">
      <c r="A1125" s="618"/>
      <c r="B1125" s="618"/>
      <c r="C1125" s="618"/>
      <c r="D1125" s="618"/>
      <c r="E1125" s="618"/>
      <c r="F1125" s="618"/>
      <c r="G1125" s="618"/>
      <c r="H1125" s="618"/>
      <c r="I1125" s="618"/>
      <c r="J1125" s="618"/>
      <c r="K1125" s="618"/>
      <c r="L1125" s="618"/>
      <c r="M1125" s="618"/>
      <c r="N1125" s="618"/>
      <c r="O1125" s="618"/>
      <c r="P1125" s="618"/>
      <c r="Q1125" s="618"/>
      <c r="R1125" s="618"/>
      <c r="S1125" s="618"/>
      <c r="T1125" s="618"/>
      <c r="U1125" s="618"/>
      <c r="V1125" s="618"/>
      <c r="W1125" s="618"/>
      <c r="Y1125" s="618"/>
      <c r="Z1125" s="618"/>
      <c r="AA1125" s="618"/>
      <c r="AB1125" s="618"/>
      <c r="AC1125" s="618"/>
      <c r="AD1125" s="618"/>
      <c r="AE1125" s="618"/>
      <c r="AF1125" s="618"/>
      <c r="AG1125" s="618"/>
      <c r="AH1125" s="618"/>
      <c r="AI1125" s="618"/>
      <c r="AJ1125" s="618"/>
      <c r="AK1125" s="618"/>
      <c r="AL1125" s="616"/>
      <c r="AM1125" s="616"/>
      <c r="AN1125" s="616"/>
      <c r="AO1125" s="616"/>
      <c r="AP1125" s="616"/>
      <c r="AQ1125" s="616"/>
      <c r="AR1125" s="616"/>
      <c r="AS1125" s="616"/>
      <c r="AT1125" s="616"/>
      <c r="AU1125" s="616"/>
      <c r="AV1125" s="616"/>
      <c r="AW1125" s="616"/>
      <c r="AX1125" s="616"/>
      <c r="AY1125" s="616"/>
      <c r="AZ1125" s="616"/>
      <c r="BA1125" s="616"/>
      <c r="BB1125" s="616"/>
      <c r="BC1125" s="616"/>
      <c r="BD1125" s="616"/>
      <c r="BE1125" s="616"/>
      <c r="BF1125" s="616"/>
      <c r="BG1125" s="616"/>
      <c r="BH1125" s="616"/>
      <c r="BI1125" s="616"/>
      <c r="BJ1125" s="616"/>
      <c r="BK1125" s="616"/>
      <c r="BL1125" s="616"/>
      <c r="BM1125" s="616"/>
      <c r="BN1125" s="616"/>
      <c r="BO1125" s="616"/>
      <c r="BP1125" s="616"/>
      <c r="BQ1125" s="616"/>
      <c r="BR1125" s="616"/>
      <c r="BS1125" s="616"/>
      <c r="BT1125" s="616"/>
      <c r="BU1125" s="616"/>
      <c r="BV1125" s="616"/>
      <c r="BW1125" s="616"/>
      <c r="BX1125" s="616"/>
      <c r="BY1125" s="616"/>
      <c r="BZ1125" s="616"/>
      <c r="CA1125" s="616"/>
      <c r="CB1125" s="616"/>
      <c r="CC1125" s="616"/>
      <c r="CD1125" s="616"/>
      <c r="CE1125" s="616"/>
      <c r="CF1125" s="616"/>
      <c r="CG1125" s="616"/>
    </row>
    <row r="1126" spans="1:85">
      <c r="A1126" s="618"/>
      <c r="B1126" s="618"/>
      <c r="C1126" s="618"/>
      <c r="D1126" s="618"/>
      <c r="E1126" s="618"/>
      <c r="F1126" s="618"/>
      <c r="G1126" s="618"/>
      <c r="H1126" s="618"/>
      <c r="I1126" s="618"/>
      <c r="J1126" s="618"/>
      <c r="K1126" s="618"/>
      <c r="L1126" s="618"/>
      <c r="M1126" s="618"/>
      <c r="N1126" s="618"/>
      <c r="O1126" s="618"/>
      <c r="P1126" s="618"/>
      <c r="Q1126" s="618"/>
      <c r="R1126" s="618"/>
      <c r="S1126" s="618"/>
      <c r="T1126" s="618"/>
      <c r="U1126" s="618"/>
      <c r="V1126" s="618"/>
      <c r="W1126" s="618"/>
      <c r="Y1126" s="618"/>
      <c r="Z1126" s="618"/>
      <c r="AA1126" s="618"/>
      <c r="AB1126" s="618"/>
      <c r="AC1126" s="618"/>
      <c r="AD1126" s="618"/>
      <c r="AE1126" s="618"/>
      <c r="AF1126" s="618"/>
      <c r="AG1126" s="618"/>
      <c r="AH1126" s="618"/>
      <c r="AI1126" s="618"/>
      <c r="AJ1126" s="618"/>
      <c r="AK1126" s="618"/>
      <c r="AL1126" s="616"/>
      <c r="AM1126" s="616"/>
      <c r="AN1126" s="616"/>
      <c r="AO1126" s="616"/>
      <c r="AP1126" s="616"/>
      <c r="AQ1126" s="616"/>
      <c r="AR1126" s="616"/>
      <c r="AS1126" s="616"/>
      <c r="AT1126" s="616"/>
      <c r="AU1126" s="616"/>
      <c r="AV1126" s="616"/>
      <c r="AW1126" s="616"/>
      <c r="AX1126" s="616"/>
      <c r="AY1126" s="616"/>
      <c r="AZ1126" s="616"/>
      <c r="BA1126" s="616"/>
      <c r="BB1126" s="616"/>
      <c r="BC1126" s="616"/>
      <c r="BD1126" s="616"/>
      <c r="BE1126" s="616"/>
      <c r="BF1126" s="616"/>
      <c r="BG1126" s="616"/>
      <c r="BH1126" s="616"/>
      <c r="BI1126" s="616"/>
      <c r="BJ1126" s="616"/>
      <c r="BK1126" s="616"/>
      <c r="BL1126" s="616"/>
      <c r="BM1126" s="616"/>
      <c r="BN1126" s="616"/>
      <c r="BO1126" s="616"/>
      <c r="BP1126" s="616"/>
      <c r="BQ1126" s="616"/>
      <c r="BR1126" s="616"/>
      <c r="BS1126" s="616"/>
      <c r="BT1126" s="616"/>
      <c r="BU1126" s="616"/>
      <c r="BV1126" s="616"/>
      <c r="BW1126" s="616"/>
      <c r="BX1126" s="616"/>
      <c r="BY1126" s="616"/>
      <c r="BZ1126" s="616"/>
      <c r="CA1126" s="616"/>
      <c r="CB1126" s="616"/>
      <c r="CC1126" s="616"/>
      <c r="CD1126" s="616"/>
      <c r="CE1126" s="616"/>
      <c r="CF1126" s="616"/>
      <c r="CG1126" s="616"/>
    </row>
    <row r="1127" spans="1:85">
      <c r="A1127" s="618"/>
      <c r="B1127" s="618"/>
      <c r="C1127" s="618"/>
      <c r="D1127" s="618"/>
      <c r="E1127" s="618"/>
      <c r="F1127" s="618"/>
      <c r="G1127" s="618"/>
      <c r="H1127" s="618"/>
      <c r="I1127" s="618"/>
      <c r="J1127" s="618"/>
      <c r="K1127" s="618"/>
      <c r="L1127" s="618"/>
      <c r="M1127" s="618"/>
      <c r="N1127" s="618"/>
      <c r="O1127" s="618"/>
      <c r="P1127" s="618"/>
      <c r="Q1127" s="618"/>
      <c r="R1127" s="618"/>
      <c r="S1127" s="618"/>
      <c r="T1127" s="618"/>
      <c r="U1127" s="618"/>
      <c r="V1127" s="618"/>
      <c r="W1127" s="618"/>
      <c r="Y1127" s="618"/>
      <c r="Z1127" s="618"/>
      <c r="AA1127" s="618"/>
      <c r="AB1127" s="618"/>
      <c r="AC1127" s="618"/>
      <c r="AD1127" s="618"/>
      <c r="AE1127" s="618"/>
      <c r="AF1127" s="618"/>
      <c r="AG1127" s="618"/>
      <c r="AH1127" s="618"/>
      <c r="AI1127" s="618"/>
      <c r="AJ1127" s="618"/>
      <c r="AK1127" s="618"/>
      <c r="AL1127" s="616"/>
      <c r="AM1127" s="616"/>
      <c r="AN1127" s="616"/>
      <c r="AO1127" s="616"/>
      <c r="AP1127" s="616"/>
      <c r="AQ1127" s="616"/>
      <c r="AR1127" s="616"/>
      <c r="AS1127" s="616"/>
      <c r="AT1127" s="616"/>
      <c r="AU1127" s="616"/>
      <c r="AV1127" s="616"/>
      <c r="AW1127" s="616"/>
      <c r="AX1127" s="616"/>
      <c r="AY1127" s="616"/>
      <c r="AZ1127" s="616"/>
      <c r="BA1127" s="616"/>
      <c r="BB1127" s="616"/>
      <c r="BC1127" s="616"/>
      <c r="BD1127" s="616"/>
      <c r="BE1127" s="616"/>
      <c r="BF1127" s="616"/>
      <c r="BG1127" s="616"/>
      <c r="BH1127" s="616"/>
      <c r="BI1127" s="616"/>
      <c r="BJ1127" s="616"/>
      <c r="BK1127" s="616"/>
      <c r="BL1127" s="616"/>
      <c r="BM1127" s="616"/>
      <c r="BN1127" s="616"/>
      <c r="BO1127" s="616"/>
      <c r="BP1127" s="616"/>
      <c r="BQ1127" s="616"/>
      <c r="BR1127" s="616"/>
      <c r="BS1127" s="616"/>
      <c r="BT1127" s="616"/>
      <c r="BU1127" s="616"/>
      <c r="BV1127" s="616"/>
      <c r="BW1127" s="616"/>
      <c r="BX1127" s="616"/>
      <c r="BY1127" s="616"/>
      <c r="BZ1127" s="616"/>
      <c r="CA1127" s="616"/>
      <c r="CB1127" s="616"/>
      <c r="CC1127" s="616"/>
      <c r="CD1127" s="616"/>
      <c r="CE1127" s="616"/>
      <c r="CF1127" s="616"/>
      <c r="CG1127" s="616"/>
    </row>
    <row r="1128" spans="1:85">
      <c r="A1128" s="618"/>
      <c r="B1128" s="618"/>
      <c r="C1128" s="618"/>
      <c r="D1128" s="618"/>
      <c r="E1128" s="618"/>
      <c r="F1128" s="618"/>
      <c r="G1128" s="618"/>
      <c r="H1128" s="618"/>
      <c r="I1128" s="618"/>
      <c r="J1128" s="618"/>
      <c r="K1128" s="618"/>
      <c r="L1128" s="618"/>
      <c r="M1128" s="618"/>
      <c r="N1128" s="618"/>
      <c r="O1128" s="618"/>
      <c r="P1128" s="618"/>
      <c r="Q1128" s="618"/>
      <c r="R1128" s="618"/>
      <c r="S1128" s="618"/>
      <c r="T1128" s="618"/>
      <c r="U1128" s="618"/>
      <c r="V1128" s="618"/>
      <c r="W1128" s="618"/>
      <c r="Y1128" s="618"/>
      <c r="Z1128" s="618"/>
      <c r="AA1128" s="618"/>
      <c r="AB1128" s="618"/>
      <c r="AC1128" s="618"/>
      <c r="AD1128" s="618"/>
      <c r="AE1128" s="618"/>
      <c r="AF1128" s="618"/>
      <c r="AG1128" s="618"/>
      <c r="AH1128" s="618"/>
      <c r="AI1128" s="618"/>
      <c r="AJ1128" s="618"/>
      <c r="AK1128" s="618"/>
      <c r="AL1128" s="616"/>
      <c r="AM1128" s="616"/>
      <c r="AN1128" s="616"/>
      <c r="AO1128" s="616"/>
      <c r="AP1128" s="616"/>
      <c r="AQ1128" s="616"/>
      <c r="AR1128" s="616"/>
      <c r="AS1128" s="616"/>
      <c r="AT1128" s="616"/>
      <c r="AU1128" s="616"/>
      <c r="AV1128" s="616"/>
      <c r="AW1128" s="616"/>
      <c r="AX1128" s="616"/>
      <c r="AY1128" s="616"/>
      <c r="AZ1128" s="616"/>
      <c r="BA1128" s="616"/>
      <c r="BB1128" s="616"/>
      <c r="BC1128" s="616"/>
      <c r="BD1128" s="616"/>
      <c r="BE1128" s="616"/>
      <c r="BF1128" s="616"/>
      <c r="BG1128" s="616"/>
      <c r="BH1128" s="616"/>
      <c r="BI1128" s="616"/>
      <c r="BJ1128" s="616"/>
      <c r="BK1128" s="616"/>
      <c r="BL1128" s="616"/>
      <c r="BM1128" s="616"/>
      <c r="BN1128" s="616"/>
      <c r="BO1128" s="616"/>
      <c r="BP1128" s="616"/>
      <c r="BQ1128" s="616"/>
      <c r="BR1128" s="616"/>
      <c r="BS1128" s="616"/>
      <c r="BT1128" s="616"/>
      <c r="BU1128" s="616"/>
      <c r="BV1128" s="616"/>
      <c r="BW1128" s="616"/>
      <c r="BX1128" s="616"/>
      <c r="BY1128" s="616"/>
      <c r="BZ1128" s="616"/>
      <c r="CA1128" s="616"/>
      <c r="CB1128" s="616"/>
      <c r="CC1128" s="616"/>
      <c r="CD1128" s="616"/>
      <c r="CE1128" s="616"/>
      <c r="CF1128" s="616"/>
      <c r="CG1128" s="616"/>
    </row>
    <row r="1129" spans="1:85">
      <c r="A1129" s="618"/>
      <c r="B1129" s="618"/>
      <c r="C1129" s="618"/>
      <c r="D1129" s="618"/>
      <c r="E1129" s="618"/>
      <c r="F1129" s="618"/>
      <c r="G1129" s="618"/>
      <c r="H1129" s="618"/>
      <c r="I1129" s="618"/>
      <c r="J1129" s="618"/>
      <c r="K1129" s="618"/>
      <c r="L1129" s="618"/>
      <c r="M1129" s="618"/>
      <c r="N1129" s="618"/>
      <c r="O1129" s="618"/>
      <c r="P1129" s="618"/>
      <c r="Q1129" s="618"/>
      <c r="R1129" s="618"/>
      <c r="S1129" s="618"/>
      <c r="T1129" s="618"/>
      <c r="U1129" s="618"/>
      <c r="V1129" s="618"/>
      <c r="W1129" s="618"/>
      <c r="Y1129" s="618"/>
      <c r="Z1129" s="618"/>
      <c r="AA1129" s="618"/>
      <c r="AB1129" s="618"/>
      <c r="AC1129" s="618"/>
      <c r="AD1129" s="618"/>
      <c r="AE1129" s="618"/>
      <c r="AF1129" s="618"/>
      <c r="AG1129" s="618"/>
      <c r="AH1129" s="618"/>
      <c r="AI1129" s="618"/>
      <c r="AJ1129" s="618"/>
      <c r="AK1129" s="618"/>
      <c r="AL1129" s="616"/>
      <c r="AM1129" s="616"/>
      <c r="AN1129" s="616"/>
      <c r="AO1129" s="616"/>
      <c r="AP1129" s="616"/>
      <c r="AQ1129" s="616"/>
      <c r="AR1129" s="616"/>
      <c r="AS1129" s="616"/>
      <c r="AT1129" s="616"/>
      <c r="AU1129" s="616"/>
      <c r="AV1129" s="616"/>
      <c r="AW1129" s="616"/>
      <c r="AX1129" s="616"/>
      <c r="AY1129" s="616"/>
      <c r="AZ1129" s="616"/>
      <c r="BA1129" s="616"/>
      <c r="BB1129" s="616"/>
      <c r="BC1129" s="616"/>
      <c r="BD1129" s="616"/>
      <c r="BE1129" s="616"/>
      <c r="BF1129" s="616"/>
      <c r="BG1129" s="616"/>
      <c r="BH1129" s="616"/>
      <c r="BI1129" s="616"/>
      <c r="BJ1129" s="616"/>
      <c r="BK1129" s="616"/>
      <c r="BL1129" s="616"/>
      <c r="BM1129" s="616"/>
      <c r="BN1129" s="616"/>
      <c r="BO1129" s="616"/>
      <c r="BP1129" s="616"/>
      <c r="BQ1129" s="616"/>
      <c r="BR1129" s="616"/>
      <c r="BS1129" s="616"/>
      <c r="BT1129" s="616"/>
      <c r="BU1129" s="616"/>
      <c r="BV1129" s="616"/>
      <c r="BW1129" s="616"/>
      <c r="BX1129" s="616"/>
      <c r="BY1129" s="616"/>
      <c r="BZ1129" s="616"/>
      <c r="CA1129" s="616"/>
      <c r="CB1129" s="616"/>
      <c r="CC1129" s="616"/>
      <c r="CD1129" s="616"/>
      <c r="CE1129" s="616"/>
      <c r="CF1129" s="616"/>
      <c r="CG1129" s="616"/>
    </row>
    <row r="1130" spans="1:85">
      <c r="A1130" s="618"/>
      <c r="B1130" s="618"/>
      <c r="C1130" s="618"/>
      <c r="D1130" s="618"/>
      <c r="E1130" s="618"/>
      <c r="F1130" s="618"/>
      <c r="G1130" s="618"/>
      <c r="H1130" s="618"/>
      <c r="I1130" s="618"/>
      <c r="J1130" s="618"/>
      <c r="K1130" s="618"/>
      <c r="L1130" s="618"/>
      <c r="M1130" s="618"/>
      <c r="N1130" s="618"/>
      <c r="O1130" s="618"/>
      <c r="P1130" s="618"/>
      <c r="Q1130" s="618"/>
      <c r="R1130" s="618"/>
      <c r="S1130" s="618"/>
      <c r="T1130" s="618"/>
      <c r="U1130" s="618"/>
      <c r="V1130" s="618"/>
      <c r="W1130" s="618"/>
      <c r="Y1130" s="618"/>
      <c r="Z1130" s="618"/>
      <c r="AA1130" s="618"/>
      <c r="AB1130" s="618"/>
      <c r="AC1130" s="618"/>
      <c r="AD1130" s="618"/>
      <c r="AE1130" s="618"/>
      <c r="AF1130" s="618"/>
      <c r="AG1130" s="618"/>
      <c r="AH1130" s="618"/>
      <c r="AI1130" s="618"/>
      <c r="AJ1130" s="618"/>
      <c r="AK1130" s="618"/>
      <c r="AL1130" s="616"/>
      <c r="AM1130" s="616"/>
      <c r="AN1130" s="616"/>
      <c r="AO1130" s="616"/>
      <c r="AP1130" s="616"/>
      <c r="AQ1130" s="616"/>
      <c r="AR1130" s="616"/>
      <c r="AS1130" s="616"/>
      <c r="AT1130" s="616"/>
      <c r="AU1130" s="616"/>
      <c r="AV1130" s="616"/>
      <c r="AW1130" s="616"/>
      <c r="AX1130" s="616"/>
      <c r="AY1130" s="616"/>
      <c r="AZ1130" s="616"/>
      <c r="BA1130" s="616"/>
      <c r="BB1130" s="616"/>
      <c r="BC1130" s="616"/>
      <c r="BD1130" s="616"/>
      <c r="BE1130" s="616"/>
      <c r="BF1130" s="616"/>
      <c r="BG1130" s="616"/>
      <c r="BH1130" s="616"/>
      <c r="BI1130" s="616"/>
      <c r="BJ1130" s="616"/>
      <c r="BK1130" s="616"/>
      <c r="BL1130" s="616"/>
      <c r="BM1130" s="616"/>
      <c r="BN1130" s="616"/>
      <c r="BO1130" s="616"/>
      <c r="BP1130" s="616"/>
      <c r="BQ1130" s="616"/>
      <c r="BR1130" s="616"/>
      <c r="BS1130" s="616"/>
      <c r="BT1130" s="616"/>
      <c r="BU1130" s="616"/>
      <c r="BV1130" s="616"/>
      <c r="BW1130" s="616"/>
      <c r="BX1130" s="616"/>
      <c r="BY1130" s="616"/>
      <c r="BZ1130" s="616"/>
      <c r="CA1130" s="616"/>
      <c r="CB1130" s="616"/>
      <c r="CC1130" s="616"/>
      <c r="CD1130" s="616"/>
      <c r="CE1130" s="616"/>
      <c r="CF1130" s="616"/>
      <c r="CG1130" s="616"/>
    </row>
    <row r="1131" spans="1:85">
      <c r="A1131" s="618"/>
      <c r="B1131" s="618"/>
      <c r="C1131" s="618"/>
      <c r="D1131" s="618"/>
      <c r="E1131" s="618"/>
      <c r="F1131" s="618"/>
      <c r="G1131" s="618"/>
      <c r="H1131" s="618"/>
      <c r="I1131" s="618"/>
      <c r="J1131" s="618"/>
      <c r="K1131" s="618"/>
      <c r="L1131" s="618"/>
      <c r="M1131" s="618"/>
      <c r="N1131" s="618"/>
      <c r="O1131" s="618"/>
      <c r="P1131" s="618"/>
      <c r="Q1131" s="618"/>
      <c r="R1131" s="618"/>
      <c r="S1131" s="618"/>
      <c r="T1131" s="618"/>
      <c r="U1131" s="618"/>
      <c r="V1131" s="618"/>
      <c r="W1131" s="618"/>
      <c r="Y1131" s="618"/>
      <c r="Z1131" s="618"/>
      <c r="AA1131" s="618"/>
      <c r="AB1131" s="618"/>
      <c r="AC1131" s="618"/>
      <c r="AD1131" s="618"/>
      <c r="AE1131" s="618"/>
      <c r="AF1131" s="618"/>
      <c r="AG1131" s="618"/>
      <c r="AH1131" s="618"/>
      <c r="AI1131" s="618"/>
      <c r="AJ1131" s="618"/>
      <c r="AK1131" s="618"/>
      <c r="AL1131" s="616"/>
      <c r="AM1131" s="616"/>
      <c r="AN1131" s="616"/>
      <c r="AO1131" s="616"/>
      <c r="AP1131" s="616"/>
      <c r="AQ1131" s="616"/>
      <c r="AR1131" s="616"/>
      <c r="AS1131" s="616"/>
      <c r="AT1131" s="616"/>
      <c r="AU1131" s="616"/>
      <c r="AV1131" s="616"/>
      <c r="AW1131" s="616"/>
      <c r="AX1131" s="616"/>
      <c r="AY1131" s="616"/>
      <c r="AZ1131" s="616"/>
      <c r="BA1131" s="616"/>
      <c r="BB1131" s="616"/>
      <c r="BC1131" s="616"/>
      <c r="BD1131" s="616"/>
      <c r="BE1131" s="616"/>
      <c r="BF1131" s="616"/>
      <c r="BG1131" s="616"/>
      <c r="BH1131" s="616"/>
      <c r="BI1131" s="616"/>
      <c r="BJ1131" s="616"/>
      <c r="BK1131" s="616"/>
      <c r="BL1131" s="616"/>
      <c r="BM1131" s="616"/>
      <c r="BN1131" s="616"/>
      <c r="BO1131" s="616"/>
      <c r="BP1131" s="616"/>
      <c r="BQ1131" s="616"/>
      <c r="BR1131" s="616"/>
      <c r="BS1131" s="616"/>
      <c r="BT1131" s="616"/>
      <c r="BU1131" s="616"/>
      <c r="BV1131" s="616"/>
      <c r="BW1131" s="616"/>
      <c r="BX1131" s="616"/>
      <c r="BY1131" s="616"/>
      <c r="BZ1131" s="616"/>
      <c r="CA1131" s="616"/>
      <c r="CB1131" s="616"/>
      <c r="CC1131" s="616"/>
      <c r="CD1131" s="616"/>
      <c r="CE1131" s="616"/>
      <c r="CF1131" s="616"/>
      <c r="CG1131" s="616"/>
    </row>
    <row r="1132" spans="1:85">
      <c r="A1132" s="618"/>
      <c r="B1132" s="618"/>
      <c r="C1132" s="618"/>
      <c r="D1132" s="618"/>
      <c r="E1132" s="618"/>
      <c r="F1132" s="618"/>
      <c r="G1132" s="618"/>
      <c r="H1132" s="618"/>
      <c r="I1132" s="618"/>
      <c r="J1132" s="618"/>
      <c r="K1132" s="618"/>
      <c r="L1132" s="618"/>
      <c r="M1132" s="618"/>
      <c r="N1132" s="618"/>
      <c r="O1132" s="618"/>
      <c r="P1132" s="618"/>
      <c r="Q1132" s="618"/>
      <c r="R1132" s="618"/>
      <c r="S1132" s="618"/>
      <c r="T1132" s="618"/>
      <c r="U1132" s="618"/>
      <c r="V1132" s="618"/>
      <c r="W1132" s="618"/>
      <c r="Y1132" s="618"/>
      <c r="Z1132" s="618"/>
      <c r="AA1132" s="618"/>
      <c r="AB1132" s="618"/>
      <c r="AC1132" s="618"/>
      <c r="AD1132" s="618"/>
      <c r="AE1132" s="618"/>
      <c r="AF1132" s="618"/>
      <c r="AG1132" s="618"/>
      <c r="AH1132" s="618"/>
      <c r="AI1132" s="618"/>
      <c r="AJ1132" s="618"/>
      <c r="AK1132" s="618"/>
      <c r="AL1132" s="616"/>
      <c r="AM1132" s="616"/>
      <c r="AN1132" s="616"/>
      <c r="AO1132" s="616"/>
      <c r="AP1132" s="616"/>
      <c r="AQ1132" s="616"/>
      <c r="AR1132" s="616"/>
      <c r="AS1132" s="616"/>
      <c r="AT1132" s="616"/>
      <c r="AU1132" s="616"/>
      <c r="AV1132" s="616"/>
      <c r="AW1132" s="616"/>
      <c r="AX1132" s="616"/>
      <c r="AY1132" s="616"/>
      <c r="AZ1132" s="616"/>
      <c r="BA1132" s="616"/>
      <c r="BB1132" s="616"/>
      <c r="BC1132" s="616"/>
      <c r="BD1132" s="616"/>
      <c r="BE1132" s="616"/>
      <c r="BF1132" s="616"/>
      <c r="BG1132" s="616"/>
      <c r="BH1132" s="616"/>
      <c r="BI1132" s="616"/>
      <c r="BJ1132" s="616"/>
      <c r="BK1132" s="616"/>
      <c r="BL1132" s="616"/>
      <c r="BM1132" s="616"/>
      <c r="BN1132" s="616"/>
      <c r="BO1132" s="616"/>
      <c r="BP1132" s="616"/>
      <c r="BQ1132" s="616"/>
      <c r="BR1132" s="616"/>
      <c r="BS1132" s="616"/>
      <c r="BT1132" s="616"/>
      <c r="BU1132" s="616"/>
      <c r="BV1132" s="616"/>
      <c r="BW1132" s="616"/>
      <c r="BX1132" s="616"/>
      <c r="BY1132" s="616"/>
      <c r="BZ1132" s="616"/>
      <c r="CA1132" s="616"/>
      <c r="CB1132" s="616"/>
      <c r="CC1132" s="616"/>
      <c r="CD1132" s="616"/>
      <c r="CE1132" s="616"/>
      <c r="CF1132" s="616"/>
      <c r="CG1132" s="616"/>
    </row>
    <row r="1133" spans="1:85">
      <c r="A1133" s="618"/>
      <c r="B1133" s="618"/>
      <c r="C1133" s="618"/>
      <c r="D1133" s="618"/>
      <c r="E1133" s="618"/>
      <c r="F1133" s="618"/>
      <c r="G1133" s="618"/>
      <c r="H1133" s="618"/>
      <c r="I1133" s="618"/>
      <c r="J1133" s="618"/>
      <c r="K1133" s="618"/>
      <c r="L1133" s="618"/>
      <c r="M1133" s="618"/>
      <c r="N1133" s="618"/>
      <c r="O1133" s="618"/>
      <c r="P1133" s="618"/>
      <c r="Q1133" s="618"/>
      <c r="R1133" s="618"/>
      <c r="S1133" s="618"/>
      <c r="T1133" s="618"/>
      <c r="U1133" s="618"/>
      <c r="V1133" s="618"/>
      <c r="W1133" s="618"/>
      <c r="Y1133" s="618"/>
      <c r="Z1133" s="618"/>
      <c r="AA1133" s="618"/>
      <c r="AB1133" s="618"/>
      <c r="AC1133" s="618"/>
      <c r="AD1133" s="618"/>
      <c r="AE1133" s="618"/>
      <c r="AF1133" s="618"/>
      <c r="AG1133" s="618"/>
      <c r="AH1133" s="618"/>
      <c r="AI1133" s="618"/>
      <c r="AJ1133" s="618"/>
      <c r="AK1133" s="618"/>
      <c r="AL1133" s="616"/>
      <c r="AM1133" s="616"/>
      <c r="AN1133" s="616"/>
      <c r="AO1133" s="616"/>
      <c r="AP1133" s="616"/>
      <c r="AQ1133" s="616"/>
      <c r="AR1133" s="616"/>
      <c r="AS1133" s="616"/>
      <c r="AT1133" s="616"/>
      <c r="AU1133" s="616"/>
      <c r="AV1133" s="616"/>
      <c r="AW1133" s="616"/>
      <c r="AX1133" s="616"/>
      <c r="AY1133" s="616"/>
      <c r="AZ1133" s="616"/>
      <c r="BA1133" s="616"/>
      <c r="BB1133" s="616"/>
      <c r="BC1133" s="616"/>
      <c r="BD1133" s="616"/>
      <c r="BE1133" s="616"/>
      <c r="BF1133" s="616"/>
      <c r="BG1133" s="616"/>
      <c r="BH1133" s="616"/>
      <c r="BI1133" s="616"/>
      <c r="BJ1133" s="616"/>
      <c r="BK1133" s="616"/>
      <c r="BL1133" s="616"/>
      <c r="BM1133" s="616"/>
      <c r="BN1133" s="616"/>
      <c r="BO1133" s="616"/>
      <c r="BP1133" s="616"/>
      <c r="BQ1133" s="616"/>
      <c r="BR1133" s="616"/>
      <c r="BS1133" s="616"/>
      <c r="BT1133" s="616"/>
      <c r="BU1133" s="616"/>
      <c r="BV1133" s="616"/>
      <c r="BW1133" s="616"/>
      <c r="BX1133" s="616"/>
      <c r="BY1133" s="616"/>
      <c r="BZ1133" s="616"/>
      <c r="CA1133" s="616"/>
      <c r="CB1133" s="616"/>
      <c r="CC1133" s="616"/>
      <c r="CD1133" s="616"/>
      <c r="CE1133" s="616"/>
      <c r="CF1133" s="616"/>
      <c r="CG1133" s="616"/>
    </row>
    <row r="1134" spans="1:85">
      <c r="A1134" s="618"/>
      <c r="B1134" s="618"/>
      <c r="C1134" s="618"/>
      <c r="D1134" s="618"/>
      <c r="E1134" s="618"/>
      <c r="F1134" s="618"/>
      <c r="G1134" s="618"/>
      <c r="H1134" s="618"/>
      <c r="I1134" s="618"/>
      <c r="J1134" s="618"/>
      <c r="K1134" s="618"/>
      <c r="L1134" s="618"/>
      <c r="M1134" s="618"/>
      <c r="N1134" s="618"/>
      <c r="O1134" s="618"/>
      <c r="P1134" s="618"/>
      <c r="Q1134" s="618"/>
      <c r="R1134" s="618"/>
      <c r="S1134" s="618"/>
      <c r="T1134" s="618"/>
      <c r="U1134" s="618"/>
      <c r="V1134" s="618"/>
      <c r="W1134" s="618"/>
      <c r="Y1134" s="618"/>
      <c r="Z1134" s="618"/>
      <c r="AA1134" s="618"/>
      <c r="AB1134" s="618"/>
      <c r="AC1134" s="618"/>
      <c r="AD1134" s="618"/>
      <c r="AE1134" s="618"/>
      <c r="AF1134" s="618"/>
      <c r="AG1134" s="618"/>
      <c r="AH1134" s="618"/>
      <c r="AI1134" s="618"/>
      <c r="AJ1134" s="618"/>
      <c r="AK1134" s="618"/>
      <c r="AL1134" s="616"/>
      <c r="AM1134" s="616"/>
      <c r="AN1134" s="616"/>
      <c r="AO1134" s="616"/>
      <c r="AP1134" s="616"/>
      <c r="AQ1134" s="616"/>
      <c r="AR1134" s="616"/>
      <c r="AS1134" s="616"/>
      <c r="AT1134" s="616"/>
      <c r="AU1134" s="616"/>
      <c r="AV1134" s="616"/>
      <c r="AW1134" s="616"/>
      <c r="AX1134" s="616"/>
      <c r="AY1134" s="616"/>
      <c r="AZ1134" s="616"/>
      <c r="BA1134" s="616"/>
      <c r="BB1134" s="616"/>
      <c r="BC1134" s="616"/>
      <c r="BD1134" s="616"/>
      <c r="BE1134" s="616"/>
      <c r="BF1134" s="616"/>
      <c r="BG1134" s="616"/>
      <c r="BH1134" s="616"/>
      <c r="BI1134" s="616"/>
      <c r="BJ1134" s="616"/>
      <c r="BK1134" s="616"/>
      <c r="BL1134" s="616"/>
      <c r="BM1134" s="616"/>
      <c r="BN1134" s="616"/>
      <c r="BO1134" s="616"/>
      <c r="BP1134" s="616"/>
      <c r="BQ1134" s="616"/>
      <c r="BR1134" s="616"/>
      <c r="BS1134" s="616"/>
      <c r="BT1134" s="616"/>
      <c r="BU1134" s="616"/>
      <c r="BV1134" s="616"/>
      <c r="BW1134" s="616"/>
      <c r="BX1134" s="616"/>
      <c r="BY1134" s="616"/>
      <c r="BZ1134" s="616"/>
      <c r="CA1134" s="616"/>
      <c r="CB1134" s="616"/>
      <c r="CC1134" s="616"/>
      <c r="CD1134" s="616"/>
      <c r="CE1134" s="616"/>
      <c r="CF1134" s="616"/>
      <c r="CG1134" s="616"/>
    </row>
    <row r="1135" spans="1:85">
      <c r="A1135" s="618"/>
      <c r="B1135" s="618"/>
      <c r="C1135" s="618"/>
      <c r="D1135" s="618"/>
      <c r="E1135" s="618"/>
      <c r="F1135" s="618"/>
      <c r="G1135" s="618"/>
      <c r="H1135" s="618"/>
      <c r="I1135" s="618"/>
      <c r="J1135" s="618"/>
      <c r="K1135" s="618"/>
      <c r="L1135" s="618"/>
      <c r="M1135" s="618"/>
      <c r="N1135" s="618"/>
      <c r="O1135" s="618"/>
      <c r="P1135" s="618"/>
      <c r="Q1135" s="618"/>
      <c r="R1135" s="618"/>
      <c r="S1135" s="618"/>
      <c r="T1135" s="618"/>
      <c r="U1135" s="618"/>
      <c r="V1135" s="618"/>
      <c r="W1135" s="618"/>
      <c r="Y1135" s="618"/>
      <c r="Z1135" s="618"/>
      <c r="AA1135" s="618"/>
      <c r="AB1135" s="618"/>
      <c r="AC1135" s="618"/>
      <c r="AD1135" s="618"/>
      <c r="AE1135" s="618"/>
      <c r="AF1135" s="618"/>
      <c r="AG1135" s="618"/>
      <c r="AH1135" s="618"/>
      <c r="AI1135" s="618"/>
      <c r="AJ1135" s="618"/>
      <c r="AK1135" s="618"/>
      <c r="AL1135" s="616"/>
      <c r="AM1135" s="616"/>
      <c r="AN1135" s="616"/>
      <c r="AO1135" s="616"/>
      <c r="AP1135" s="616"/>
      <c r="AQ1135" s="616"/>
      <c r="AR1135" s="616"/>
      <c r="AS1135" s="616"/>
      <c r="AT1135" s="616"/>
      <c r="AU1135" s="616"/>
      <c r="AV1135" s="616"/>
      <c r="AW1135" s="616"/>
      <c r="AX1135" s="616"/>
      <c r="AY1135" s="616"/>
      <c r="AZ1135" s="616"/>
      <c r="BA1135" s="616"/>
      <c r="BB1135" s="616"/>
      <c r="BC1135" s="616"/>
      <c r="BD1135" s="616"/>
      <c r="BE1135" s="616"/>
      <c r="BF1135" s="616"/>
      <c r="BG1135" s="616"/>
      <c r="BH1135" s="616"/>
      <c r="BI1135" s="616"/>
      <c r="BJ1135" s="616"/>
      <c r="BK1135" s="616"/>
      <c r="BL1135" s="616"/>
      <c r="BM1135" s="616"/>
      <c r="BN1135" s="616"/>
      <c r="BO1135" s="616"/>
      <c r="BP1135" s="616"/>
      <c r="BQ1135" s="616"/>
      <c r="BR1135" s="616"/>
      <c r="BS1135" s="616"/>
      <c r="BT1135" s="616"/>
      <c r="BU1135" s="616"/>
      <c r="BV1135" s="616"/>
      <c r="BW1135" s="616"/>
      <c r="BX1135" s="616"/>
      <c r="BY1135" s="616"/>
      <c r="BZ1135" s="616"/>
      <c r="CA1135" s="616"/>
      <c r="CB1135" s="616"/>
      <c r="CC1135" s="616"/>
      <c r="CD1135" s="616"/>
      <c r="CE1135" s="616"/>
      <c r="CF1135" s="616"/>
      <c r="CG1135" s="616"/>
    </row>
    <row r="1136" spans="1:85">
      <c r="A1136" s="618"/>
      <c r="B1136" s="618"/>
      <c r="C1136" s="618"/>
      <c r="D1136" s="618"/>
      <c r="E1136" s="618"/>
      <c r="F1136" s="618"/>
      <c r="G1136" s="618"/>
      <c r="H1136" s="618"/>
      <c r="I1136" s="618"/>
      <c r="J1136" s="618"/>
      <c r="K1136" s="618"/>
      <c r="L1136" s="618"/>
      <c r="M1136" s="618"/>
      <c r="N1136" s="618"/>
      <c r="O1136" s="618"/>
      <c r="P1136" s="618"/>
      <c r="Q1136" s="618"/>
      <c r="R1136" s="618"/>
      <c r="S1136" s="618"/>
      <c r="T1136" s="618"/>
      <c r="U1136" s="618"/>
      <c r="V1136" s="618"/>
      <c r="W1136" s="618"/>
      <c r="Y1136" s="618"/>
      <c r="Z1136" s="618"/>
      <c r="AA1136" s="618"/>
      <c r="AB1136" s="618"/>
      <c r="AC1136" s="618"/>
      <c r="AD1136" s="618"/>
      <c r="AE1136" s="618"/>
      <c r="AF1136" s="618"/>
      <c r="AG1136" s="618"/>
      <c r="AH1136" s="618"/>
      <c r="AI1136" s="618"/>
      <c r="AJ1136" s="618"/>
      <c r="AK1136" s="618"/>
      <c r="AL1136" s="616"/>
      <c r="AM1136" s="616"/>
      <c r="AN1136" s="616"/>
      <c r="AO1136" s="616"/>
      <c r="AP1136" s="616"/>
      <c r="AQ1136" s="616"/>
      <c r="AR1136" s="616"/>
      <c r="AS1136" s="616"/>
      <c r="AT1136" s="616"/>
      <c r="AU1136" s="616"/>
      <c r="AV1136" s="616"/>
      <c r="AW1136" s="616"/>
      <c r="AX1136" s="616"/>
      <c r="AY1136" s="616"/>
      <c r="AZ1136" s="616"/>
      <c r="BA1136" s="616"/>
      <c r="BB1136" s="616"/>
      <c r="BC1136" s="616"/>
      <c r="BD1136" s="616"/>
      <c r="BE1136" s="616"/>
      <c r="BF1136" s="616"/>
      <c r="BG1136" s="616"/>
      <c r="BH1136" s="616"/>
      <c r="BI1136" s="616"/>
      <c r="BJ1136" s="616"/>
      <c r="BK1136" s="616"/>
      <c r="BL1136" s="616"/>
      <c r="BM1136" s="616"/>
      <c r="BN1136" s="616"/>
      <c r="BO1136" s="616"/>
      <c r="BP1136" s="616"/>
      <c r="BQ1136" s="616"/>
      <c r="BR1136" s="616"/>
      <c r="BS1136" s="616"/>
      <c r="BT1136" s="616"/>
      <c r="BU1136" s="616"/>
      <c r="BV1136" s="616"/>
      <c r="BW1136" s="616"/>
      <c r="BX1136" s="616"/>
      <c r="BY1136" s="616"/>
      <c r="BZ1136" s="616"/>
      <c r="CA1136" s="616"/>
      <c r="CB1136" s="616"/>
      <c r="CC1136" s="616"/>
      <c r="CD1136" s="616"/>
      <c r="CE1136" s="616"/>
      <c r="CF1136" s="616"/>
      <c r="CG1136" s="616"/>
    </row>
    <row r="1137" spans="1:85">
      <c r="A1137" s="618"/>
      <c r="B1137" s="618"/>
      <c r="C1137" s="618"/>
      <c r="D1137" s="618"/>
      <c r="E1137" s="618"/>
      <c r="F1137" s="618"/>
      <c r="G1137" s="618"/>
      <c r="H1137" s="618"/>
      <c r="I1137" s="618"/>
      <c r="J1137" s="618"/>
      <c r="K1137" s="618"/>
      <c r="L1137" s="618"/>
      <c r="M1137" s="618"/>
      <c r="N1137" s="618"/>
      <c r="O1137" s="618"/>
      <c r="P1137" s="618"/>
      <c r="Q1137" s="618"/>
      <c r="R1137" s="618"/>
      <c r="S1137" s="618"/>
      <c r="T1137" s="618"/>
      <c r="U1137" s="618"/>
      <c r="V1137" s="618"/>
      <c r="W1137" s="618"/>
      <c r="Y1137" s="618"/>
      <c r="Z1137" s="618"/>
      <c r="AA1137" s="618"/>
      <c r="AB1137" s="618"/>
      <c r="AC1137" s="618"/>
      <c r="AD1137" s="618"/>
      <c r="AE1137" s="618"/>
      <c r="AF1137" s="618"/>
      <c r="AG1137" s="618"/>
      <c r="AH1137" s="618"/>
      <c r="AI1137" s="618"/>
      <c r="AJ1137" s="618"/>
      <c r="AK1137" s="618"/>
      <c r="AL1137" s="616"/>
      <c r="AM1137" s="616"/>
      <c r="AN1137" s="616"/>
      <c r="AO1137" s="616"/>
      <c r="AP1137" s="616"/>
      <c r="AQ1137" s="616"/>
      <c r="AR1137" s="616"/>
      <c r="AS1137" s="616"/>
      <c r="AT1137" s="616"/>
      <c r="AU1137" s="616"/>
      <c r="AV1137" s="616"/>
      <c r="AW1137" s="616"/>
      <c r="AX1137" s="616"/>
      <c r="AY1137" s="616"/>
      <c r="AZ1137" s="616"/>
      <c r="BA1137" s="616"/>
      <c r="BB1137" s="616"/>
      <c r="BC1137" s="616"/>
      <c r="BD1137" s="616"/>
      <c r="BE1137" s="616"/>
      <c r="BF1137" s="616"/>
      <c r="BG1137" s="616"/>
      <c r="BH1137" s="616"/>
      <c r="BI1137" s="616"/>
      <c r="BJ1137" s="616"/>
      <c r="BK1137" s="616"/>
      <c r="BL1137" s="616"/>
      <c r="BM1137" s="616"/>
      <c r="BN1137" s="616"/>
      <c r="BO1137" s="616"/>
      <c r="BP1137" s="616"/>
      <c r="BQ1137" s="616"/>
      <c r="BR1137" s="616"/>
      <c r="BS1137" s="616"/>
      <c r="BT1137" s="616"/>
      <c r="BU1137" s="616"/>
      <c r="BV1137" s="616"/>
      <c r="BW1137" s="616"/>
      <c r="BX1137" s="616"/>
      <c r="BY1137" s="616"/>
      <c r="BZ1137" s="616"/>
      <c r="CA1137" s="616"/>
      <c r="CB1137" s="616"/>
      <c r="CC1137" s="616"/>
      <c r="CD1137" s="616"/>
      <c r="CE1137" s="616"/>
      <c r="CF1137" s="616"/>
      <c r="CG1137" s="616"/>
    </row>
    <row r="1138" spans="1:85">
      <c r="A1138" s="618"/>
      <c r="B1138" s="618"/>
      <c r="C1138" s="618"/>
      <c r="D1138" s="618"/>
      <c r="E1138" s="618"/>
      <c r="F1138" s="618"/>
      <c r="G1138" s="618"/>
      <c r="H1138" s="618"/>
      <c r="I1138" s="618"/>
      <c r="J1138" s="618"/>
      <c r="K1138" s="618"/>
      <c r="L1138" s="618"/>
      <c r="M1138" s="618"/>
      <c r="N1138" s="618"/>
      <c r="O1138" s="618"/>
      <c r="P1138" s="618"/>
      <c r="Q1138" s="618"/>
      <c r="R1138" s="618"/>
      <c r="S1138" s="618"/>
      <c r="T1138" s="618"/>
      <c r="U1138" s="618"/>
      <c r="V1138" s="618"/>
      <c r="W1138" s="618"/>
      <c r="Y1138" s="618"/>
      <c r="Z1138" s="618"/>
      <c r="AA1138" s="618"/>
      <c r="AB1138" s="618"/>
      <c r="AC1138" s="618"/>
      <c r="AD1138" s="618"/>
      <c r="AE1138" s="618"/>
      <c r="AF1138" s="618"/>
      <c r="AG1138" s="618"/>
      <c r="AH1138" s="618"/>
      <c r="AI1138" s="618"/>
      <c r="AJ1138" s="618"/>
      <c r="AK1138" s="618"/>
      <c r="AL1138" s="616"/>
      <c r="AM1138" s="616"/>
      <c r="AN1138" s="616"/>
      <c r="AO1138" s="616"/>
      <c r="AP1138" s="616"/>
      <c r="AQ1138" s="616"/>
      <c r="AR1138" s="616"/>
      <c r="AS1138" s="616"/>
      <c r="AT1138" s="616"/>
      <c r="AU1138" s="616"/>
      <c r="AV1138" s="616"/>
      <c r="AW1138" s="616"/>
      <c r="AX1138" s="616"/>
      <c r="AY1138" s="616"/>
      <c r="AZ1138" s="616"/>
      <c r="BA1138" s="616"/>
      <c r="BB1138" s="616"/>
      <c r="BC1138" s="616"/>
      <c r="BD1138" s="616"/>
      <c r="BE1138" s="616"/>
      <c r="BF1138" s="616"/>
      <c r="BG1138" s="616"/>
      <c r="BH1138" s="616"/>
      <c r="BI1138" s="616"/>
      <c r="BJ1138" s="616"/>
      <c r="BK1138" s="616"/>
      <c r="BL1138" s="616"/>
      <c r="BM1138" s="616"/>
      <c r="BN1138" s="616"/>
      <c r="BO1138" s="616"/>
      <c r="BP1138" s="616"/>
      <c r="BQ1138" s="616"/>
      <c r="BR1138" s="616"/>
      <c r="BS1138" s="616"/>
      <c r="BT1138" s="616"/>
      <c r="BU1138" s="616"/>
      <c r="BV1138" s="616"/>
      <c r="BW1138" s="616"/>
      <c r="BX1138" s="616"/>
      <c r="BY1138" s="616"/>
      <c r="BZ1138" s="616"/>
      <c r="CA1138" s="616"/>
      <c r="CB1138" s="616"/>
      <c r="CC1138" s="616"/>
      <c r="CD1138" s="616"/>
      <c r="CE1138" s="616"/>
      <c r="CF1138" s="616"/>
      <c r="CG1138" s="616"/>
    </row>
    <row r="1139" spans="1:85">
      <c r="A1139" s="618"/>
      <c r="B1139" s="618"/>
      <c r="C1139" s="618"/>
      <c r="D1139" s="618"/>
      <c r="E1139" s="618"/>
      <c r="F1139" s="618"/>
      <c r="G1139" s="618"/>
      <c r="H1139" s="618"/>
      <c r="I1139" s="618"/>
      <c r="J1139" s="618"/>
      <c r="K1139" s="618"/>
      <c r="L1139" s="618"/>
      <c r="M1139" s="618"/>
      <c r="N1139" s="618"/>
      <c r="O1139" s="618"/>
      <c r="P1139" s="618"/>
      <c r="Q1139" s="618"/>
      <c r="R1139" s="618"/>
      <c r="S1139" s="618"/>
      <c r="T1139" s="618"/>
      <c r="U1139" s="618"/>
      <c r="V1139" s="618"/>
      <c r="W1139" s="618"/>
      <c r="Y1139" s="618"/>
      <c r="Z1139" s="618"/>
      <c r="AA1139" s="618"/>
      <c r="AB1139" s="618"/>
      <c r="AC1139" s="618"/>
      <c r="AD1139" s="618"/>
      <c r="AE1139" s="618"/>
      <c r="AF1139" s="618"/>
      <c r="AG1139" s="618"/>
      <c r="AH1139" s="618"/>
      <c r="AI1139" s="618"/>
      <c r="AJ1139" s="618"/>
      <c r="AK1139" s="618"/>
      <c r="AL1139" s="616"/>
      <c r="AM1139" s="616"/>
      <c r="AN1139" s="616"/>
      <c r="AO1139" s="616"/>
      <c r="AP1139" s="616"/>
      <c r="AQ1139" s="616"/>
      <c r="AR1139" s="616"/>
      <c r="AS1139" s="616"/>
      <c r="AT1139" s="616"/>
      <c r="AU1139" s="616"/>
      <c r="AV1139" s="616"/>
      <c r="AW1139" s="616"/>
      <c r="AX1139" s="616"/>
      <c r="AY1139" s="616"/>
      <c r="AZ1139" s="616"/>
      <c r="BA1139" s="616"/>
      <c r="BB1139" s="616"/>
      <c r="BC1139" s="616"/>
      <c r="BD1139" s="616"/>
      <c r="BE1139" s="616"/>
      <c r="BF1139" s="616"/>
      <c r="BG1139" s="616"/>
      <c r="BH1139" s="616"/>
      <c r="BI1139" s="616"/>
      <c r="BJ1139" s="616"/>
      <c r="BK1139" s="616"/>
      <c r="BL1139" s="616"/>
      <c r="BM1139" s="616"/>
      <c r="BN1139" s="616"/>
      <c r="BO1139" s="616"/>
      <c r="BP1139" s="616"/>
      <c r="BQ1139" s="616"/>
      <c r="BR1139" s="616"/>
      <c r="BS1139" s="616"/>
      <c r="BT1139" s="616"/>
      <c r="BU1139" s="616"/>
      <c r="BV1139" s="616"/>
      <c r="BW1139" s="616"/>
      <c r="BX1139" s="616"/>
      <c r="BY1139" s="616"/>
      <c r="BZ1139" s="616"/>
      <c r="CA1139" s="616"/>
      <c r="CB1139" s="616"/>
      <c r="CC1139" s="616"/>
      <c r="CD1139" s="616"/>
      <c r="CE1139" s="616"/>
      <c r="CF1139" s="616"/>
      <c r="CG1139" s="616"/>
    </row>
    <row r="1140" spans="1:85">
      <c r="A1140" s="618"/>
      <c r="B1140" s="618"/>
      <c r="C1140" s="618"/>
      <c r="D1140" s="618"/>
      <c r="E1140" s="618"/>
      <c r="F1140" s="618"/>
      <c r="G1140" s="618"/>
      <c r="H1140" s="618"/>
      <c r="I1140" s="618"/>
      <c r="J1140" s="618"/>
      <c r="K1140" s="618"/>
      <c r="L1140" s="618"/>
      <c r="M1140" s="618"/>
      <c r="N1140" s="618"/>
      <c r="O1140" s="618"/>
      <c r="P1140" s="618"/>
      <c r="Q1140" s="618"/>
      <c r="R1140" s="618"/>
      <c r="S1140" s="618"/>
      <c r="T1140" s="618"/>
      <c r="U1140" s="618"/>
      <c r="V1140" s="618"/>
      <c r="W1140" s="618"/>
      <c r="Y1140" s="618"/>
      <c r="Z1140" s="618"/>
      <c r="AA1140" s="618"/>
      <c r="AB1140" s="618"/>
      <c r="AC1140" s="618"/>
      <c r="AD1140" s="618"/>
      <c r="AE1140" s="618"/>
      <c r="AF1140" s="618"/>
      <c r="AG1140" s="618"/>
      <c r="AH1140" s="618"/>
      <c r="AI1140" s="618"/>
      <c r="AJ1140" s="618"/>
      <c r="AK1140" s="618"/>
      <c r="AL1140" s="616"/>
      <c r="AM1140" s="616"/>
      <c r="AN1140" s="616"/>
      <c r="AO1140" s="616"/>
      <c r="AP1140" s="616"/>
      <c r="AQ1140" s="616"/>
      <c r="AR1140" s="616"/>
      <c r="AS1140" s="616"/>
      <c r="AT1140" s="616"/>
      <c r="AU1140" s="616"/>
      <c r="AV1140" s="616"/>
      <c r="AW1140" s="616"/>
      <c r="AX1140" s="616"/>
      <c r="AY1140" s="616"/>
      <c r="AZ1140" s="616"/>
      <c r="BA1140" s="616"/>
      <c r="BB1140" s="616"/>
      <c r="BC1140" s="616"/>
      <c r="BD1140" s="616"/>
      <c r="BE1140" s="616"/>
      <c r="BF1140" s="616"/>
      <c r="BG1140" s="616"/>
      <c r="BH1140" s="616"/>
      <c r="BI1140" s="616"/>
      <c r="BJ1140" s="616"/>
      <c r="BK1140" s="616"/>
      <c r="BL1140" s="616"/>
      <c r="BM1140" s="616"/>
      <c r="BN1140" s="616"/>
      <c r="BO1140" s="616"/>
      <c r="BP1140" s="616"/>
      <c r="BQ1140" s="616"/>
      <c r="BR1140" s="616"/>
      <c r="BS1140" s="616"/>
      <c r="BT1140" s="616"/>
      <c r="BU1140" s="616"/>
      <c r="BV1140" s="616"/>
      <c r="BW1140" s="616"/>
      <c r="BX1140" s="616"/>
      <c r="BY1140" s="616"/>
      <c r="BZ1140" s="616"/>
      <c r="CA1140" s="616"/>
      <c r="CB1140" s="616"/>
      <c r="CC1140" s="616"/>
      <c r="CD1140" s="616"/>
      <c r="CE1140" s="616"/>
      <c r="CF1140" s="616"/>
      <c r="CG1140" s="616"/>
    </row>
    <row r="1141" spans="1:85">
      <c r="A1141" s="618"/>
      <c r="B1141" s="618"/>
      <c r="C1141" s="618"/>
      <c r="D1141" s="618"/>
      <c r="E1141" s="618"/>
      <c r="F1141" s="618"/>
      <c r="G1141" s="618"/>
      <c r="H1141" s="618"/>
      <c r="I1141" s="618"/>
      <c r="J1141" s="618"/>
      <c r="K1141" s="618"/>
      <c r="L1141" s="618"/>
      <c r="M1141" s="618"/>
      <c r="N1141" s="618"/>
      <c r="O1141" s="618"/>
      <c r="P1141" s="618"/>
      <c r="Q1141" s="618"/>
      <c r="R1141" s="618"/>
      <c r="S1141" s="618"/>
      <c r="T1141" s="618"/>
      <c r="U1141" s="618"/>
      <c r="V1141" s="618"/>
      <c r="W1141" s="618"/>
      <c r="Y1141" s="618"/>
      <c r="Z1141" s="618"/>
      <c r="AA1141" s="618"/>
      <c r="AB1141" s="618"/>
      <c r="AC1141" s="618"/>
      <c r="AD1141" s="618"/>
      <c r="AE1141" s="618"/>
      <c r="AF1141" s="618"/>
      <c r="AG1141" s="618"/>
      <c r="AH1141" s="618"/>
      <c r="AI1141" s="618"/>
      <c r="AJ1141" s="618"/>
      <c r="AK1141" s="618"/>
      <c r="AL1141" s="616"/>
      <c r="AM1141" s="616"/>
      <c r="AN1141" s="616"/>
      <c r="AO1141" s="616"/>
      <c r="AP1141" s="616"/>
      <c r="AQ1141" s="616"/>
      <c r="AR1141" s="616"/>
      <c r="AS1141" s="616"/>
      <c r="AT1141" s="616"/>
      <c r="AU1141" s="616"/>
      <c r="AV1141" s="616"/>
      <c r="AW1141" s="616"/>
      <c r="AX1141" s="616"/>
      <c r="AY1141" s="616"/>
      <c r="AZ1141" s="616"/>
      <c r="BA1141" s="616"/>
      <c r="BB1141" s="616"/>
      <c r="BC1141" s="616"/>
      <c r="BD1141" s="616"/>
      <c r="BE1141" s="616"/>
      <c r="BF1141" s="616"/>
      <c r="BG1141" s="616"/>
      <c r="BH1141" s="616"/>
      <c r="BI1141" s="616"/>
      <c r="BJ1141" s="616"/>
      <c r="BK1141" s="616"/>
      <c r="BL1141" s="616"/>
      <c r="BM1141" s="616"/>
      <c r="BN1141" s="616"/>
      <c r="BO1141" s="616"/>
      <c r="BP1141" s="616"/>
      <c r="BQ1141" s="616"/>
      <c r="BR1141" s="616"/>
      <c r="BS1141" s="616"/>
      <c r="BT1141" s="616"/>
      <c r="BU1141" s="616"/>
      <c r="BV1141" s="616"/>
      <c r="BW1141" s="616"/>
      <c r="BX1141" s="616"/>
      <c r="BY1141" s="616"/>
      <c r="BZ1141" s="616"/>
      <c r="CA1141" s="616"/>
      <c r="CB1141" s="616"/>
      <c r="CC1141" s="616"/>
      <c r="CD1141" s="616"/>
      <c r="CE1141" s="616"/>
      <c r="CF1141" s="616"/>
      <c r="CG1141" s="616"/>
    </row>
    <row r="1142" spans="1:85">
      <c r="A1142" s="618"/>
      <c r="B1142" s="618"/>
      <c r="C1142" s="618"/>
      <c r="D1142" s="618"/>
      <c r="E1142" s="618"/>
      <c r="F1142" s="618"/>
      <c r="G1142" s="618"/>
      <c r="H1142" s="618"/>
      <c r="I1142" s="618"/>
      <c r="J1142" s="618"/>
      <c r="K1142" s="618"/>
      <c r="L1142" s="618"/>
      <c r="M1142" s="618"/>
      <c r="N1142" s="618"/>
      <c r="O1142" s="618"/>
      <c r="P1142" s="618"/>
      <c r="Q1142" s="618"/>
      <c r="R1142" s="618"/>
      <c r="S1142" s="618"/>
      <c r="T1142" s="618"/>
      <c r="U1142" s="618"/>
      <c r="V1142" s="618"/>
      <c r="W1142" s="618"/>
      <c r="Y1142" s="618"/>
      <c r="Z1142" s="618"/>
      <c r="AA1142" s="618"/>
      <c r="AB1142" s="618"/>
      <c r="AC1142" s="618"/>
      <c r="AD1142" s="618"/>
      <c r="AE1142" s="618"/>
      <c r="AF1142" s="618"/>
      <c r="AG1142" s="618"/>
      <c r="AH1142" s="618"/>
      <c r="AI1142" s="618"/>
      <c r="AJ1142" s="618"/>
      <c r="AK1142" s="618"/>
      <c r="AL1142" s="616"/>
      <c r="AM1142" s="616"/>
      <c r="AN1142" s="616"/>
      <c r="AO1142" s="616"/>
      <c r="AP1142" s="616"/>
      <c r="AQ1142" s="616"/>
      <c r="AR1142" s="616"/>
      <c r="AS1142" s="616"/>
      <c r="AT1142" s="616"/>
      <c r="AU1142" s="616"/>
      <c r="AV1142" s="616"/>
      <c r="AW1142" s="616"/>
      <c r="AX1142" s="616"/>
      <c r="AY1142" s="616"/>
      <c r="AZ1142" s="616"/>
      <c r="BA1142" s="616"/>
      <c r="BB1142" s="616"/>
      <c r="BC1142" s="616"/>
      <c r="BD1142" s="616"/>
      <c r="BE1142" s="616"/>
      <c r="BF1142" s="616"/>
      <c r="BG1142" s="616"/>
      <c r="BH1142" s="616"/>
      <c r="BI1142" s="616"/>
      <c r="BJ1142" s="616"/>
      <c r="BK1142" s="616"/>
      <c r="BL1142" s="616"/>
      <c r="BM1142" s="616"/>
      <c r="BN1142" s="616"/>
      <c r="BO1142" s="616"/>
      <c r="BP1142" s="616"/>
      <c r="BQ1142" s="616"/>
      <c r="BR1142" s="616"/>
      <c r="BS1142" s="616"/>
      <c r="BT1142" s="616"/>
      <c r="BU1142" s="616"/>
      <c r="BV1142" s="616"/>
      <c r="BW1142" s="616"/>
      <c r="BX1142" s="616"/>
      <c r="BY1142" s="616"/>
      <c r="BZ1142" s="616"/>
      <c r="CA1142" s="616"/>
      <c r="CB1142" s="616"/>
      <c r="CC1142" s="616"/>
      <c r="CD1142" s="616"/>
      <c r="CE1142" s="616"/>
      <c r="CF1142" s="616"/>
      <c r="CG1142" s="616"/>
    </row>
    <row r="1143" spans="1:85">
      <c r="A1143" s="618"/>
      <c r="B1143" s="618"/>
      <c r="C1143" s="618"/>
      <c r="D1143" s="618"/>
      <c r="E1143" s="618"/>
      <c r="F1143" s="618"/>
      <c r="G1143" s="618"/>
      <c r="H1143" s="618"/>
      <c r="I1143" s="618"/>
      <c r="J1143" s="618"/>
      <c r="K1143" s="618"/>
      <c r="L1143" s="618"/>
      <c r="M1143" s="618"/>
      <c r="N1143" s="618"/>
      <c r="O1143" s="618"/>
      <c r="P1143" s="618"/>
      <c r="Q1143" s="618"/>
      <c r="R1143" s="618"/>
      <c r="S1143" s="618"/>
      <c r="T1143" s="618"/>
      <c r="U1143" s="618"/>
      <c r="V1143" s="618"/>
      <c r="W1143" s="618"/>
      <c r="Y1143" s="618"/>
      <c r="Z1143" s="618"/>
      <c r="AA1143" s="618"/>
      <c r="AB1143" s="618"/>
      <c r="AC1143" s="618"/>
      <c r="AD1143" s="618"/>
      <c r="AE1143" s="618"/>
      <c r="AF1143" s="618"/>
      <c r="AG1143" s="618"/>
      <c r="AH1143" s="618"/>
      <c r="AI1143" s="618"/>
      <c r="AJ1143" s="618"/>
      <c r="AK1143" s="618"/>
      <c r="AL1143" s="616"/>
      <c r="AM1143" s="616"/>
      <c r="AN1143" s="616"/>
      <c r="AO1143" s="616"/>
      <c r="AP1143" s="616"/>
      <c r="AQ1143" s="616"/>
      <c r="AR1143" s="616"/>
      <c r="AS1143" s="616"/>
      <c r="AT1143" s="616"/>
      <c r="AU1143" s="616"/>
      <c r="AV1143" s="616"/>
      <c r="AW1143" s="616"/>
      <c r="AX1143" s="616"/>
      <c r="AY1143" s="616"/>
      <c r="AZ1143" s="616"/>
      <c r="BA1143" s="616"/>
      <c r="BB1143" s="616"/>
      <c r="BC1143" s="616"/>
      <c r="BD1143" s="616"/>
      <c r="BE1143" s="616"/>
      <c r="BF1143" s="616"/>
      <c r="BG1143" s="616"/>
      <c r="BH1143" s="616"/>
      <c r="BI1143" s="616"/>
      <c r="BJ1143" s="616"/>
      <c r="BK1143" s="616"/>
      <c r="BL1143" s="616"/>
      <c r="BM1143" s="616"/>
      <c r="BN1143" s="616"/>
      <c r="BO1143" s="616"/>
      <c r="BP1143" s="616"/>
      <c r="BQ1143" s="616"/>
      <c r="BR1143" s="616"/>
      <c r="BS1143" s="616"/>
      <c r="BT1143" s="616"/>
      <c r="BU1143" s="616"/>
      <c r="BV1143" s="616"/>
      <c r="BW1143" s="616"/>
      <c r="BX1143" s="616"/>
      <c r="BY1143" s="616"/>
      <c r="BZ1143" s="616"/>
      <c r="CA1143" s="616"/>
      <c r="CB1143" s="616"/>
      <c r="CC1143" s="616"/>
      <c r="CD1143" s="616"/>
      <c r="CE1143" s="616"/>
      <c r="CF1143" s="616"/>
      <c r="CG1143" s="616"/>
    </row>
    <row r="1144" spans="1:85">
      <c r="A1144" s="618"/>
      <c r="B1144" s="618"/>
      <c r="C1144" s="618"/>
      <c r="D1144" s="618"/>
      <c r="E1144" s="618"/>
      <c r="F1144" s="618"/>
      <c r="G1144" s="618"/>
      <c r="H1144" s="618"/>
      <c r="I1144" s="618"/>
      <c r="J1144" s="618"/>
      <c r="K1144" s="618"/>
      <c r="L1144" s="618"/>
      <c r="M1144" s="618"/>
      <c r="N1144" s="618"/>
      <c r="O1144" s="618"/>
      <c r="P1144" s="618"/>
      <c r="Q1144" s="618"/>
      <c r="R1144" s="618"/>
      <c r="S1144" s="618"/>
      <c r="T1144" s="618"/>
      <c r="U1144" s="618"/>
      <c r="V1144" s="618"/>
      <c r="W1144" s="618"/>
      <c r="Y1144" s="618"/>
      <c r="Z1144" s="618"/>
      <c r="AA1144" s="618"/>
      <c r="AB1144" s="618"/>
      <c r="AC1144" s="618"/>
      <c r="AD1144" s="618"/>
      <c r="AE1144" s="618"/>
      <c r="AF1144" s="618"/>
      <c r="AG1144" s="618"/>
      <c r="AH1144" s="618"/>
      <c r="AI1144" s="618"/>
      <c r="AJ1144" s="618"/>
      <c r="AK1144" s="618"/>
      <c r="AL1144" s="616"/>
      <c r="AM1144" s="616"/>
      <c r="AN1144" s="616"/>
      <c r="AO1144" s="616"/>
      <c r="AP1144" s="616"/>
      <c r="AQ1144" s="616"/>
      <c r="AR1144" s="616"/>
      <c r="AS1144" s="616"/>
      <c r="AT1144" s="616"/>
      <c r="AU1144" s="616"/>
      <c r="AV1144" s="616"/>
      <c r="AW1144" s="616"/>
      <c r="AX1144" s="616"/>
      <c r="AY1144" s="616"/>
      <c r="AZ1144" s="616"/>
      <c r="BA1144" s="616"/>
      <c r="BB1144" s="616"/>
      <c r="BC1144" s="616"/>
      <c r="BD1144" s="616"/>
      <c r="BE1144" s="616"/>
      <c r="BF1144" s="616"/>
      <c r="BG1144" s="616"/>
      <c r="BH1144" s="616"/>
      <c r="BI1144" s="616"/>
      <c r="BJ1144" s="616"/>
      <c r="BK1144" s="616"/>
      <c r="BL1144" s="616"/>
      <c r="BM1144" s="616"/>
      <c r="BN1144" s="616"/>
      <c r="BO1144" s="616"/>
      <c r="BP1144" s="616"/>
      <c r="BQ1144" s="616"/>
      <c r="BR1144" s="616"/>
      <c r="BS1144" s="616"/>
      <c r="BT1144" s="616"/>
      <c r="BU1144" s="616"/>
      <c r="BV1144" s="616"/>
      <c r="BW1144" s="616"/>
      <c r="BX1144" s="616"/>
      <c r="BY1144" s="616"/>
      <c r="BZ1144" s="616"/>
      <c r="CA1144" s="616"/>
      <c r="CB1144" s="616"/>
      <c r="CC1144" s="616"/>
      <c r="CD1144" s="616"/>
      <c r="CE1144" s="616"/>
      <c r="CF1144" s="616"/>
      <c r="CG1144" s="616"/>
    </row>
    <row r="1145" spans="1:85">
      <c r="A1145" s="618"/>
      <c r="B1145" s="618"/>
      <c r="C1145" s="618"/>
      <c r="D1145" s="618"/>
      <c r="E1145" s="618"/>
      <c r="F1145" s="618"/>
      <c r="G1145" s="618"/>
      <c r="H1145" s="618"/>
      <c r="I1145" s="618"/>
      <c r="J1145" s="618"/>
      <c r="K1145" s="618"/>
      <c r="L1145" s="618"/>
      <c r="M1145" s="618"/>
      <c r="N1145" s="618"/>
      <c r="O1145" s="618"/>
      <c r="P1145" s="618"/>
      <c r="Q1145" s="618"/>
      <c r="R1145" s="618"/>
      <c r="S1145" s="618"/>
      <c r="T1145" s="618"/>
      <c r="U1145" s="618"/>
      <c r="V1145" s="618"/>
      <c r="W1145" s="618"/>
      <c r="Y1145" s="618"/>
      <c r="Z1145" s="618"/>
      <c r="AA1145" s="618"/>
      <c r="AB1145" s="618"/>
      <c r="AC1145" s="618"/>
      <c r="AD1145" s="618"/>
      <c r="AE1145" s="618"/>
      <c r="AF1145" s="618"/>
      <c r="AG1145" s="618"/>
      <c r="AH1145" s="618"/>
      <c r="AI1145" s="618"/>
      <c r="AJ1145" s="618"/>
      <c r="AK1145" s="618"/>
      <c r="AL1145" s="616"/>
      <c r="AM1145" s="616"/>
      <c r="AN1145" s="616"/>
      <c r="AO1145" s="616"/>
      <c r="AP1145" s="616"/>
      <c r="AQ1145" s="616"/>
      <c r="AR1145" s="616"/>
      <c r="AS1145" s="616"/>
      <c r="AT1145" s="616"/>
      <c r="AU1145" s="616"/>
      <c r="AV1145" s="616"/>
      <c r="AW1145" s="616"/>
      <c r="AX1145" s="616"/>
      <c r="AY1145" s="616"/>
      <c r="AZ1145" s="616"/>
      <c r="BA1145" s="616"/>
      <c r="BB1145" s="616"/>
      <c r="BC1145" s="616"/>
      <c r="BD1145" s="616"/>
      <c r="BE1145" s="616"/>
      <c r="BF1145" s="616"/>
      <c r="BG1145" s="616"/>
      <c r="BH1145" s="616"/>
      <c r="BI1145" s="616"/>
      <c r="BJ1145" s="616"/>
      <c r="BK1145" s="616"/>
      <c r="BL1145" s="616"/>
      <c r="BM1145" s="616"/>
      <c r="BN1145" s="616"/>
      <c r="BO1145" s="616"/>
      <c r="BP1145" s="616"/>
      <c r="BQ1145" s="616"/>
      <c r="BR1145" s="616"/>
      <c r="BS1145" s="616"/>
      <c r="BT1145" s="616"/>
      <c r="BU1145" s="616"/>
      <c r="BV1145" s="616"/>
      <c r="BW1145" s="616"/>
      <c r="BX1145" s="616"/>
      <c r="BY1145" s="616"/>
      <c r="BZ1145" s="616"/>
      <c r="CA1145" s="616"/>
      <c r="CB1145" s="616"/>
      <c r="CC1145" s="616"/>
      <c r="CD1145" s="616"/>
      <c r="CE1145" s="616"/>
      <c r="CF1145" s="616"/>
      <c r="CG1145" s="616"/>
    </row>
    <row r="1146" spans="1:85">
      <c r="A1146" s="618"/>
      <c r="B1146" s="618"/>
      <c r="C1146" s="618"/>
      <c r="D1146" s="618"/>
      <c r="E1146" s="618"/>
      <c r="F1146" s="618"/>
      <c r="G1146" s="618"/>
      <c r="H1146" s="618"/>
      <c r="I1146" s="618"/>
      <c r="J1146" s="618"/>
      <c r="K1146" s="618"/>
      <c r="L1146" s="618"/>
      <c r="M1146" s="618"/>
      <c r="N1146" s="618"/>
      <c r="O1146" s="618"/>
      <c r="P1146" s="618"/>
      <c r="Q1146" s="618"/>
      <c r="R1146" s="618"/>
      <c r="S1146" s="618"/>
      <c r="T1146" s="618"/>
      <c r="U1146" s="618"/>
      <c r="V1146" s="618"/>
      <c r="W1146" s="618"/>
      <c r="Y1146" s="618"/>
      <c r="Z1146" s="618"/>
      <c r="AA1146" s="618"/>
      <c r="AB1146" s="618"/>
      <c r="AC1146" s="618"/>
      <c r="AD1146" s="618"/>
      <c r="AE1146" s="618"/>
      <c r="AF1146" s="618"/>
      <c r="AG1146" s="618"/>
      <c r="AH1146" s="618"/>
      <c r="AI1146" s="618"/>
      <c r="AJ1146" s="618"/>
      <c r="AK1146" s="618"/>
      <c r="AL1146" s="616"/>
      <c r="AM1146" s="616"/>
      <c r="AN1146" s="616"/>
      <c r="AO1146" s="616"/>
      <c r="AP1146" s="616"/>
      <c r="AQ1146" s="616"/>
      <c r="AR1146" s="616"/>
      <c r="AS1146" s="616"/>
      <c r="AT1146" s="616"/>
      <c r="AU1146" s="616"/>
      <c r="AV1146" s="616"/>
      <c r="AW1146" s="616"/>
      <c r="AX1146" s="616"/>
      <c r="AY1146" s="616"/>
      <c r="AZ1146" s="616"/>
      <c r="BA1146" s="616"/>
      <c r="BB1146" s="616"/>
      <c r="BC1146" s="616"/>
      <c r="BD1146" s="616"/>
      <c r="BE1146" s="616"/>
      <c r="BF1146" s="616"/>
      <c r="BG1146" s="616"/>
      <c r="BH1146" s="616"/>
      <c r="BI1146" s="616"/>
      <c r="BJ1146" s="616"/>
      <c r="BK1146" s="616"/>
      <c r="BL1146" s="616"/>
      <c r="BM1146" s="616"/>
      <c r="BN1146" s="616"/>
      <c r="BO1146" s="616"/>
      <c r="BP1146" s="616"/>
      <c r="BQ1146" s="616"/>
      <c r="BR1146" s="616"/>
      <c r="BS1146" s="616"/>
      <c r="BT1146" s="616"/>
      <c r="BU1146" s="616"/>
      <c r="BV1146" s="616"/>
      <c r="BW1146" s="616"/>
      <c r="BX1146" s="616"/>
      <c r="BY1146" s="616"/>
      <c r="BZ1146" s="616"/>
      <c r="CA1146" s="616"/>
      <c r="CB1146" s="616"/>
      <c r="CC1146" s="616"/>
      <c r="CD1146" s="616"/>
      <c r="CE1146" s="616"/>
      <c r="CF1146" s="616"/>
      <c r="CG1146" s="616"/>
    </row>
    <row r="1147" spans="1:85">
      <c r="A1147" s="618"/>
      <c r="B1147" s="618"/>
      <c r="C1147" s="618"/>
      <c r="D1147" s="618"/>
      <c r="E1147" s="618"/>
      <c r="F1147" s="618"/>
      <c r="G1147" s="618"/>
      <c r="H1147" s="618"/>
      <c r="I1147" s="618"/>
      <c r="J1147" s="618"/>
      <c r="K1147" s="618"/>
      <c r="L1147" s="618"/>
      <c r="M1147" s="618"/>
      <c r="N1147" s="618"/>
      <c r="O1147" s="618"/>
      <c r="P1147" s="618"/>
      <c r="Q1147" s="618"/>
      <c r="R1147" s="618"/>
      <c r="S1147" s="618"/>
      <c r="T1147" s="618"/>
      <c r="U1147" s="618"/>
      <c r="V1147" s="618"/>
      <c r="W1147" s="618"/>
      <c r="Y1147" s="618"/>
      <c r="Z1147" s="618"/>
      <c r="AA1147" s="618"/>
      <c r="AB1147" s="618"/>
      <c r="AC1147" s="618"/>
      <c r="AD1147" s="618"/>
      <c r="AE1147" s="618"/>
      <c r="AF1147" s="618"/>
      <c r="AG1147" s="618"/>
      <c r="AH1147" s="618"/>
      <c r="AI1147" s="618"/>
      <c r="AJ1147" s="618"/>
      <c r="AK1147" s="618"/>
      <c r="AL1147" s="616"/>
      <c r="AM1147" s="616"/>
      <c r="AN1147" s="616"/>
      <c r="AO1147" s="616"/>
      <c r="AP1147" s="616"/>
      <c r="AQ1147" s="616"/>
      <c r="AR1147" s="616"/>
      <c r="AS1147" s="616"/>
      <c r="AT1147" s="616"/>
      <c r="AU1147" s="616"/>
      <c r="AV1147" s="616"/>
      <c r="AW1147" s="616"/>
      <c r="AX1147" s="616"/>
      <c r="AY1147" s="616"/>
      <c r="AZ1147" s="616"/>
      <c r="BA1147" s="616"/>
      <c r="BB1147" s="616"/>
      <c r="BC1147" s="616"/>
      <c r="BD1147" s="616"/>
      <c r="BE1147" s="616"/>
      <c r="BF1147" s="616"/>
      <c r="BG1147" s="616"/>
      <c r="BH1147" s="616"/>
      <c r="BI1147" s="616"/>
      <c r="BJ1147" s="616"/>
      <c r="BK1147" s="616"/>
      <c r="BL1147" s="616"/>
      <c r="BM1147" s="616"/>
      <c r="BN1147" s="616"/>
      <c r="BO1147" s="616"/>
      <c r="BP1147" s="616"/>
      <c r="BQ1147" s="616"/>
      <c r="BR1147" s="616"/>
      <c r="BS1147" s="616"/>
      <c r="BT1147" s="616"/>
      <c r="BU1147" s="616"/>
      <c r="BV1147" s="616"/>
      <c r="BW1147" s="616"/>
      <c r="BX1147" s="616"/>
      <c r="BY1147" s="616"/>
      <c r="BZ1147" s="616"/>
      <c r="CA1147" s="616"/>
      <c r="CB1147" s="616"/>
      <c r="CC1147" s="616"/>
      <c r="CD1147" s="616"/>
      <c r="CE1147" s="616"/>
      <c r="CF1147" s="616"/>
      <c r="CG1147" s="616"/>
    </row>
    <row r="1148" spans="1:85">
      <c r="A1148" s="618"/>
      <c r="B1148" s="618"/>
      <c r="C1148" s="618"/>
      <c r="D1148" s="618"/>
      <c r="E1148" s="618"/>
      <c r="F1148" s="618"/>
      <c r="G1148" s="618"/>
      <c r="H1148" s="618"/>
      <c r="I1148" s="618"/>
      <c r="J1148" s="618"/>
      <c r="K1148" s="618"/>
      <c r="L1148" s="618"/>
      <c r="M1148" s="618"/>
      <c r="N1148" s="618"/>
      <c r="O1148" s="618"/>
      <c r="P1148" s="618"/>
      <c r="Q1148" s="618"/>
      <c r="R1148" s="618"/>
      <c r="S1148" s="618"/>
      <c r="T1148" s="618"/>
      <c r="U1148" s="618"/>
      <c r="V1148" s="618"/>
      <c r="W1148" s="618"/>
      <c r="Y1148" s="618"/>
      <c r="Z1148" s="618"/>
      <c r="AA1148" s="618"/>
      <c r="AB1148" s="618"/>
      <c r="AC1148" s="618"/>
      <c r="AD1148" s="618"/>
      <c r="AE1148" s="618"/>
      <c r="AF1148" s="618"/>
      <c r="AG1148" s="618"/>
      <c r="AH1148" s="618"/>
      <c r="AI1148" s="618"/>
      <c r="AJ1148" s="618"/>
      <c r="AK1148" s="618"/>
      <c r="AL1148" s="616"/>
      <c r="AM1148" s="616"/>
      <c r="AN1148" s="616"/>
      <c r="AO1148" s="616"/>
      <c r="AP1148" s="616"/>
      <c r="AQ1148" s="616"/>
      <c r="AR1148" s="616"/>
      <c r="AS1148" s="616"/>
      <c r="AT1148" s="616"/>
      <c r="AU1148" s="616"/>
      <c r="AV1148" s="616"/>
      <c r="AW1148" s="616"/>
      <c r="AX1148" s="616"/>
      <c r="AY1148" s="616"/>
      <c r="AZ1148" s="616"/>
      <c r="BA1148" s="616"/>
      <c r="BB1148" s="616"/>
      <c r="BC1148" s="616"/>
      <c r="BD1148" s="616"/>
      <c r="BE1148" s="616"/>
      <c r="BF1148" s="616"/>
      <c r="BG1148" s="616"/>
      <c r="BH1148" s="616"/>
      <c r="BI1148" s="616"/>
      <c r="BJ1148" s="616"/>
      <c r="BK1148" s="616"/>
      <c r="BL1148" s="616"/>
      <c r="BM1148" s="616"/>
      <c r="BN1148" s="616"/>
      <c r="BO1148" s="616"/>
      <c r="BP1148" s="616"/>
      <c r="BQ1148" s="616"/>
      <c r="BR1148" s="616"/>
      <c r="BS1148" s="616"/>
      <c r="BT1148" s="616"/>
      <c r="BU1148" s="616"/>
      <c r="BV1148" s="616"/>
      <c r="BW1148" s="616"/>
      <c r="BX1148" s="616"/>
      <c r="BY1148" s="616"/>
      <c r="BZ1148" s="616"/>
      <c r="CA1148" s="616"/>
      <c r="CB1148" s="616"/>
      <c r="CC1148" s="616"/>
      <c r="CD1148" s="616"/>
      <c r="CE1148" s="616"/>
      <c r="CF1148" s="616"/>
      <c r="CG1148" s="616"/>
    </row>
    <row r="1149" spans="1:85">
      <c r="A1149" s="618"/>
      <c r="B1149" s="618"/>
      <c r="C1149" s="618"/>
      <c r="D1149" s="618"/>
      <c r="E1149" s="618"/>
      <c r="F1149" s="618"/>
      <c r="G1149" s="618"/>
      <c r="H1149" s="618"/>
      <c r="I1149" s="618"/>
      <c r="J1149" s="618"/>
      <c r="K1149" s="618"/>
      <c r="L1149" s="618"/>
      <c r="M1149" s="618"/>
      <c r="N1149" s="618"/>
      <c r="O1149" s="618"/>
      <c r="P1149" s="618"/>
      <c r="Q1149" s="618"/>
      <c r="R1149" s="618"/>
      <c r="S1149" s="618"/>
      <c r="T1149" s="618"/>
      <c r="U1149" s="618"/>
      <c r="V1149" s="618"/>
      <c r="W1149" s="618"/>
      <c r="Y1149" s="618"/>
      <c r="Z1149" s="618"/>
      <c r="AA1149" s="618"/>
      <c r="AB1149" s="618"/>
      <c r="AC1149" s="618"/>
      <c r="AD1149" s="618"/>
      <c r="AE1149" s="618"/>
      <c r="AF1149" s="618"/>
      <c r="AG1149" s="618"/>
      <c r="AH1149" s="618"/>
      <c r="AI1149" s="618"/>
      <c r="AJ1149" s="618"/>
      <c r="AK1149" s="618"/>
      <c r="AL1149" s="616"/>
      <c r="AM1149" s="616"/>
      <c r="AN1149" s="616"/>
      <c r="AO1149" s="616"/>
      <c r="AP1149" s="616"/>
      <c r="AQ1149" s="616"/>
      <c r="AR1149" s="616"/>
      <c r="AS1149" s="616"/>
      <c r="AT1149" s="616"/>
      <c r="AU1149" s="616"/>
      <c r="AV1149" s="616"/>
      <c r="AW1149" s="616"/>
      <c r="AX1149" s="616"/>
      <c r="AY1149" s="616"/>
      <c r="AZ1149" s="616"/>
      <c r="BA1149" s="616"/>
      <c r="BB1149" s="616"/>
      <c r="BC1149" s="616"/>
      <c r="BD1149" s="616"/>
      <c r="BE1149" s="616"/>
      <c r="BF1149" s="616"/>
      <c r="BG1149" s="616"/>
      <c r="BH1149" s="616"/>
      <c r="BI1149" s="616"/>
      <c r="BJ1149" s="616"/>
      <c r="BK1149" s="616"/>
      <c r="BL1149" s="616"/>
      <c r="BM1149" s="616"/>
      <c r="BN1149" s="616"/>
      <c r="BO1149" s="616"/>
      <c r="BP1149" s="616"/>
      <c r="BQ1149" s="616"/>
      <c r="BR1149" s="616"/>
      <c r="BS1149" s="616"/>
      <c r="BT1149" s="616"/>
      <c r="BU1149" s="616"/>
      <c r="BV1149" s="616"/>
      <c r="BW1149" s="616"/>
      <c r="BX1149" s="616"/>
      <c r="BY1149" s="616"/>
      <c r="BZ1149" s="616"/>
      <c r="CA1149" s="616"/>
      <c r="CB1149" s="616"/>
      <c r="CC1149" s="616"/>
      <c r="CD1149" s="616"/>
      <c r="CE1149" s="616"/>
      <c r="CF1149" s="616"/>
      <c r="CG1149" s="616"/>
    </row>
    <row r="1150" spans="1:85">
      <c r="A1150" s="618"/>
      <c r="B1150" s="618"/>
      <c r="C1150" s="618"/>
      <c r="D1150" s="618"/>
      <c r="E1150" s="618"/>
      <c r="F1150" s="618"/>
      <c r="G1150" s="618"/>
      <c r="H1150" s="618"/>
      <c r="I1150" s="618"/>
      <c r="J1150" s="618"/>
      <c r="K1150" s="618"/>
      <c r="L1150" s="618"/>
      <c r="M1150" s="618"/>
      <c r="N1150" s="618"/>
      <c r="O1150" s="618"/>
      <c r="P1150" s="618"/>
      <c r="Q1150" s="618"/>
      <c r="R1150" s="618"/>
      <c r="S1150" s="618"/>
      <c r="T1150" s="618"/>
      <c r="U1150" s="618"/>
      <c r="V1150" s="618"/>
      <c r="W1150" s="618"/>
      <c r="Y1150" s="618"/>
      <c r="Z1150" s="618"/>
      <c r="AA1150" s="618"/>
      <c r="AB1150" s="618"/>
      <c r="AC1150" s="618"/>
      <c r="AD1150" s="618"/>
      <c r="AE1150" s="618"/>
      <c r="AF1150" s="618"/>
      <c r="AG1150" s="618"/>
      <c r="AH1150" s="618"/>
      <c r="AI1150" s="618"/>
      <c r="AJ1150" s="618"/>
      <c r="AK1150" s="618"/>
      <c r="AL1150" s="616"/>
      <c r="AM1150" s="616"/>
      <c r="AN1150" s="616"/>
      <c r="AO1150" s="616"/>
      <c r="AP1150" s="616"/>
      <c r="AQ1150" s="616"/>
      <c r="AR1150" s="616"/>
      <c r="AS1150" s="616"/>
      <c r="AT1150" s="616"/>
      <c r="AU1150" s="616"/>
      <c r="AV1150" s="616"/>
      <c r="AW1150" s="616"/>
      <c r="AX1150" s="616"/>
      <c r="AY1150" s="616"/>
      <c r="AZ1150" s="616"/>
      <c r="BA1150" s="616"/>
      <c r="BB1150" s="616"/>
      <c r="BC1150" s="616"/>
      <c r="BD1150" s="616"/>
      <c r="BE1150" s="616"/>
      <c r="BF1150" s="616"/>
      <c r="BG1150" s="616"/>
      <c r="BH1150" s="616"/>
      <c r="BI1150" s="616"/>
      <c r="BJ1150" s="616"/>
      <c r="BK1150" s="616"/>
      <c r="BL1150" s="616"/>
      <c r="BM1150" s="616"/>
      <c r="BN1150" s="616"/>
      <c r="BO1150" s="616"/>
      <c r="BP1150" s="616"/>
      <c r="BQ1150" s="616"/>
      <c r="BR1150" s="616"/>
      <c r="BS1150" s="616"/>
      <c r="BT1150" s="616"/>
      <c r="BU1150" s="616"/>
      <c r="BV1150" s="616"/>
      <c r="BW1150" s="616"/>
      <c r="BX1150" s="616"/>
      <c r="BY1150" s="616"/>
      <c r="BZ1150" s="616"/>
      <c r="CA1150" s="616"/>
      <c r="CB1150" s="616"/>
      <c r="CC1150" s="616"/>
      <c r="CD1150" s="616"/>
      <c r="CE1150" s="616"/>
      <c r="CF1150" s="616"/>
      <c r="CG1150" s="616"/>
    </row>
    <row r="1151" spans="1:85">
      <c r="A1151" s="618"/>
      <c r="B1151" s="618"/>
      <c r="C1151" s="618"/>
      <c r="D1151" s="618"/>
      <c r="E1151" s="618"/>
      <c r="F1151" s="618"/>
      <c r="G1151" s="618"/>
      <c r="H1151" s="618"/>
      <c r="I1151" s="618"/>
      <c r="J1151" s="618"/>
      <c r="K1151" s="618"/>
      <c r="L1151" s="618"/>
      <c r="M1151" s="618"/>
      <c r="N1151" s="618"/>
      <c r="O1151" s="618"/>
      <c r="P1151" s="618"/>
      <c r="Q1151" s="618"/>
      <c r="R1151" s="618"/>
      <c r="S1151" s="618"/>
      <c r="T1151" s="618"/>
      <c r="U1151" s="618"/>
      <c r="V1151" s="618"/>
      <c r="W1151" s="618"/>
      <c r="Y1151" s="618"/>
      <c r="Z1151" s="618"/>
      <c r="AA1151" s="618"/>
      <c r="AB1151" s="618"/>
      <c r="AC1151" s="618"/>
      <c r="AD1151" s="618"/>
      <c r="AE1151" s="618"/>
      <c r="AF1151" s="618"/>
      <c r="AG1151" s="618"/>
      <c r="AH1151" s="618"/>
      <c r="AI1151" s="618"/>
      <c r="AJ1151" s="618"/>
      <c r="AK1151" s="618"/>
      <c r="AL1151" s="616"/>
      <c r="AM1151" s="616"/>
      <c r="AN1151" s="616"/>
      <c r="AO1151" s="616"/>
      <c r="AP1151" s="616"/>
      <c r="AQ1151" s="616"/>
      <c r="AR1151" s="616"/>
      <c r="AS1151" s="616"/>
      <c r="AT1151" s="616"/>
      <c r="AU1151" s="616"/>
      <c r="AV1151" s="616"/>
      <c r="AW1151" s="616"/>
      <c r="AX1151" s="616"/>
      <c r="AY1151" s="616"/>
      <c r="AZ1151" s="616"/>
      <c r="BA1151" s="616"/>
      <c r="BB1151" s="616"/>
      <c r="BC1151" s="616"/>
      <c r="BD1151" s="616"/>
      <c r="BE1151" s="616"/>
      <c r="BF1151" s="616"/>
      <c r="BG1151" s="616"/>
      <c r="BH1151" s="616"/>
      <c r="BI1151" s="616"/>
      <c r="BJ1151" s="616"/>
      <c r="BK1151" s="616"/>
      <c r="BL1151" s="616"/>
      <c r="BM1151" s="616"/>
      <c r="BN1151" s="616"/>
      <c r="BO1151" s="616"/>
      <c r="BP1151" s="616"/>
      <c r="BQ1151" s="616"/>
      <c r="BR1151" s="616"/>
      <c r="BS1151" s="616"/>
      <c r="BT1151" s="616"/>
      <c r="BU1151" s="616"/>
      <c r="BV1151" s="616"/>
      <c r="BW1151" s="616"/>
      <c r="BX1151" s="616"/>
      <c r="BY1151" s="616"/>
      <c r="BZ1151" s="616"/>
      <c r="CA1151" s="616"/>
      <c r="CB1151" s="616"/>
      <c r="CC1151" s="616"/>
      <c r="CD1151" s="616"/>
      <c r="CE1151" s="616"/>
      <c r="CF1151" s="616"/>
      <c r="CG1151" s="616"/>
    </row>
    <row r="1152" spans="1:85">
      <c r="A1152" s="618"/>
      <c r="B1152" s="618"/>
      <c r="C1152" s="618"/>
      <c r="D1152" s="618"/>
      <c r="E1152" s="618"/>
      <c r="F1152" s="618"/>
      <c r="G1152" s="618"/>
      <c r="H1152" s="618"/>
      <c r="I1152" s="618"/>
      <c r="J1152" s="618"/>
      <c r="K1152" s="618"/>
      <c r="L1152" s="618"/>
      <c r="M1152" s="618"/>
      <c r="N1152" s="618"/>
      <c r="O1152" s="618"/>
      <c r="P1152" s="618"/>
      <c r="Q1152" s="618"/>
      <c r="R1152" s="618"/>
      <c r="S1152" s="618"/>
      <c r="T1152" s="618"/>
      <c r="U1152" s="618"/>
      <c r="V1152" s="618"/>
      <c r="W1152" s="618"/>
      <c r="Y1152" s="618"/>
      <c r="Z1152" s="618"/>
      <c r="AA1152" s="618"/>
      <c r="AB1152" s="618"/>
      <c r="AC1152" s="618"/>
      <c r="AD1152" s="618"/>
      <c r="AE1152" s="618"/>
      <c r="AF1152" s="618"/>
      <c r="AG1152" s="618"/>
      <c r="AH1152" s="618"/>
      <c r="AI1152" s="618"/>
      <c r="AJ1152" s="618"/>
      <c r="AK1152" s="618"/>
      <c r="AL1152" s="616"/>
      <c r="AM1152" s="616"/>
      <c r="AN1152" s="616"/>
      <c r="AO1152" s="616"/>
      <c r="AP1152" s="616"/>
      <c r="AQ1152" s="616"/>
      <c r="AR1152" s="616"/>
      <c r="AS1152" s="616"/>
      <c r="AT1152" s="616"/>
      <c r="AU1152" s="616"/>
      <c r="AV1152" s="616"/>
      <c r="AW1152" s="616"/>
      <c r="AX1152" s="616"/>
      <c r="AY1152" s="616"/>
      <c r="AZ1152" s="616"/>
      <c r="BA1152" s="616"/>
      <c r="BB1152" s="616"/>
      <c r="BC1152" s="616"/>
      <c r="BD1152" s="616"/>
      <c r="BE1152" s="616"/>
      <c r="BF1152" s="616"/>
      <c r="BG1152" s="616"/>
      <c r="BH1152" s="616"/>
      <c r="BI1152" s="616"/>
      <c r="BJ1152" s="616"/>
      <c r="BK1152" s="616"/>
      <c r="BL1152" s="616"/>
      <c r="BM1152" s="616"/>
      <c r="BN1152" s="616"/>
      <c r="BO1152" s="616"/>
      <c r="BP1152" s="616"/>
      <c r="BQ1152" s="616"/>
      <c r="BR1152" s="616"/>
      <c r="BS1152" s="616"/>
      <c r="BT1152" s="616"/>
      <c r="BU1152" s="616"/>
      <c r="BV1152" s="616"/>
      <c r="BW1152" s="616"/>
      <c r="BX1152" s="616"/>
      <c r="BY1152" s="616"/>
      <c r="BZ1152" s="616"/>
      <c r="CA1152" s="616"/>
      <c r="CB1152" s="616"/>
      <c r="CC1152" s="616"/>
      <c r="CD1152" s="616"/>
      <c r="CE1152" s="616"/>
      <c r="CF1152" s="616"/>
      <c r="CG1152" s="616"/>
    </row>
    <row r="1153" spans="1:85">
      <c r="A1153" s="618"/>
      <c r="B1153" s="618"/>
      <c r="C1153" s="618"/>
      <c r="D1153" s="618"/>
      <c r="E1153" s="618"/>
      <c r="F1153" s="618"/>
      <c r="G1153" s="618"/>
      <c r="H1153" s="618"/>
      <c r="I1153" s="618"/>
      <c r="J1153" s="618"/>
      <c r="K1153" s="618"/>
      <c r="L1153" s="618"/>
      <c r="M1153" s="618"/>
      <c r="N1153" s="618"/>
      <c r="O1153" s="618"/>
      <c r="P1153" s="618"/>
      <c r="Q1153" s="618"/>
      <c r="R1153" s="618"/>
      <c r="S1153" s="618"/>
      <c r="T1153" s="618"/>
      <c r="U1153" s="618"/>
      <c r="V1153" s="618"/>
      <c r="W1153" s="618"/>
      <c r="Y1153" s="618"/>
      <c r="Z1153" s="618"/>
      <c r="AA1153" s="618"/>
      <c r="AB1153" s="618"/>
      <c r="AC1153" s="618"/>
      <c r="AD1153" s="618"/>
      <c r="AE1153" s="618"/>
      <c r="AF1153" s="618"/>
      <c r="AG1153" s="618"/>
      <c r="AH1153" s="618"/>
      <c r="AI1153" s="618"/>
      <c r="AJ1153" s="618"/>
      <c r="AK1153" s="618"/>
      <c r="AL1153" s="616"/>
      <c r="AM1153" s="616"/>
      <c r="AN1153" s="616"/>
      <c r="AO1153" s="616"/>
      <c r="AP1153" s="616"/>
      <c r="AQ1153" s="616"/>
      <c r="AR1153" s="616"/>
      <c r="AS1153" s="616"/>
      <c r="AT1153" s="616"/>
      <c r="AU1153" s="616"/>
      <c r="AV1153" s="616"/>
      <c r="AW1153" s="616"/>
      <c r="AX1153" s="616"/>
      <c r="AY1153" s="616"/>
      <c r="AZ1153" s="616"/>
      <c r="BA1153" s="616"/>
      <c r="BB1153" s="616"/>
      <c r="BC1153" s="616"/>
      <c r="BD1153" s="616"/>
      <c r="BE1153" s="616"/>
      <c r="BF1153" s="616"/>
      <c r="BG1153" s="616"/>
      <c r="BH1153" s="616"/>
      <c r="BI1153" s="616"/>
      <c r="BJ1153" s="616"/>
      <c r="BK1153" s="616"/>
      <c r="BL1153" s="616"/>
      <c r="BM1153" s="616"/>
      <c r="BN1153" s="616"/>
      <c r="BO1153" s="616"/>
      <c r="BP1153" s="616"/>
      <c r="BQ1153" s="616"/>
      <c r="BR1153" s="616"/>
      <c r="BS1153" s="616"/>
      <c r="BT1153" s="616"/>
      <c r="BU1153" s="616"/>
      <c r="BV1153" s="616"/>
      <c r="BW1153" s="616"/>
      <c r="BX1153" s="616"/>
      <c r="BY1153" s="616"/>
      <c r="BZ1153" s="616"/>
      <c r="CA1153" s="616"/>
      <c r="CB1153" s="616"/>
      <c r="CC1153" s="616"/>
      <c r="CD1153" s="616"/>
      <c r="CE1153" s="616"/>
      <c r="CF1153" s="616"/>
      <c r="CG1153" s="616"/>
    </row>
    <row r="1154" spans="1:85">
      <c r="A1154" s="618"/>
      <c r="B1154" s="618"/>
      <c r="C1154" s="618"/>
      <c r="D1154" s="618"/>
      <c r="E1154" s="618"/>
      <c r="F1154" s="618"/>
      <c r="G1154" s="618"/>
      <c r="H1154" s="618"/>
      <c r="I1154" s="618"/>
      <c r="J1154" s="618"/>
      <c r="K1154" s="618"/>
      <c r="L1154" s="618"/>
      <c r="M1154" s="618"/>
      <c r="N1154" s="618"/>
      <c r="O1154" s="618"/>
      <c r="P1154" s="618"/>
      <c r="Q1154" s="618"/>
      <c r="R1154" s="618"/>
      <c r="S1154" s="618"/>
      <c r="T1154" s="618"/>
      <c r="U1154" s="618"/>
      <c r="V1154" s="618"/>
      <c r="W1154" s="618"/>
      <c r="Y1154" s="618"/>
      <c r="Z1154" s="618"/>
      <c r="AA1154" s="618"/>
      <c r="AB1154" s="618"/>
      <c r="AC1154" s="618"/>
      <c r="AD1154" s="618"/>
      <c r="AE1154" s="618"/>
      <c r="AF1154" s="618"/>
      <c r="AG1154" s="618"/>
      <c r="AH1154" s="618"/>
      <c r="AI1154" s="618"/>
      <c r="AJ1154" s="618"/>
      <c r="AK1154" s="618"/>
      <c r="AL1154" s="616"/>
      <c r="AM1154" s="616"/>
      <c r="AN1154" s="616"/>
      <c r="AO1154" s="616"/>
      <c r="AP1154" s="616"/>
      <c r="AQ1154" s="616"/>
      <c r="AR1154" s="616"/>
      <c r="AS1154" s="616"/>
      <c r="AT1154" s="616"/>
      <c r="AU1154" s="616"/>
      <c r="AV1154" s="616"/>
      <c r="AW1154" s="616"/>
      <c r="AX1154" s="616"/>
      <c r="AY1154" s="616"/>
      <c r="AZ1154" s="616"/>
      <c r="BA1154" s="616"/>
      <c r="BB1154" s="616"/>
      <c r="BC1154" s="616"/>
      <c r="BD1154" s="616"/>
      <c r="BE1154" s="616"/>
      <c r="BF1154" s="616"/>
      <c r="BG1154" s="616"/>
      <c r="BH1154" s="616"/>
      <c r="BI1154" s="616"/>
      <c r="BJ1154" s="616"/>
      <c r="BK1154" s="616"/>
      <c r="BL1154" s="616"/>
      <c r="BM1154" s="616"/>
      <c r="BN1154" s="616"/>
      <c r="BO1154" s="616"/>
      <c r="BP1154" s="616"/>
      <c r="BQ1154" s="616"/>
      <c r="BR1154" s="616"/>
      <c r="BS1154" s="616"/>
      <c r="BT1154" s="616"/>
      <c r="BU1154" s="616"/>
      <c r="BV1154" s="616"/>
      <c r="BW1154" s="616"/>
      <c r="BX1154" s="616"/>
      <c r="BY1154" s="616"/>
      <c r="BZ1154" s="616"/>
      <c r="CA1154" s="616"/>
      <c r="CB1154" s="616"/>
      <c r="CC1154" s="616"/>
      <c r="CD1154" s="616"/>
      <c r="CE1154" s="616"/>
      <c r="CF1154" s="616"/>
      <c r="CG1154" s="616"/>
    </row>
    <row r="1155" spans="1:85">
      <c r="A1155" s="618"/>
      <c r="B1155" s="618"/>
      <c r="C1155" s="618"/>
      <c r="D1155" s="618"/>
      <c r="E1155" s="618"/>
      <c r="F1155" s="618"/>
      <c r="G1155" s="618"/>
      <c r="H1155" s="618"/>
      <c r="I1155" s="618"/>
      <c r="J1155" s="618"/>
      <c r="K1155" s="618"/>
      <c r="L1155" s="618"/>
      <c r="M1155" s="618"/>
      <c r="N1155" s="618"/>
      <c r="O1155" s="618"/>
      <c r="P1155" s="618"/>
      <c r="Q1155" s="618"/>
      <c r="R1155" s="618"/>
      <c r="S1155" s="618"/>
      <c r="T1155" s="618"/>
      <c r="U1155" s="618"/>
      <c r="V1155" s="618"/>
      <c r="W1155" s="618"/>
      <c r="Y1155" s="618"/>
      <c r="Z1155" s="618"/>
      <c r="AA1155" s="618"/>
      <c r="AB1155" s="618"/>
      <c r="AC1155" s="618"/>
      <c r="AD1155" s="618"/>
      <c r="AE1155" s="618"/>
      <c r="AF1155" s="618"/>
      <c r="AG1155" s="618"/>
      <c r="AH1155" s="618"/>
      <c r="AI1155" s="618"/>
      <c r="AJ1155" s="618"/>
      <c r="AK1155" s="618"/>
      <c r="AL1155" s="616"/>
      <c r="AM1155" s="616"/>
      <c r="AN1155" s="616"/>
      <c r="AO1155" s="616"/>
      <c r="AP1155" s="616"/>
      <c r="AQ1155" s="616"/>
      <c r="AR1155" s="616"/>
      <c r="AS1155" s="616"/>
      <c r="AT1155" s="616"/>
      <c r="AU1155" s="616"/>
      <c r="AV1155" s="616"/>
      <c r="AW1155" s="616"/>
      <c r="AX1155" s="616"/>
      <c r="AY1155" s="616"/>
      <c r="AZ1155" s="616"/>
      <c r="BA1155" s="616"/>
      <c r="BB1155" s="616"/>
      <c r="BC1155" s="616"/>
      <c r="BD1155" s="616"/>
      <c r="BE1155" s="616"/>
      <c r="BF1155" s="616"/>
      <c r="BG1155" s="616"/>
      <c r="BH1155" s="616"/>
      <c r="BI1155" s="616"/>
      <c r="BJ1155" s="616"/>
      <c r="BK1155" s="616"/>
      <c r="BL1155" s="616"/>
      <c r="BM1155" s="616"/>
      <c r="BN1155" s="616"/>
      <c r="BO1155" s="616"/>
      <c r="BP1155" s="616"/>
      <c r="BQ1155" s="616"/>
      <c r="BR1155" s="616"/>
      <c r="BS1155" s="616"/>
      <c r="BT1155" s="616"/>
      <c r="BU1155" s="616"/>
      <c r="BV1155" s="616"/>
      <c r="BW1155" s="616"/>
      <c r="BX1155" s="616"/>
      <c r="BY1155" s="616"/>
      <c r="BZ1155" s="616"/>
      <c r="CA1155" s="616"/>
      <c r="CB1155" s="616"/>
      <c r="CC1155" s="616"/>
      <c r="CD1155" s="616"/>
      <c r="CE1155" s="616"/>
      <c r="CF1155" s="616"/>
      <c r="CG1155" s="616"/>
    </row>
    <row r="1156" spans="1:85">
      <c r="A1156" s="618"/>
      <c r="B1156" s="618"/>
      <c r="C1156" s="618"/>
      <c r="D1156" s="618"/>
      <c r="E1156" s="618"/>
      <c r="F1156" s="618"/>
      <c r="G1156" s="618"/>
      <c r="H1156" s="618"/>
      <c r="I1156" s="618"/>
      <c r="J1156" s="618"/>
      <c r="K1156" s="618"/>
      <c r="L1156" s="618"/>
      <c r="M1156" s="618"/>
      <c r="N1156" s="618"/>
      <c r="O1156" s="618"/>
      <c r="P1156" s="618"/>
      <c r="Q1156" s="618"/>
      <c r="R1156" s="618"/>
      <c r="S1156" s="618"/>
      <c r="T1156" s="618"/>
      <c r="U1156" s="618"/>
      <c r="V1156" s="618"/>
      <c r="W1156" s="618"/>
      <c r="Y1156" s="618"/>
      <c r="Z1156" s="618"/>
      <c r="AA1156" s="618"/>
      <c r="AB1156" s="618"/>
      <c r="AC1156" s="618"/>
      <c r="AD1156" s="618"/>
      <c r="AE1156" s="618"/>
      <c r="AF1156" s="618"/>
      <c r="AG1156" s="618"/>
      <c r="AH1156" s="618"/>
      <c r="AI1156" s="618"/>
      <c r="AJ1156" s="618"/>
      <c r="AK1156" s="618"/>
      <c r="AL1156" s="616"/>
      <c r="AM1156" s="616"/>
      <c r="AN1156" s="616"/>
      <c r="AO1156" s="616"/>
      <c r="AP1156" s="616"/>
      <c r="AQ1156" s="616"/>
      <c r="AR1156" s="616"/>
      <c r="AS1156" s="616"/>
      <c r="AT1156" s="616"/>
      <c r="AU1156" s="616"/>
      <c r="AV1156" s="616"/>
      <c r="AW1156" s="616"/>
      <c r="AX1156" s="616"/>
      <c r="AY1156" s="616"/>
      <c r="AZ1156" s="616"/>
      <c r="BA1156" s="616"/>
      <c r="BB1156" s="616"/>
      <c r="BC1156" s="616"/>
      <c r="BD1156" s="616"/>
      <c r="BE1156" s="616"/>
      <c r="BF1156" s="616"/>
      <c r="BG1156" s="616"/>
      <c r="BH1156" s="616"/>
      <c r="BI1156" s="616"/>
      <c r="BJ1156" s="616"/>
      <c r="BK1156" s="616"/>
      <c r="BL1156" s="616"/>
      <c r="BM1156" s="616"/>
      <c r="BN1156" s="616"/>
      <c r="BO1156" s="616"/>
      <c r="BP1156" s="616"/>
      <c r="BQ1156" s="616"/>
      <c r="BR1156" s="616"/>
      <c r="BS1156" s="616"/>
      <c r="BT1156" s="616"/>
      <c r="BU1156" s="616"/>
      <c r="BV1156" s="616"/>
      <c r="BW1156" s="616"/>
      <c r="BX1156" s="616"/>
      <c r="BY1156" s="616"/>
      <c r="BZ1156" s="616"/>
      <c r="CA1156" s="616"/>
      <c r="CB1156" s="616"/>
      <c r="CC1156" s="616"/>
      <c r="CD1156" s="616"/>
      <c r="CE1156" s="616"/>
      <c r="CF1156" s="616"/>
      <c r="CG1156" s="616"/>
    </row>
    <row r="1157" spans="1:85">
      <c r="A1157" s="618"/>
      <c r="B1157" s="618"/>
      <c r="C1157" s="618"/>
      <c r="D1157" s="618"/>
      <c r="E1157" s="618"/>
      <c r="F1157" s="618"/>
      <c r="G1157" s="618"/>
      <c r="H1157" s="618"/>
      <c r="I1157" s="618"/>
      <c r="J1157" s="618"/>
      <c r="K1157" s="618"/>
      <c r="L1157" s="618"/>
      <c r="M1157" s="618"/>
      <c r="N1157" s="618"/>
      <c r="O1157" s="618"/>
      <c r="P1157" s="618"/>
      <c r="Q1157" s="618"/>
      <c r="R1157" s="618"/>
      <c r="S1157" s="618"/>
      <c r="T1157" s="618"/>
      <c r="U1157" s="618"/>
      <c r="V1157" s="618"/>
      <c r="W1157" s="618"/>
      <c r="Y1157" s="618"/>
      <c r="Z1157" s="618"/>
      <c r="AA1157" s="618"/>
      <c r="AB1157" s="618"/>
      <c r="AC1157" s="618"/>
      <c r="AD1157" s="618"/>
      <c r="AE1157" s="618"/>
      <c r="AF1157" s="618"/>
      <c r="AG1157" s="618"/>
      <c r="AH1157" s="618"/>
      <c r="AI1157" s="618"/>
      <c r="AJ1157" s="618"/>
      <c r="AK1157" s="618"/>
      <c r="AL1157" s="616"/>
      <c r="AM1157" s="616"/>
      <c r="AN1157" s="616"/>
      <c r="AO1157" s="616"/>
      <c r="AP1157" s="616"/>
      <c r="AQ1157" s="616"/>
      <c r="AR1157" s="616"/>
      <c r="AS1157" s="616"/>
      <c r="AT1157" s="616"/>
      <c r="AU1157" s="616"/>
      <c r="AV1157" s="616"/>
      <c r="AW1157" s="616"/>
      <c r="AX1157" s="616"/>
      <c r="AY1157" s="616"/>
      <c r="AZ1157" s="616"/>
      <c r="BA1157" s="616"/>
      <c r="BB1157" s="616"/>
      <c r="BC1157" s="616"/>
      <c r="BD1157" s="616"/>
      <c r="BE1157" s="616"/>
      <c r="BF1157" s="616"/>
      <c r="BG1157" s="616"/>
      <c r="BH1157" s="616"/>
      <c r="BI1157" s="616"/>
      <c r="BJ1157" s="616"/>
      <c r="BK1157" s="616"/>
      <c r="BL1157" s="616"/>
      <c r="BM1157" s="616"/>
      <c r="BN1157" s="616"/>
      <c r="BO1157" s="616"/>
      <c r="BP1157" s="616"/>
      <c r="BQ1157" s="616"/>
      <c r="BR1157" s="616"/>
      <c r="BS1157" s="616"/>
      <c r="BT1157" s="616"/>
      <c r="BU1157" s="616"/>
      <c r="BV1157" s="616"/>
      <c r="BW1157" s="616"/>
      <c r="BX1157" s="616"/>
      <c r="BY1157" s="616"/>
      <c r="BZ1157" s="616"/>
      <c r="CA1157" s="616"/>
      <c r="CB1157" s="616"/>
      <c r="CC1157" s="616"/>
      <c r="CD1157" s="616"/>
      <c r="CE1157" s="616"/>
      <c r="CF1157" s="616"/>
      <c r="CG1157" s="616"/>
    </row>
    <row r="1158" spans="1:85">
      <c r="A1158" s="618"/>
      <c r="B1158" s="618"/>
      <c r="C1158" s="618"/>
      <c r="D1158" s="618"/>
      <c r="E1158" s="618"/>
      <c r="F1158" s="618"/>
      <c r="G1158" s="618"/>
      <c r="H1158" s="618"/>
      <c r="I1158" s="618"/>
      <c r="J1158" s="618"/>
      <c r="K1158" s="618"/>
      <c r="L1158" s="618"/>
      <c r="M1158" s="618"/>
      <c r="N1158" s="618"/>
      <c r="O1158" s="618"/>
      <c r="P1158" s="618"/>
      <c r="Q1158" s="618"/>
      <c r="R1158" s="618"/>
      <c r="S1158" s="618"/>
      <c r="T1158" s="618"/>
      <c r="U1158" s="618"/>
      <c r="V1158" s="618"/>
      <c r="W1158" s="618"/>
      <c r="Y1158" s="618"/>
      <c r="Z1158" s="618"/>
      <c r="AA1158" s="618"/>
      <c r="AB1158" s="618"/>
      <c r="AC1158" s="618"/>
      <c r="AD1158" s="618"/>
      <c r="AE1158" s="618"/>
      <c r="AF1158" s="618"/>
      <c r="AG1158" s="618"/>
      <c r="AH1158" s="618"/>
      <c r="AI1158" s="618"/>
      <c r="AJ1158" s="618"/>
      <c r="AK1158" s="618"/>
      <c r="AL1158" s="616"/>
      <c r="AM1158" s="616"/>
      <c r="AN1158" s="616"/>
      <c r="AO1158" s="616"/>
      <c r="AP1158" s="616"/>
      <c r="AQ1158" s="616"/>
      <c r="AR1158" s="616"/>
      <c r="AS1158" s="616"/>
      <c r="AT1158" s="616"/>
      <c r="AU1158" s="616"/>
      <c r="AV1158" s="616"/>
      <c r="AW1158" s="616"/>
      <c r="AX1158" s="616"/>
      <c r="AY1158" s="616"/>
      <c r="AZ1158" s="616"/>
      <c r="BA1158" s="616"/>
      <c r="BB1158" s="616"/>
      <c r="BC1158" s="616"/>
      <c r="BD1158" s="616"/>
      <c r="BE1158" s="616"/>
      <c r="BF1158" s="616"/>
      <c r="BG1158" s="616"/>
      <c r="BH1158" s="616"/>
      <c r="BI1158" s="616"/>
      <c r="BJ1158" s="616"/>
      <c r="BK1158" s="616"/>
      <c r="BL1158" s="616"/>
      <c r="BM1158" s="616"/>
      <c r="BN1158" s="616"/>
      <c r="BO1158" s="616"/>
      <c r="BP1158" s="616"/>
      <c r="BQ1158" s="616"/>
      <c r="BR1158" s="616"/>
      <c r="BS1158" s="616"/>
      <c r="BT1158" s="616"/>
      <c r="BU1158" s="616"/>
      <c r="BV1158" s="616"/>
      <c r="BW1158" s="616"/>
      <c r="BX1158" s="616"/>
      <c r="BY1158" s="616"/>
      <c r="BZ1158" s="616"/>
      <c r="CA1158" s="616"/>
      <c r="CB1158" s="616"/>
      <c r="CC1158" s="616"/>
      <c r="CD1158" s="616"/>
      <c r="CE1158" s="616"/>
      <c r="CF1158" s="616"/>
      <c r="CG1158" s="616"/>
    </row>
    <row r="1159" spans="1:85">
      <c r="A1159" s="618"/>
      <c r="B1159" s="618"/>
      <c r="C1159" s="618"/>
      <c r="D1159" s="618"/>
      <c r="E1159" s="618"/>
      <c r="F1159" s="618"/>
      <c r="G1159" s="618"/>
      <c r="H1159" s="618"/>
      <c r="I1159" s="618"/>
      <c r="J1159" s="618"/>
      <c r="K1159" s="618"/>
      <c r="L1159" s="618"/>
      <c r="M1159" s="618"/>
      <c r="N1159" s="618"/>
      <c r="O1159" s="618"/>
      <c r="P1159" s="618"/>
      <c r="Q1159" s="618"/>
      <c r="R1159" s="618"/>
      <c r="S1159" s="618"/>
      <c r="T1159" s="618"/>
      <c r="U1159" s="618"/>
      <c r="V1159" s="618"/>
      <c r="W1159" s="618"/>
      <c r="Y1159" s="618"/>
      <c r="Z1159" s="618"/>
      <c r="AA1159" s="618"/>
      <c r="AB1159" s="618"/>
      <c r="AC1159" s="618"/>
      <c r="AD1159" s="618"/>
      <c r="AE1159" s="618"/>
      <c r="AF1159" s="618"/>
      <c r="AG1159" s="618"/>
      <c r="AH1159" s="618"/>
      <c r="AI1159" s="618"/>
      <c r="AJ1159" s="618"/>
      <c r="AK1159" s="618"/>
      <c r="AL1159" s="616"/>
      <c r="AM1159" s="616"/>
      <c r="AN1159" s="616"/>
      <c r="AO1159" s="616"/>
      <c r="AP1159" s="616"/>
      <c r="AQ1159" s="616"/>
      <c r="AR1159" s="616"/>
      <c r="AS1159" s="616"/>
      <c r="AT1159" s="616"/>
      <c r="AU1159" s="616"/>
      <c r="AV1159" s="616"/>
      <c r="AW1159" s="616"/>
      <c r="AX1159" s="616"/>
      <c r="AY1159" s="616"/>
      <c r="AZ1159" s="616"/>
      <c r="BA1159" s="616"/>
      <c r="BB1159" s="616"/>
      <c r="BC1159" s="616"/>
      <c r="BD1159" s="616"/>
      <c r="BE1159" s="616"/>
      <c r="BF1159" s="616"/>
      <c r="BG1159" s="616"/>
      <c r="BH1159" s="616"/>
      <c r="BI1159" s="616"/>
      <c r="BJ1159" s="616"/>
      <c r="BK1159" s="616"/>
      <c r="BL1159" s="616"/>
      <c r="BM1159" s="616"/>
      <c r="BN1159" s="616"/>
      <c r="BO1159" s="616"/>
      <c r="BP1159" s="616"/>
      <c r="BQ1159" s="616"/>
      <c r="BR1159" s="616"/>
      <c r="BS1159" s="616"/>
      <c r="BT1159" s="616"/>
      <c r="BU1159" s="616"/>
      <c r="BV1159" s="616"/>
      <c r="BW1159" s="616"/>
      <c r="BX1159" s="616"/>
      <c r="BY1159" s="616"/>
      <c r="BZ1159" s="616"/>
      <c r="CA1159" s="616"/>
      <c r="CB1159" s="616"/>
      <c r="CC1159" s="616"/>
      <c r="CD1159" s="616"/>
      <c r="CE1159" s="616"/>
      <c r="CF1159" s="616"/>
      <c r="CG1159" s="616"/>
    </row>
    <row r="1160" spans="1:85">
      <c r="A1160" s="618"/>
      <c r="B1160" s="618"/>
      <c r="C1160" s="618"/>
      <c r="D1160" s="618"/>
      <c r="E1160" s="618"/>
      <c r="F1160" s="618"/>
      <c r="G1160" s="618"/>
      <c r="H1160" s="618"/>
      <c r="I1160" s="618"/>
      <c r="J1160" s="618"/>
      <c r="K1160" s="618"/>
      <c r="L1160" s="618"/>
      <c r="M1160" s="618"/>
      <c r="N1160" s="618"/>
      <c r="O1160" s="618"/>
      <c r="P1160" s="618"/>
      <c r="Q1160" s="618"/>
      <c r="R1160" s="618"/>
      <c r="S1160" s="618"/>
      <c r="T1160" s="618"/>
      <c r="U1160" s="618"/>
      <c r="V1160" s="618"/>
      <c r="W1160" s="618"/>
      <c r="Y1160" s="618"/>
      <c r="Z1160" s="618"/>
      <c r="AA1160" s="618"/>
      <c r="AB1160" s="618"/>
      <c r="AC1160" s="618"/>
      <c r="AD1160" s="618"/>
      <c r="AE1160" s="618"/>
      <c r="AF1160" s="618"/>
      <c r="AG1160" s="618"/>
      <c r="AH1160" s="618"/>
      <c r="AI1160" s="618"/>
      <c r="AJ1160" s="618"/>
      <c r="AK1160" s="618"/>
      <c r="AL1160" s="616"/>
      <c r="AM1160" s="616"/>
      <c r="AN1160" s="616"/>
      <c r="AO1160" s="616"/>
      <c r="AP1160" s="616"/>
      <c r="AQ1160" s="616"/>
      <c r="AR1160" s="616"/>
      <c r="AS1160" s="616"/>
      <c r="AT1160" s="616"/>
      <c r="AU1160" s="616"/>
      <c r="AV1160" s="616"/>
      <c r="AW1160" s="616"/>
      <c r="AX1160" s="616"/>
      <c r="AY1160" s="616"/>
      <c r="AZ1160" s="616"/>
      <c r="BA1160" s="616"/>
      <c r="BB1160" s="616"/>
      <c r="BC1160" s="616"/>
      <c r="BD1160" s="616"/>
      <c r="BE1160" s="616"/>
      <c r="BF1160" s="616"/>
      <c r="BG1160" s="616"/>
      <c r="BH1160" s="616"/>
      <c r="BI1160" s="616"/>
      <c r="BJ1160" s="616"/>
      <c r="BK1160" s="616"/>
      <c r="BL1160" s="616"/>
      <c r="BM1160" s="616"/>
      <c r="BN1160" s="616"/>
      <c r="BO1160" s="616"/>
      <c r="BP1160" s="616"/>
      <c r="BQ1160" s="616"/>
      <c r="BR1160" s="616"/>
      <c r="BS1160" s="616"/>
      <c r="BT1160" s="616"/>
      <c r="BU1160" s="616"/>
      <c r="BV1160" s="616"/>
      <c r="BW1160" s="616"/>
      <c r="BX1160" s="616"/>
      <c r="BY1160" s="616"/>
      <c r="BZ1160" s="616"/>
      <c r="CA1160" s="616"/>
      <c r="CB1160" s="616"/>
      <c r="CC1160" s="616"/>
      <c r="CD1160" s="616"/>
      <c r="CE1160" s="616"/>
      <c r="CF1160" s="616"/>
      <c r="CG1160" s="616"/>
    </row>
    <row r="1161" spans="1:85">
      <c r="A1161" s="618"/>
      <c r="B1161" s="618"/>
      <c r="C1161" s="618"/>
      <c r="D1161" s="618"/>
      <c r="E1161" s="618"/>
      <c r="F1161" s="618"/>
      <c r="G1161" s="618"/>
      <c r="H1161" s="618"/>
      <c r="I1161" s="618"/>
      <c r="J1161" s="618"/>
      <c r="K1161" s="618"/>
      <c r="L1161" s="618"/>
      <c r="M1161" s="618"/>
      <c r="N1161" s="618"/>
      <c r="O1161" s="618"/>
      <c r="P1161" s="618"/>
      <c r="Q1161" s="618"/>
      <c r="R1161" s="618"/>
      <c r="S1161" s="618"/>
      <c r="T1161" s="618"/>
      <c r="U1161" s="618"/>
      <c r="V1161" s="618"/>
      <c r="W1161" s="618"/>
      <c r="Y1161" s="618"/>
      <c r="Z1161" s="618"/>
      <c r="AA1161" s="618"/>
      <c r="AB1161" s="618"/>
      <c r="AC1161" s="618"/>
      <c r="AD1161" s="618"/>
      <c r="AE1161" s="618"/>
      <c r="AF1161" s="618"/>
      <c r="AG1161" s="618"/>
      <c r="AH1161" s="618"/>
      <c r="AI1161" s="618"/>
      <c r="AJ1161" s="618"/>
      <c r="AK1161" s="618"/>
      <c r="AL1161" s="616"/>
      <c r="AM1161" s="616"/>
      <c r="AN1161" s="616"/>
      <c r="AO1161" s="616"/>
      <c r="AP1161" s="616"/>
      <c r="AQ1161" s="616"/>
      <c r="AR1161" s="616"/>
      <c r="AS1161" s="616"/>
      <c r="AT1161" s="616"/>
      <c r="AU1161" s="616"/>
      <c r="AV1161" s="616"/>
      <c r="AW1161" s="616"/>
      <c r="AX1161" s="616"/>
      <c r="AY1161" s="616"/>
      <c r="AZ1161" s="616"/>
      <c r="BA1161" s="616"/>
      <c r="BB1161" s="616"/>
      <c r="BC1161" s="616"/>
      <c r="BD1161" s="616"/>
      <c r="BE1161" s="616"/>
      <c r="BF1161" s="616"/>
      <c r="BG1161" s="616"/>
      <c r="BH1161" s="616"/>
      <c r="BI1161" s="616"/>
      <c r="BJ1161" s="616"/>
      <c r="BK1161" s="616"/>
      <c r="BL1161" s="616"/>
      <c r="BM1161" s="616"/>
      <c r="BN1161" s="616"/>
      <c r="BO1161" s="616"/>
      <c r="BP1161" s="616"/>
      <c r="BQ1161" s="616"/>
      <c r="BR1161" s="616"/>
      <c r="BS1161" s="616"/>
      <c r="BT1161" s="616"/>
      <c r="BU1161" s="616"/>
      <c r="BV1161" s="616"/>
      <c r="BW1161" s="616"/>
      <c r="BX1161" s="616"/>
      <c r="BY1161" s="616"/>
      <c r="BZ1161" s="616"/>
      <c r="CA1161" s="616"/>
      <c r="CB1161" s="616"/>
      <c r="CC1161" s="616"/>
      <c r="CD1161" s="616"/>
      <c r="CE1161" s="616"/>
      <c r="CF1161" s="616"/>
      <c r="CG1161" s="616"/>
    </row>
    <row r="1162" spans="1:85">
      <c r="A1162" s="618"/>
      <c r="B1162" s="618"/>
      <c r="C1162" s="618"/>
      <c r="D1162" s="618"/>
      <c r="E1162" s="618"/>
      <c r="F1162" s="618"/>
      <c r="G1162" s="618"/>
      <c r="H1162" s="618"/>
      <c r="I1162" s="618"/>
      <c r="J1162" s="618"/>
      <c r="K1162" s="618"/>
      <c r="L1162" s="618"/>
      <c r="M1162" s="618"/>
      <c r="N1162" s="618"/>
      <c r="O1162" s="618"/>
      <c r="P1162" s="618"/>
      <c r="Q1162" s="618"/>
      <c r="R1162" s="618"/>
      <c r="S1162" s="618"/>
      <c r="T1162" s="618"/>
      <c r="U1162" s="618"/>
      <c r="V1162" s="618"/>
      <c r="W1162" s="618"/>
      <c r="Y1162" s="618"/>
      <c r="Z1162" s="618"/>
      <c r="AA1162" s="618"/>
      <c r="AB1162" s="618"/>
      <c r="AC1162" s="618"/>
      <c r="AD1162" s="618"/>
      <c r="AE1162" s="618"/>
      <c r="AF1162" s="618"/>
      <c r="AG1162" s="618"/>
      <c r="AH1162" s="618"/>
      <c r="AI1162" s="618"/>
      <c r="AJ1162" s="618"/>
      <c r="AK1162" s="618"/>
      <c r="AL1162" s="616"/>
      <c r="AM1162" s="616"/>
      <c r="AN1162" s="616"/>
      <c r="AO1162" s="616"/>
      <c r="AP1162" s="616"/>
      <c r="AQ1162" s="616"/>
      <c r="AR1162" s="616"/>
      <c r="AS1162" s="616"/>
      <c r="AT1162" s="616"/>
      <c r="AU1162" s="616"/>
      <c r="AV1162" s="616"/>
      <c r="AW1162" s="616"/>
      <c r="AX1162" s="616"/>
      <c r="AY1162" s="616"/>
      <c r="AZ1162" s="616"/>
      <c r="BA1162" s="616"/>
      <c r="BB1162" s="616"/>
      <c r="BC1162" s="616"/>
      <c r="BD1162" s="616"/>
      <c r="BE1162" s="616"/>
      <c r="BF1162" s="616"/>
      <c r="BG1162" s="616"/>
      <c r="BH1162" s="616"/>
      <c r="BI1162" s="616"/>
      <c r="BJ1162" s="616"/>
      <c r="BK1162" s="616"/>
      <c r="BL1162" s="616"/>
      <c r="BM1162" s="616"/>
      <c r="BN1162" s="616"/>
      <c r="BO1162" s="616"/>
      <c r="BP1162" s="616"/>
      <c r="BQ1162" s="616"/>
      <c r="BR1162" s="616"/>
      <c r="BS1162" s="616"/>
      <c r="BT1162" s="616"/>
      <c r="BU1162" s="616"/>
      <c r="BV1162" s="616"/>
      <c r="BW1162" s="616"/>
      <c r="BX1162" s="616"/>
      <c r="BY1162" s="616"/>
      <c r="BZ1162" s="616"/>
      <c r="CA1162" s="616"/>
      <c r="CB1162" s="616"/>
      <c r="CC1162" s="616"/>
      <c r="CD1162" s="616"/>
      <c r="CE1162" s="616"/>
      <c r="CF1162" s="616"/>
      <c r="CG1162" s="616"/>
    </row>
    <row r="1163" spans="1:85">
      <c r="A1163" s="618"/>
      <c r="B1163" s="618"/>
      <c r="C1163" s="618"/>
      <c r="D1163" s="618"/>
      <c r="E1163" s="618"/>
      <c r="F1163" s="618"/>
      <c r="G1163" s="618"/>
      <c r="H1163" s="618"/>
      <c r="I1163" s="618"/>
      <c r="J1163" s="618"/>
      <c r="K1163" s="618"/>
      <c r="L1163" s="618"/>
      <c r="M1163" s="618"/>
      <c r="N1163" s="618"/>
      <c r="O1163" s="618"/>
      <c r="P1163" s="618"/>
      <c r="Q1163" s="618"/>
      <c r="R1163" s="618"/>
      <c r="S1163" s="618"/>
      <c r="T1163" s="618"/>
      <c r="U1163" s="618"/>
      <c r="V1163" s="618"/>
      <c r="W1163" s="618"/>
      <c r="Y1163" s="618"/>
      <c r="Z1163" s="618"/>
      <c r="AA1163" s="618"/>
      <c r="AB1163" s="618"/>
      <c r="AC1163" s="618"/>
      <c r="AD1163" s="618"/>
      <c r="AE1163" s="618"/>
      <c r="AF1163" s="618"/>
      <c r="AG1163" s="618"/>
      <c r="AH1163" s="618"/>
      <c r="AI1163" s="618"/>
      <c r="AJ1163" s="618"/>
      <c r="AK1163" s="618"/>
      <c r="AL1163" s="616"/>
      <c r="AM1163" s="616"/>
      <c r="AN1163" s="616"/>
      <c r="AO1163" s="616"/>
      <c r="AP1163" s="616"/>
      <c r="AQ1163" s="616"/>
      <c r="AR1163" s="616"/>
      <c r="AS1163" s="616"/>
      <c r="AT1163" s="616"/>
      <c r="AU1163" s="616"/>
      <c r="AV1163" s="616"/>
      <c r="AW1163" s="616"/>
      <c r="AX1163" s="616"/>
      <c r="AY1163" s="616"/>
      <c r="AZ1163" s="616"/>
      <c r="BA1163" s="616"/>
      <c r="BB1163" s="616"/>
      <c r="BC1163" s="616"/>
      <c r="BD1163" s="616"/>
      <c r="BE1163" s="616"/>
      <c r="BF1163" s="616"/>
      <c r="BG1163" s="616"/>
      <c r="BH1163" s="616"/>
      <c r="BI1163" s="616"/>
      <c r="BJ1163" s="616"/>
      <c r="BK1163" s="616"/>
      <c r="BL1163" s="616"/>
      <c r="BM1163" s="616"/>
      <c r="BN1163" s="616"/>
      <c r="BO1163" s="616"/>
      <c r="BP1163" s="616"/>
      <c r="BQ1163" s="616"/>
      <c r="BR1163" s="616"/>
      <c r="BS1163" s="616"/>
      <c r="BT1163" s="616"/>
      <c r="BU1163" s="616"/>
      <c r="BV1163" s="616"/>
      <c r="BW1163" s="616"/>
      <c r="BX1163" s="616"/>
      <c r="BY1163" s="616"/>
      <c r="BZ1163" s="616"/>
      <c r="CA1163" s="616"/>
      <c r="CB1163" s="616"/>
      <c r="CC1163" s="616"/>
      <c r="CD1163" s="616"/>
      <c r="CE1163" s="616"/>
      <c r="CF1163" s="616"/>
      <c r="CG1163" s="616"/>
    </row>
    <row r="1164" spans="1:85">
      <c r="A1164" s="618"/>
      <c r="B1164" s="618"/>
      <c r="C1164" s="618"/>
      <c r="D1164" s="618"/>
      <c r="E1164" s="618"/>
      <c r="F1164" s="618"/>
      <c r="G1164" s="618"/>
      <c r="H1164" s="618"/>
      <c r="I1164" s="618"/>
      <c r="J1164" s="618"/>
      <c r="K1164" s="618"/>
      <c r="L1164" s="618"/>
      <c r="M1164" s="618"/>
      <c r="N1164" s="618"/>
      <c r="O1164" s="618"/>
      <c r="P1164" s="618"/>
      <c r="Q1164" s="618"/>
      <c r="R1164" s="618"/>
      <c r="S1164" s="618"/>
      <c r="T1164" s="618"/>
      <c r="U1164" s="618"/>
      <c r="V1164" s="618"/>
      <c r="W1164" s="618"/>
      <c r="Y1164" s="618"/>
      <c r="Z1164" s="618"/>
      <c r="AA1164" s="618"/>
      <c r="AB1164" s="618"/>
      <c r="AC1164" s="618"/>
      <c r="AD1164" s="618"/>
      <c r="AE1164" s="618"/>
      <c r="AF1164" s="618"/>
      <c r="AG1164" s="618"/>
      <c r="AH1164" s="618"/>
      <c r="AI1164" s="618"/>
      <c r="AJ1164" s="618"/>
      <c r="AK1164" s="618"/>
      <c r="AL1164" s="616"/>
      <c r="AM1164" s="616"/>
      <c r="AN1164" s="616"/>
      <c r="AO1164" s="616"/>
      <c r="AP1164" s="616"/>
      <c r="AQ1164" s="616"/>
      <c r="AR1164" s="616"/>
      <c r="AS1164" s="616"/>
      <c r="AT1164" s="616"/>
      <c r="AU1164" s="616"/>
      <c r="AV1164" s="616"/>
      <c r="AW1164" s="616"/>
      <c r="AX1164" s="616"/>
      <c r="AY1164" s="616"/>
      <c r="AZ1164" s="616"/>
      <c r="BA1164" s="616"/>
      <c r="BB1164" s="616"/>
      <c r="BC1164" s="616"/>
      <c r="BD1164" s="616"/>
      <c r="BE1164" s="616"/>
      <c r="BF1164" s="616"/>
      <c r="BG1164" s="616"/>
      <c r="BH1164" s="616"/>
      <c r="BI1164" s="616"/>
      <c r="BJ1164" s="616"/>
      <c r="BK1164" s="616"/>
      <c r="BL1164" s="616"/>
      <c r="BM1164" s="616"/>
      <c r="BN1164" s="616"/>
      <c r="BO1164" s="616"/>
      <c r="BP1164" s="616"/>
      <c r="BQ1164" s="616"/>
      <c r="BR1164" s="616"/>
      <c r="BS1164" s="616"/>
      <c r="BT1164" s="616"/>
      <c r="BU1164" s="616"/>
      <c r="BV1164" s="616"/>
      <c r="BW1164" s="616"/>
      <c r="BX1164" s="616"/>
      <c r="BY1164" s="616"/>
      <c r="BZ1164" s="616"/>
      <c r="CA1164" s="616"/>
      <c r="CB1164" s="616"/>
      <c r="CC1164" s="616"/>
      <c r="CD1164" s="616"/>
      <c r="CE1164" s="616"/>
      <c r="CF1164" s="616"/>
      <c r="CG1164" s="616"/>
    </row>
    <row r="1165" spans="1:85">
      <c r="A1165" s="618"/>
      <c r="B1165" s="618"/>
      <c r="C1165" s="618"/>
      <c r="D1165" s="618"/>
      <c r="E1165" s="618"/>
      <c r="F1165" s="618"/>
      <c r="G1165" s="618"/>
      <c r="H1165" s="618"/>
      <c r="I1165" s="618"/>
      <c r="J1165" s="618"/>
      <c r="K1165" s="618"/>
      <c r="L1165" s="618"/>
      <c r="M1165" s="618"/>
      <c r="N1165" s="618"/>
      <c r="O1165" s="618"/>
      <c r="P1165" s="618"/>
      <c r="Q1165" s="618"/>
      <c r="R1165" s="618"/>
      <c r="S1165" s="618"/>
      <c r="T1165" s="618"/>
      <c r="U1165" s="618"/>
      <c r="V1165" s="618"/>
      <c r="W1165" s="618"/>
      <c r="Y1165" s="618"/>
      <c r="Z1165" s="618"/>
      <c r="AA1165" s="618"/>
      <c r="AB1165" s="618"/>
      <c r="AC1165" s="618"/>
      <c r="AD1165" s="618"/>
      <c r="AE1165" s="618"/>
      <c r="AF1165" s="618"/>
      <c r="AG1165" s="618"/>
      <c r="AH1165" s="618"/>
      <c r="AI1165" s="618"/>
      <c r="AJ1165" s="618"/>
      <c r="AK1165" s="618"/>
      <c r="AL1165" s="616"/>
      <c r="AM1165" s="616"/>
      <c r="AN1165" s="616"/>
      <c r="AO1165" s="616"/>
      <c r="AP1165" s="616"/>
      <c r="AQ1165" s="616"/>
      <c r="AR1165" s="616"/>
      <c r="AS1165" s="616"/>
      <c r="AT1165" s="616"/>
      <c r="AU1165" s="616"/>
      <c r="AV1165" s="616"/>
      <c r="AW1165" s="616"/>
      <c r="AX1165" s="616"/>
      <c r="AY1165" s="616"/>
      <c r="AZ1165" s="616"/>
      <c r="BA1165" s="616"/>
      <c r="BB1165" s="616"/>
      <c r="BC1165" s="616"/>
      <c r="BD1165" s="616"/>
      <c r="BE1165" s="616"/>
      <c r="BF1165" s="616"/>
      <c r="BG1165" s="616"/>
      <c r="BH1165" s="616"/>
      <c r="BI1165" s="616"/>
      <c r="BJ1165" s="616"/>
      <c r="BK1165" s="616"/>
      <c r="BL1165" s="616"/>
      <c r="BM1165" s="616"/>
      <c r="BN1165" s="616"/>
      <c r="BO1165" s="616"/>
      <c r="BP1165" s="616"/>
      <c r="BQ1165" s="616"/>
      <c r="BR1165" s="616"/>
      <c r="BS1165" s="616"/>
      <c r="BT1165" s="616"/>
      <c r="BU1165" s="616"/>
      <c r="BV1165" s="616"/>
      <c r="BW1165" s="616"/>
      <c r="BX1165" s="616"/>
      <c r="BY1165" s="616"/>
      <c r="BZ1165" s="616"/>
      <c r="CA1165" s="616"/>
      <c r="CB1165" s="616"/>
      <c r="CC1165" s="616"/>
      <c r="CD1165" s="616"/>
      <c r="CE1165" s="616"/>
      <c r="CF1165" s="616"/>
      <c r="CG1165" s="616"/>
    </row>
    <row r="1166" spans="1:85">
      <c r="A1166" s="618"/>
      <c r="B1166" s="618"/>
      <c r="C1166" s="618"/>
      <c r="D1166" s="618"/>
      <c r="E1166" s="618"/>
      <c r="F1166" s="618"/>
      <c r="G1166" s="618"/>
      <c r="H1166" s="618"/>
      <c r="I1166" s="618"/>
      <c r="J1166" s="618"/>
      <c r="K1166" s="618"/>
      <c r="L1166" s="618"/>
      <c r="M1166" s="618"/>
      <c r="N1166" s="618"/>
      <c r="O1166" s="618"/>
      <c r="P1166" s="618"/>
      <c r="Q1166" s="618"/>
      <c r="R1166" s="618"/>
      <c r="S1166" s="618"/>
      <c r="T1166" s="618"/>
      <c r="U1166" s="618"/>
      <c r="V1166" s="618"/>
      <c r="W1166" s="618"/>
      <c r="Y1166" s="618"/>
      <c r="Z1166" s="618"/>
      <c r="AA1166" s="618"/>
      <c r="AB1166" s="618"/>
      <c r="AC1166" s="618"/>
      <c r="AD1166" s="618"/>
      <c r="AE1166" s="618"/>
      <c r="AF1166" s="618"/>
      <c r="AG1166" s="618"/>
      <c r="AH1166" s="618"/>
      <c r="AI1166" s="618"/>
      <c r="AJ1166" s="618"/>
      <c r="AK1166" s="618"/>
      <c r="AL1166" s="616"/>
      <c r="AM1166" s="616"/>
      <c r="AN1166" s="616"/>
      <c r="AO1166" s="616"/>
      <c r="AP1166" s="616"/>
      <c r="AQ1166" s="616"/>
      <c r="AR1166" s="616"/>
      <c r="AS1166" s="616"/>
      <c r="AT1166" s="616"/>
      <c r="AU1166" s="616"/>
      <c r="AV1166" s="616"/>
      <c r="AW1166" s="616"/>
      <c r="AX1166" s="616"/>
      <c r="AY1166" s="616"/>
      <c r="AZ1166" s="616"/>
      <c r="BA1166" s="616"/>
      <c r="BB1166" s="616"/>
      <c r="BC1166" s="616"/>
      <c r="BD1166" s="616"/>
      <c r="BE1166" s="616"/>
      <c r="BF1166" s="616"/>
      <c r="BG1166" s="616"/>
      <c r="BH1166" s="616"/>
      <c r="BI1166" s="616"/>
      <c r="BJ1166" s="616"/>
      <c r="BK1166" s="616"/>
      <c r="BL1166" s="616"/>
      <c r="BM1166" s="616"/>
      <c r="BN1166" s="616"/>
      <c r="BO1166" s="616"/>
      <c r="BP1166" s="616"/>
      <c r="BQ1166" s="616"/>
      <c r="BR1166" s="616"/>
      <c r="BS1166" s="616"/>
      <c r="BT1166" s="616"/>
      <c r="BU1166" s="616"/>
      <c r="BV1166" s="616"/>
      <c r="BW1166" s="616"/>
      <c r="BX1166" s="616"/>
      <c r="BY1166" s="616"/>
      <c r="BZ1166" s="616"/>
      <c r="CA1166" s="616"/>
      <c r="CB1166" s="616"/>
      <c r="CC1166" s="616"/>
      <c r="CD1166" s="616"/>
      <c r="CE1166" s="616"/>
      <c r="CF1166" s="616"/>
      <c r="CG1166" s="616"/>
    </row>
    <row r="1167" spans="1:85">
      <c r="A1167" s="618"/>
      <c r="B1167" s="618"/>
      <c r="C1167" s="618"/>
      <c r="D1167" s="618"/>
      <c r="E1167" s="618"/>
      <c r="F1167" s="618"/>
      <c r="G1167" s="618"/>
      <c r="H1167" s="618"/>
      <c r="I1167" s="618"/>
      <c r="J1167" s="618"/>
      <c r="K1167" s="618"/>
      <c r="L1167" s="618"/>
      <c r="M1167" s="618"/>
      <c r="N1167" s="618"/>
      <c r="O1167" s="618"/>
      <c r="P1167" s="618"/>
      <c r="Q1167" s="618"/>
      <c r="R1167" s="618"/>
      <c r="S1167" s="618"/>
      <c r="T1167" s="618"/>
      <c r="U1167" s="618"/>
      <c r="V1167" s="618"/>
      <c r="W1167" s="618"/>
      <c r="Y1167" s="618"/>
      <c r="Z1167" s="618"/>
      <c r="AA1167" s="618"/>
      <c r="AB1167" s="618"/>
      <c r="AC1167" s="618"/>
      <c r="AD1167" s="618"/>
      <c r="AE1167" s="618"/>
      <c r="AF1167" s="618"/>
      <c r="AG1167" s="618"/>
      <c r="AH1167" s="618"/>
      <c r="AI1167" s="618"/>
      <c r="AJ1167" s="618"/>
      <c r="AK1167" s="618"/>
      <c r="AL1167" s="616"/>
      <c r="AM1167" s="616"/>
      <c r="AN1167" s="616"/>
      <c r="AO1167" s="616"/>
      <c r="AP1167" s="616"/>
      <c r="AQ1167" s="616"/>
      <c r="AR1167" s="616"/>
      <c r="AS1167" s="616"/>
      <c r="AT1167" s="616"/>
      <c r="AU1167" s="616"/>
      <c r="AV1167" s="616"/>
      <c r="AW1167" s="616"/>
      <c r="AX1167" s="616"/>
      <c r="AY1167" s="616"/>
      <c r="AZ1167" s="616"/>
      <c r="BA1167" s="616"/>
      <c r="BB1167" s="616"/>
      <c r="BC1167" s="616"/>
      <c r="BD1167" s="616"/>
      <c r="BE1167" s="616"/>
      <c r="BF1167" s="616"/>
      <c r="BG1167" s="616"/>
      <c r="BH1167" s="616"/>
      <c r="BI1167" s="616"/>
      <c r="BJ1167" s="616"/>
      <c r="BK1167" s="616"/>
      <c r="BL1167" s="616"/>
      <c r="BM1167" s="616"/>
      <c r="BN1167" s="616"/>
      <c r="BO1167" s="616"/>
      <c r="BP1167" s="616"/>
      <c r="BQ1167" s="616"/>
      <c r="BR1167" s="616"/>
      <c r="BS1167" s="616"/>
      <c r="BT1167" s="616"/>
      <c r="BU1167" s="616"/>
      <c r="BV1167" s="616"/>
      <c r="BW1167" s="616"/>
      <c r="BX1167" s="616"/>
      <c r="BY1167" s="616"/>
      <c r="BZ1167" s="616"/>
      <c r="CA1167" s="616"/>
      <c r="CB1167" s="616"/>
      <c r="CC1167" s="616"/>
      <c r="CD1167" s="616"/>
      <c r="CE1167" s="616"/>
      <c r="CF1167" s="616"/>
      <c r="CG1167" s="616"/>
    </row>
    <row r="1168" spans="1:85">
      <c r="A1168" s="618"/>
      <c r="B1168" s="618"/>
      <c r="C1168" s="618"/>
      <c r="D1168" s="618"/>
      <c r="E1168" s="618"/>
      <c r="F1168" s="618"/>
      <c r="G1168" s="618"/>
      <c r="H1168" s="618"/>
      <c r="I1168" s="618"/>
      <c r="J1168" s="618"/>
      <c r="K1168" s="618"/>
      <c r="L1168" s="618"/>
      <c r="M1168" s="618"/>
      <c r="N1168" s="618"/>
      <c r="O1168" s="618"/>
      <c r="P1168" s="618"/>
      <c r="Q1168" s="618"/>
      <c r="R1168" s="618"/>
      <c r="S1168" s="618"/>
      <c r="T1168" s="618"/>
      <c r="U1168" s="618"/>
      <c r="V1168" s="618"/>
      <c r="W1168" s="618"/>
      <c r="Y1168" s="618"/>
      <c r="Z1168" s="618"/>
      <c r="AA1168" s="618"/>
      <c r="AB1168" s="618"/>
      <c r="AC1168" s="618"/>
      <c r="AD1168" s="618"/>
      <c r="AE1168" s="618"/>
      <c r="AF1168" s="618"/>
      <c r="AG1168" s="618"/>
      <c r="AH1168" s="618"/>
      <c r="AI1168" s="618"/>
      <c r="AJ1168" s="618"/>
      <c r="AK1168" s="618"/>
      <c r="AL1168" s="616"/>
      <c r="AM1168" s="616"/>
      <c r="AN1168" s="616"/>
      <c r="AO1168" s="616"/>
      <c r="AP1168" s="616"/>
      <c r="AQ1168" s="616"/>
      <c r="AR1168" s="616"/>
      <c r="AS1168" s="616"/>
      <c r="AT1168" s="616"/>
      <c r="AU1168" s="616"/>
      <c r="AV1168" s="616"/>
      <c r="AW1168" s="616"/>
      <c r="AX1168" s="616"/>
      <c r="AY1168" s="616"/>
      <c r="AZ1168" s="616"/>
      <c r="BA1168" s="616"/>
      <c r="BB1168" s="616"/>
      <c r="BC1168" s="616"/>
      <c r="BD1168" s="616"/>
      <c r="BE1168" s="616"/>
      <c r="BF1168" s="616"/>
      <c r="BG1168" s="616"/>
      <c r="BH1168" s="616"/>
      <c r="BI1168" s="616"/>
      <c r="BJ1168" s="616"/>
      <c r="BK1168" s="616"/>
      <c r="BL1168" s="616"/>
      <c r="BM1168" s="616"/>
      <c r="BN1168" s="616"/>
      <c r="BO1168" s="616"/>
      <c r="BP1168" s="616"/>
      <c r="BQ1168" s="616"/>
      <c r="BR1168" s="616"/>
      <c r="BS1168" s="616"/>
      <c r="BT1168" s="616"/>
      <c r="BU1168" s="616"/>
      <c r="BV1168" s="616"/>
      <c r="BW1168" s="616"/>
      <c r="BX1168" s="616"/>
      <c r="BY1168" s="616"/>
      <c r="BZ1168" s="616"/>
      <c r="CA1168" s="616"/>
      <c r="CB1168" s="616"/>
      <c r="CC1168" s="616"/>
      <c r="CD1168" s="616"/>
      <c r="CE1168" s="616"/>
      <c r="CF1168" s="616"/>
      <c r="CG1168" s="616"/>
    </row>
    <row r="1169" spans="1:85">
      <c r="A1169" s="618"/>
      <c r="B1169" s="618"/>
      <c r="C1169" s="618"/>
      <c r="D1169" s="618"/>
      <c r="E1169" s="618"/>
      <c r="F1169" s="618"/>
      <c r="G1169" s="618"/>
      <c r="H1169" s="618"/>
      <c r="I1169" s="618"/>
      <c r="J1169" s="618"/>
      <c r="K1169" s="618"/>
      <c r="L1169" s="618"/>
      <c r="M1169" s="618"/>
      <c r="N1169" s="618"/>
      <c r="O1169" s="618"/>
      <c r="P1169" s="618"/>
      <c r="Q1169" s="618"/>
      <c r="R1169" s="618"/>
      <c r="S1169" s="618"/>
      <c r="T1169" s="618"/>
      <c r="U1169" s="618"/>
      <c r="V1169" s="618"/>
      <c r="W1169" s="618"/>
      <c r="Y1169" s="618"/>
      <c r="Z1169" s="618"/>
      <c r="AA1169" s="618"/>
      <c r="AB1169" s="618"/>
      <c r="AC1169" s="618"/>
      <c r="AD1169" s="618"/>
      <c r="AE1169" s="618"/>
      <c r="AF1169" s="618"/>
      <c r="AG1169" s="618"/>
      <c r="AH1169" s="618"/>
      <c r="AI1169" s="618"/>
      <c r="AJ1169" s="618"/>
      <c r="AK1169" s="618"/>
      <c r="AL1169" s="616"/>
      <c r="AM1169" s="616"/>
      <c r="AN1169" s="616"/>
      <c r="AO1169" s="616"/>
      <c r="AP1169" s="616"/>
      <c r="AQ1169" s="616"/>
      <c r="AR1169" s="616"/>
      <c r="AS1169" s="616"/>
      <c r="AT1169" s="616"/>
      <c r="AU1169" s="616"/>
      <c r="AV1169" s="616"/>
      <c r="AW1169" s="616"/>
      <c r="AX1169" s="616"/>
      <c r="AY1169" s="616"/>
      <c r="AZ1169" s="616"/>
      <c r="BA1169" s="616"/>
      <c r="BB1169" s="616"/>
      <c r="BC1169" s="616"/>
      <c r="BD1169" s="616"/>
      <c r="BE1169" s="616"/>
      <c r="BF1169" s="616"/>
      <c r="BG1169" s="616"/>
      <c r="BH1169" s="616"/>
      <c r="BI1169" s="616"/>
      <c r="BJ1169" s="616"/>
      <c r="BK1169" s="616"/>
      <c r="BL1169" s="616"/>
      <c r="BM1169" s="616"/>
      <c r="BN1169" s="616"/>
      <c r="BO1169" s="616"/>
      <c r="BP1169" s="616"/>
      <c r="BQ1169" s="616"/>
      <c r="BR1169" s="616"/>
      <c r="BS1169" s="616"/>
      <c r="BT1169" s="616"/>
      <c r="BU1169" s="616"/>
      <c r="BV1169" s="616"/>
      <c r="BW1169" s="616"/>
      <c r="BX1169" s="616"/>
      <c r="BY1169" s="616"/>
      <c r="BZ1169" s="616"/>
      <c r="CA1169" s="616"/>
      <c r="CB1169" s="616"/>
      <c r="CC1169" s="616"/>
      <c r="CD1169" s="616"/>
      <c r="CE1169" s="616"/>
      <c r="CF1169" s="616"/>
      <c r="CG1169" s="616"/>
    </row>
    <row r="1170" spans="1:85">
      <c r="A1170" s="618"/>
      <c r="B1170" s="618"/>
      <c r="C1170" s="618"/>
      <c r="D1170" s="618"/>
      <c r="E1170" s="618"/>
      <c r="F1170" s="618"/>
      <c r="G1170" s="618"/>
      <c r="H1170" s="618"/>
      <c r="I1170" s="618"/>
      <c r="J1170" s="618"/>
      <c r="K1170" s="618"/>
      <c r="L1170" s="618"/>
      <c r="M1170" s="618"/>
      <c r="N1170" s="618"/>
      <c r="O1170" s="618"/>
      <c r="P1170" s="618"/>
      <c r="Q1170" s="618"/>
      <c r="R1170" s="618"/>
      <c r="S1170" s="618"/>
      <c r="T1170" s="618"/>
      <c r="U1170" s="618"/>
      <c r="V1170" s="618"/>
      <c r="W1170" s="618"/>
      <c r="Y1170" s="618"/>
      <c r="Z1170" s="618"/>
      <c r="AA1170" s="618"/>
      <c r="AB1170" s="618"/>
      <c r="AC1170" s="618"/>
      <c r="AD1170" s="618"/>
      <c r="AE1170" s="618"/>
      <c r="AF1170" s="618"/>
      <c r="AG1170" s="618"/>
      <c r="AH1170" s="618"/>
      <c r="AI1170" s="618"/>
      <c r="AJ1170" s="618"/>
      <c r="AK1170" s="618"/>
      <c r="AL1170" s="616"/>
      <c r="AM1170" s="616"/>
      <c r="AN1170" s="616"/>
      <c r="AO1170" s="616"/>
      <c r="AP1170" s="616"/>
      <c r="AQ1170" s="616"/>
      <c r="AR1170" s="616"/>
      <c r="AS1170" s="616"/>
      <c r="AT1170" s="616"/>
      <c r="AU1170" s="616"/>
      <c r="AV1170" s="616"/>
      <c r="AW1170" s="616"/>
      <c r="AX1170" s="616"/>
      <c r="AY1170" s="616"/>
      <c r="AZ1170" s="616"/>
      <c r="BA1170" s="616"/>
      <c r="BB1170" s="616"/>
      <c r="BC1170" s="616"/>
      <c r="BD1170" s="616"/>
      <c r="BE1170" s="616"/>
      <c r="BF1170" s="616"/>
      <c r="BG1170" s="616"/>
      <c r="BH1170" s="616"/>
      <c r="BI1170" s="616"/>
      <c r="BJ1170" s="616"/>
      <c r="BK1170" s="616"/>
      <c r="BL1170" s="616"/>
      <c r="BM1170" s="616"/>
      <c r="BN1170" s="616"/>
      <c r="BO1170" s="616"/>
      <c r="BP1170" s="616"/>
      <c r="BQ1170" s="616"/>
      <c r="BR1170" s="616"/>
      <c r="BS1170" s="616"/>
      <c r="BT1170" s="616"/>
      <c r="BU1170" s="616"/>
      <c r="BV1170" s="616"/>
      <c r="BW1170" s="616"/>
      <c r="BX1170" s="616"/>
      <c r="BY1170" s="616"/>
      <c r="BZ1170" s="616"/>
      <c r="CA1170" s="616"/>
      <c r="CB1170" s="616"/>
      <c r="CC1170" s="616"/>
      <c r="CD1170" s="616"/>
      <c r="CE1170" s="616"/>
      <c r="CF1170" s="616"/>
      <c r="CG1170" s="616"/>
    </row>
    <row r="1171" spans="1:85">
      <c r="A1171" s="618"/>
      <c r="B1171" s="618"/>
      <c r="C1171" s="618"/>
      <c r="D1171" s="618"/>
      <c r="E1171" s="618"/>
      <c r="F1171" s="618"/>
      <c r="G1171" s="618"/>
      <c r="H1171" s="618"/>
      <c r="I1171" s="618"/>
      <c r="J1171" s="618"/>
      <c r="K1171" s="618"/>
      <c r="L1171" s="618"/>
      <c r="M1171" s="618"/>
      <c r="N1171" s="618"/>
      <c r="O1171" s="618"/>
      <c r="P1171" s="618"/>
      <c r="Q1171" s="618"/>
      <c r="R1171" s="618"/>
      <c r="S1171" s="618"/>
      <c r="T1171" s="618"/>
      <c r="U1171" s="618"/>
      <c r="V1171" s="618"/>
      <c r="W1171" s="618"/>
      <c r="Y1171" s="618"/>
      <c r="Z1171" s="618"/>
      <c r="AA1171" s="618"/>
      <c r="AB1171" s="618"/>
      <c r="AC1171" s="618"/>
      <c r="AD1171" s="618"/>
      <c r="AE1171" s="618"/>
      <c r="AF1171" s="618"/>
      <c r="AG1171" s="618"/>
      <c r="AH1171" s="618"/>
      <c r="AI1171" s="618"/>
      <c r="AJ1171" s="618"/>
      <c r="AK1171" s="618"/>
      <c r="AL1171" s="616"/>
      <c r="AM1171" s="616"/>
      <c r="AN1171" s="616"/>
      <c r="AO1171" s="616"/>
      <c r="AP1171" s="616"/>
      <c r="AQ1171" s="616"/>
      <c r="AR1171" s="616"/>
      <c r="AS1171" s="616"/>
      <c r="AT1171" s="616"/>
      <c r="AU1171" s="616"/>
      <c r="AV1171" s="616"/>
      <c r="AW1171" s="616"/>
      <c r="AX1171" s="616"/>
      <c r="AY1171" s="616"/>
      <c r="AZ1171" s="616"/>
      <c r="BA1171" s="616"/>
      <c r="BB1171" s="616"/>
      <c r="BC1171" s="616"/>
      <c r="BD1171" s="616"/>
      <c r="BE1171" s="616"/>
      <c r="BF1171" s="616"/>
      <c r="BG1171" s="616"/>
      <c r="BH1171" s="616"/>
      <c r="BI1171" s="616"/>
      <c r="BJ1171" s="616"/>
      <c r="BK1171" s="616"/>
      <c r="BL1171" s="616"/>
      <c r="BM1171" s="616"/>
      <c r="BN1171" s="616"/>
      <c r="BO1171" s="616"/>
      <c r="BP1171" s="616"/>
      <c r="BQ1171" s="616"/>
      <c r="BR1171" s="616"/>
      <c r="BS1171" s="616"/>
      <c r="BT1171" s="616"/>
      <c r="BU1171" s="616"/>
      <c r="BV1171" s="616"/>
      <c r="BW1171" s="616"/>
      <c r="BX1171" s="616"/>
      <c r="BY1171" s="616"/>
      <c r="BZ1171" s="616"/>
      <c r="CA1171" s="616"/>
      <c r="CB1171" s="616"/>
      <c r="CC1171" s="616"/>
      <c r="CD1171" s="616"/>
      <c r="CE1171" s="616"/>
      <c r="CF1171" s="616"/>
      <c r="CG1171" s="616"/>
    </row>
    <row r="1172" spans="1:85">
      <c r="A1172" s="618"/>
      <c r="B1172" s="618"/>
      <c r="C1172" s="618"/>
      <c r="D1172" s="618"/>
      <c r="E1172" s="618"/>
      <c r="F1172" s="618"/>
      <c r="G1172" s="618"/>
      <c r="H1172" s="618"/>
      <c r="I1172" s="618"/>
      <c r="J1172" s="618"/>
      <c r="K1172" s="618"/>
      <c r="L1172" s="618"/>
      <c r="M1172" s="618"/>
      <c r="N1172" s="618"/>
      <c r="O1172" s="618"/>
      <c r="P1172" s="618"/>
      <c r="Q1172" s="618"/>
      <c r="R1172" s="618"/>
      <c r="S1172" s="618"/>
      <c r="T1172" s="618"/>
      <c r="U1172" s="618"/>
      <c r="V1172" s="618"/>
      <c r="W1172" s="618"/>
      <c r="Y1172" s="618"/>
      <c r="Z1172" s="618"/>
      <c r="AA1172" s="618"/>
      <c r="AB1172" s="618"/>
      <c r="AC1172" s="618"/>
      <c r="AD1172" s="618"/>
      <c r="AE1172" s="618"/>
      <c r="AF1172" s="618"/>
      <c r="AG1172" s="618"/>
      <c r="AH1172" s="618"/>
      <c r="AI1172" s="618"/>
      <c r="AJ1172" s="618"/>
      <c r="AK1172" s="618"/>
      <c r="AL1172" s="616"/>
      <c r="AM1172" s="616"/>
      <c r="AN1172" s="616"/>
      <c r="AO1172" s="616"/>
      <c r="AP1172" s="616"/>
      <c r="AQ1172" s="616"/>
      <c r="AR1172" s="616"/>
      <c r="AS1172" s="616"/>
      <c r="AT1172" s="616"/>
      <c r="AU1172" s="616"/>
      <c r="AV1172" s="616"/>
      <c r="AW1172" s="616"/>
      <c r="AX1172" s="616"/>
      <c r="AY1172" s="616"/>
      <c r="AZ1172" s="616"/>
      <c r="BA1172" s="616"/>
      <c r="BB1172" s="616"/>
      <c r="BC1172" s="616"/>
      <c r="BD1172" s="616"/>
      <c r="BE1172" s="616"/>
      <c r="BF1172" s="616"/>
      <c r="BG1172" s="616"/>
      <c r="BH1172" s="616"/>
      <c r="BI1172" s="616"/>
      <c r="BJ1172" s="616"/>
      <c r="BK1172" s="616"/>
      <c r="BL1172" s="616"/>
      <c r="BM1172" s="616"/>
      <c r="BN1172" s="616"/>
      <c r="BO1172" s="616"/>
      <c r="BP1172" s="616"/>
      <c r="BQ1172" s="616"/>
      <c r="BR1172" s="616"/>
      <c r="BS1172" s="616"/>
      <c r="BT1172" s="616"/>
      <c r="BU1172" s="616"/>
      <c r="BV1172" s="616"/>
      <c r="BW1172" s="616"/>
      <c r="BX1172" s="616"/>
      <c r="BY1172" s="616"/>
      <c r="BZ1172" s="616"/>
      <c r="CA1172" s="616"/>
      <c r="CB1172" s="616"/>
      <c r="CC1172" s="616"/>
      <c r="CD1172" s="616"/>
      <c r="CE1172" s="616"/>
      <c r="CF1172" s="616"/>
      <c r="CG1172" s="616"/>
    </row>
    <row r="1173" spans="1:85">
      <c r="A1173" s="618"/>
      <c r="B1173" s="618"/>
      <c r="C1173" s="618"/>
      <c r="D1173" s="618"/>
      <c r="E1173" s="618"/>
      <c r="F1173" s="618"/>
      <c r="G1173" s="618"/>
      <c r="H1173" s="618"/>
      <c r="I1173" s="618"/>
      <c r="J1173" s="618"/>
      <c r="K1173" s="618"/>
      <c r="L1173" s="618"/>
      <c r="M1173" s="618"/>
      <c r="N1173" s="618"/>
      <c r="O1173" s="618"/>
      <c r="P1173" s="618"/>
      <c r="Q1173" s="618"/>
      <c r="R1173" s="618"/>
      <c r="S1173" s="618"/>
      <c r="T1173" s="618"/>
      <c r="U1173" s="618"/>
      <c r="V1173" s="618"/>
      <c r="W1173" s="618"/>
      <c r="Y1173" s="618"/>
      <c r="Z1173" s="618"/>
      <c r="AA1173" s="618"/>
      <c r="AB1173" s="618"/>
      <c r="AC1173" s="618"/>
      <c r="AD1173" s="618"/>
      <c r="AE1173" s="618"/>
      <c r="AF1173" s="618"/>
      <c r="AG1173" s="618"/>
      <c r="AH1173" s="618"/>
      <c r="AI1173" s="618"/>
      <c r="AJ1173" s="618"/>
      <c r="AK1173" s="618"/>
      <c r="AL1173" s="616"/>
      <c r="AM1173" s="616"/>
      <c r="AN1173" s="616"/>
      <c r="AO1173" s="616"/>
      <c r="AP1173" s="616"/>
      <c r="AQ1173" s="616"/>
      <c r="AR1173" s="616"/>
      <c r="AS1173" s="616"/>
      <c r="AT1173" s="616"/>
      <c r="AU1173" s="616"/>
      <c r="AV1173" s="616"/>
      <c r="AW1173" s="616"/>
      <c r="AX1173" s="616"/>
      <c r="AY1173" s="616"/>
      <c r="AZ1173" s="616"/>
      <c r="BA1173" s="616"/>
      <c r="BB1173" s="616"/>
      <c r="BC1173" s="616"/>
      <c r="BD1173" s="616"/>
      <c r="BE1173" s="616"/>
      <c r="BF1173" s="616"/>
      <c r="BG1173" s="616"/>
      <c r="BH1173" s="616"/>
      <c r="BI1173" s="616"/>
      <c r="BJ1173" s="616"/>
      <c r="BK1173" s="616"/>
      <c r="BL1173" s="616"/>
      <c r="BM1173" s="616"/>
      <c r="BN1173" s="616"/>
      <c r="BO1173" s="616"/>
      <c r="BP1173" s="616"/>
      <c r="BQ1173" s="616"/>
      <c r="BR1173" s="616"/>
      <c r="BS1173" s="616"/>
      <c r="BT1173" s="616"/>
      <c r="BU1173" s="616"/>
      <c r="BV1173" s="616"/>
      <c r="BW1173" s="616"/>
      <c r="BX1173" s="616"/>
      <c r="BY1173" s="616"/>
      <c r="BZ1173" s="616"/>
      <c r="CA1173" s="616"/>
      <c r="CB1173" s="616"/>
      <c r="CC1173" s="616"/>
      <c r="CD1173" s="616"/>
      <c r="CE1173" s="616"/>
      <c r="CF1173" s="616"/>
      <c r="CG1173" s="616"/>
    </row>
    <row r="1174" spans="1:85">
      <c r="A1174" s="618"/>
      <c r="B1174" s="618"/>
      <c r="C1174" s="618"/>
      <c r="D1174" s="618"/>
      <c r="E1174" s="618"/>
      <c r="F1174" s="618"/>
      <c r="G1174" s="618"/>
      <c r="H1174" s="618"/>
      <c r="I1174" s="618"/>
      <c r="J1174" s="618"/>
      <c r="K1174" s="618"/>
      <c r="L1174" s="618"/>
      <c r="M1174" s="618"/>
      <c r="N1174" s="618"/>
      <c r="O1174" s="618"/>
      <c r="P1174" s="618"/>
      <c r="Q1174" s="618"/>
      <c r="R1174" s="618"/>
      <c r="S1174" s="618"/>
      <c r="T1174" s="618"/>
      <c r="U1174" s="618"/>
      <c r="V1174" s="618"/>
      <c r="W1174" s="618"/>
      <c r="Y1174" s="618"/>
      <c r="Z1174" s="618"/>
      <c r="AA1174" s="618"/>
      <c r="AB1174" s="618"/>
      <c r="AC1174" s="618"/>
      <c r="AD1174" s="618"/>
      <c r="AE1174" s="618"/>
      <c r="AF1174" s="618"/>
      <c r="AG1174" s="618"/>
      <c r="AH1174" s="618"/>
      <c r="AI1174" s="618"/>
      <c r="AJ1174" s="618"/>
      <c r="AK1174" s="618"/>
      <c r="AL1174" s="616"/>
      <c r="AM1174" s="616"/>
      <c r="AN1174" s="616"/>
      <c r="AO1174" s="616"/>
      <c r="AP1174" s="616"/>
      <c r="AQ1174" s="616"/>
      <c r="AR1174" s="616"/>
      <c r="AS1174" s="616"/>
      <c r="AT1174" s="616"/>
      <c r="AU1174" s="616"/>
      <c r="AV1174" s="616"/>
      <c r="AW1174" s="616"/>
      <c r="AX1174" s="616"/>
      <c r="AY1174" s="616"/>
      <c r="AZ1174" s="616"/>
      <c r="BA1174" s="616"/>
      <c r="BB1174" s="616"/>
      <c r="BC1174" s="616"/>
      <c r="BD1174" s="616"/>
      <c r="BE1174" s="616"/>
      <c r="BF1174" s="616"/>
      <c r="BG1174" s="616"/>
      <c r="BH1174" s="616"/>
      <c r="BI1174" s="616"/>
      <c r="BJ1174" s="616"/>
      <c r="BK1174" s="616"/>
      <c r="BL1174" s="616"/>
      <c r="BM1174" s="616"/>
      <c r="BN1174" s="616"/>
      <c r="BO1174" s="616"/>
      <c r="BP1174" s="616"/>
      <c r="BQ1174" s="616"/>
      <c r="BR1174" s="616"/>
      <c r="BS1174" s="616"/>
      <c r="BT1174" s="616"/>
      <c r="BU1174" s="616"/>
      <c r="BV1174" s="616"/>
      <c r="BW1174" s="616"/>
      <c r="BX1174" s="616"/>
      <c r="BY1174" s="616"/>
      <c r="BZ1174" s="616"/>
      <c r="CA1174" s="616"/>
      <c r="CB1174" s="616"/>
      <c r="CC1174" s="616"/>
      <c r="CD1174" s="616"/>
      <c r="CE1174" s="616"/>
      <c r="CF1174" s="616"/>
      <c r="CG1174" s="616"/>
    </row>
    <row r="1175" spans="1:85">
      <c r="A1175" s="618"/>
      <c r="B1175" s="618"/>
      <c r="C1175" s="618"/>
      <c r="D1175" s="618"/>
      <c r="E1175" s="618"/>
      <c r="F1175" s="618"/>
      <c r="G1175" s="618"/>
      <c r="H1175" s="618"/>
      <c r="I1175" s="618"/>
      <c r="J1175" s="618"/>
      <c r="K1175" s="618"/>
      <c r="L1175" s="618"/>
      <c r="M1175" s="618"/>
      <c r="N1175" s="618"/>
      <c r="O1175" s="618"/>
      <c r="P1175" s="618"/>
      <c r="Q1175" s="618"/>
      <c r="R1175" s="618"/>
      <c r="S1175" s="618"/>
      <c r="T1175" s="618"/>
      <c r="U1175" s="618"/>
      <c r="V1175" s="618"/>
      <c r="W1175" s="618"/>
      <c r="Y1175" s="618"/>
      <c r="Z1175" s="618"/>
      <c r="AA1175" s="618"/>
      <c r="AB1175" s="618"/>
      <c r="AC1175" s="618"/>
      <c r="AD1175" s="618"/>
      <c r="AE1175" s="618"/>
      <c r="AF1175" s="618"/>
      <c r="AG1175" s="618"/>
      <c r="AH1175" s="618"/>
      <c r="AI1175" s="618"/>
      <c r="AJ1175" s="618"/>
      <c r="AK1175" s="618"/>
      <c r="AL1175" s="616"/>
      <c r="AM1175" s="616"/>
      <c r="AN1175" s="616"/>
      <c r="AO1175" s="616"/>
      <c r="AP1175" s="616"/>
      <c r="AQ1175" s="616"/>
      <c r="AR1175" s="616"/>
      <c r="AS1175" s="616"/>
      <c r="AT1175" s="616"/>
      <c r="AU1175" s="616"/>
      <c r="AV1175" s="616"/>
      <c r="AW1175" s="616"/>
      <c r="AX1175" s="616"/>
      <c r="AY1175" s="616"/>
      <c r="AZ1175" s="616"/>
      <c r="BA1175" s="616"/>
      <c r="BB1175" s="616"/>
      <c r="BC1175" s="616"/>
      <c r="BD1175" s="616"/>
      <c r="BE1175" s="616"/>
      <c r="BF1175" s="616"/>
      <c r="BG1175" s="616"/>
      <c r="BH1175" s="616"/>
      <c r="BI1175" s="616"/>
      <c r="BJ1175" s="616"/>
      <c r="BK1175" s="616"/>
      <c r="BL1175" s="616"/>
      <c r="BM1175" s="616"/>
      <c r="BN1175" s="616"/>
      <c r="BO1175" s="616"/>
      <c r="BP1175" s="616"/>
      <c r="BQ1175" s="616"/>
      <c r="BR1175" s="616"/>
      <c r="BS1175" s="616"/>
      <c r="BT1175" s="616"/>
      <c r="BU1175" s="616"/>
      <c r="BV1175" s="616"/>
      <c r="BW1175" s="616"/>
      <c r="BX1175" s="616"/>
      <c r="BY1175" s="616"/>
      <c r="BZ1175" s="616"/>
      <c r="CA1175" s="616"/>
      <c r="CB1175" s="616"/>
      <c r="CC1175" s="616"/>
      <c r="CD1175" s="616"/>
      <c r="CE1175" s="616"/>
      <c r="CF1175" s="616"/>
      <c r="CG1175" s="616"/>
    </row>
    <row r="1176" spans="1:85">
      <c r="A1176" s="618"/>
      <c r="B1176" s="618"/>
      <c r="C1176" s="618"/>
      <c r="D1176" s="618"/>
      <c r="E1176" s="618"/>
      <c r="F1176" s="618"/>
      <c r="G1176" s="618"/>
      <c r="H1176" s="618"/>
      <c r="I1176" s="618"/>
      <c r="J1176" s="618"/>
      <c r="K1176" s="618"/>
      <c r="L1176" s="618"/>
      <c r="M1176" s="618"/>
      <c r="N1176" s="618"/>
      <c r="O1176" s="618"/>
      <c r="P1176" s="618"/>
      <c r="Q1176" s="618"/>
      <c r="R1176" s="618"/>
      <c r="S1176" s="618"/>
      <c r="T1176" s="618"/>
      <c r="U1176" s="618"/>
      <c r="V1176" s="618"/>
      <c r="W1176" s="618"/>
      <c r="Y1176" s="618"/>
      <c r="Z1176" s="618"/>
      <c r="AA1176" s="618"/>
      <c r="AB1176" s="618"/>
      <c r="AC1176" s="618"/>
      <c r="AD1176" s="618"/>
      <c r="AE1176" s="618"/>
      <c r="AF1176" s="618"/>
      <c r="AG1176" s="618"/>
      <c r="AH1176" s="618"/>
      <c r="AI1176" s="618"/>
      <c r="AJ1176" s="618"/>
      <c r="AK1176" s="618"/>
      <c r="AL1176" s="616"/>
      <c r="AM1176" s="616"/>
      <c r="AN1176" s="616"/>
      <c r="AO1176" s="616"/>
      <c r="AP1176" s="616"/>
      <c r="AQ1176" s="616"/>
      <c r="AR1176" s="616"/>
      <c r="AS1176" s="616"/>
      <c r="AT1176" s="616"/>
      <c r="AU1176" s="616"/>
      <c r="AV1176" s="616"/>
      <c r="AW1176" s="616"/>
      <c r="AX1176" s="616"/>
      <c r="AY1176" s="616"/>
      <c r="AZ1176" s="616"/>
      <c r="BA1176" s="616"/>
      <c r="BB1176" s="616"/>
      <c r="BC1176" s="616"/>
      <c r="BD1176" s="616"/>
      <c r="BE1176" s="616"/>
      <c r="BF1176" s="616"/>
      <c r="BG1176" s="616"/>
      <c r="BH1176" s="616"/>
      <c r="BI1176" s="616"/>
      <c r="BJ1176" s="616"/>
      <c r="BK1176" s="616"/>
      <c r="BL1176" s="616"/>
      <c r="BM1176" s="616"/>
      <c r="BN1176" s="616"/>
      <c r="BO1176" s="616"/>
      <c r="BP1176" s="616"/>
      <c r="BQ1176" s="616"/>
      <c r="BR1176" s="616"/>
      <c r="BS1176" s="616"/>
      <c r="BT1176" s="616"/>
      <c r="BU1176" s="616"/>
      <c r="BV1176" s="616"/>
      <c r="BW1176" s="616"/>
      <c r="BX1176" s="616"/>
      <c r="BY1176" s="616"/>
      <c r="BZ1176" s="616"/>
      <c r="CA1176" s="616"/>
      <c r="CB1176" s="616"/>
      <c r="CC1176" s="616"/>
      <c r="CD1176" s="616"/>
      <c r="CE1176" s="616"/>
      <c r="CF1176" s="616"/>
      <c r="CG1176" s="616"/>
    </row>
    <row r="1177" spans="1:85">
      <c r="A1177" s="618"/>
      <c r="B1177" s="618"/>
      <c r="C1177" s="618"/>
      <c r="D1177" s="618"/>
      <c r="E1177" s="618"/>
      <c r="F1177" s="618"/>
      <c r="G1177" s="618"/>
      <c r="H1177" s="618"/>
      <c r="I1177" s="618"/>
      <c r="J1177" s="618"/>
      <c r="K1177" s="618"/>
      <c r="L1177" s="618"/>
      <c r="M1177" s="618"/>
      <c r="N1177" s="618"/>
      <c r="O1177" s="618"/>
      <c r="P1177" s="618"/>
      <c r="Q1177" s="618"/>
      <c r="R1177" s="618"/>
      <c r="S1177" s="618"/>
      <c r="T1177" s="618"/>
      <c r="U1177" s="618"/>
      <c r="V1177" s="618"/>
      <c r="W1177" s="618"/>
      <c r="Y1177" s="618"/>
      <c r="Z1177" s="618"/>
      <c r="AA1177" s="618"/>
      <c r="AB1177" s="618"/>
      <c r="AC1177" s="618"/>
      <c r="AD1177" s="618"/>
      <c r="AE1177" s="618"/>
      <c r="AF1177" s="618"/>
      <c r="AG1177" s="618"/>
      <c r="AH1177" s="618"/>
      <c r="AI1177" s="618"/>
      <c r="AJ1177" s="618"/>
      <c r="AK1177" s="618"/>
      <c r="AL1177" s="616"/>
      <c r="AM1177" s="616"/>
      <c r="AN1177" s="616"/>
      <c r="AO1177" s="616"/>
      <c r="AP1177" s="616"/>
      <c r="AQ1177" s="616"/>
      <c r="AR1177" s="616"/>
      <c r="AS1177" s="616"/>
      <c r="AT1177" s="616"/>
      <c r="AU1177" s="616"/>
      <c r="AV1177" s="616"/>
      <c r="AW1177" s="616"/>
      <c r="AX1177" s="616"/>
      <c r="AY1177" s="616"/>
      <c r="AZ1177" s="616"/>
      <c r="BA1177" s="616"/>
      <c r="BB1177" s="616"/>
      <c r="BC1177" s="616"/>
      <c r="BD1177" s="616"/>
      <c r="BE1177" s="616"/>
      <c r="BF1177" s="616"/>
      <c r="BG1177" s="616"/>
      <c r="BH1177" s="616"/>
      <c r="BI1177" s="616"/>
      <c r="BJ1177" s="616"/>
      <c r="BK1177" s="616"/>
      <c r="BL1177" s="616"/>
      <c r="BM1177" s="616"/>
      <c r="BN1177" s="616"/>
      <c r="BO1177" s="616"/>
      <c r="BP1177" s="616"/>
      <c r="BQ1177" s="616"/>
      <c r="BR1177" s="616"/>
      <c r="BS1177" s="616"/>
      <c r="BT1177" s="616"/>
      <c r="BU1177" s="616"/>
      <c r="BV1177" s="616"/>
      <c r="BW1177" s="616"/>
      <c r="BX1177" s="616"/>
      <c r="BY1177" s="616"/>
      <c r="BZ1177" s="616"/>
      <c r="CA1177" s="616"/>
      <c r="CB1177" s="616"/>
      <c r="CC1177" s="616"/>
      <c r="CD1177" s="616"/>
      <c r="CE1177" s="616"/>
      <c r="CF1177" s="616"/>
      <c r="CG1177" s="616"/>
    </row>
    <row r="1178" spans="1:85">
      <c r="A1178" s="618"/>
      <c r="B1178" s="618"/>
      <c r="C1178" s="618"/>
      <c r="D1178" s="618"/>
      <c r="E1178" s="618"/>
      <c r="F1178" s="618"/>
      <c r="G1178" s="618"/>
      <c r="H1178" s="618"/>
      <c r="I1178" s="618"/>
      <c r="J1178" s="618"/>
      <c r="K1178" s="618"/>
      <c r="L1178" s="618"/>
      <c r="M1178" s="618"/>
      <c r="N1178" s="618"/>
      <c r="O1178" s="618"/>
      <c r="P1178" s="618"/>
      <c r="Q1178" s="618"/>
      <c r="R1178" s="618"/>
      <c r="S1178" s="618"/>
      <c r="T1178" s="618"/>
      <c r="U1178" s="618"/>
      <c r="V1178" s="618"/>
      <c r="W1178" s="618"/>
      <c r="Y1178" s="618"/>
      <c r="Z1178" s="618"/>
      <c r="AA1178" s="618"/>
      <c r="AB1178" s="618"/>
      <c r="AC1178" s="618"/>
      <c r="AD1178" s="618"/>
      <c r="AE1178" s="618"/>
      <c r="AF1178" s="618"/>
      <c r="AG1178" s="618"/>
      <c r="AH1178" s="618"/>
      <c r="AI1178" s="618"/>
      <c r="AJ1178" s="618"/>
      <c r="AK1178" s="618"/>
      <c r="AL1178" s="616"/>
      <c r="AM1178" s="616"/>
      <c r="AN1178" s="616"/>
      <c r="AO1178" s="616"/>
      <c r="AP1178" s="616"/>
      <c r="AQ1178" s="616"/>
      <c r="AR1178" s="616"/>
      <c r="AS1178" s="616"/>
      <c r="AT1178" s="616"/>
      <c r="AU1178" s="616"/>
      <c r="AV1178" s="616"/>
      <c r="AW1178" s="616"/>
      <c r="AX1178" s="616"/>
      <c r="AY1178" s="616"/>
      <c r="AZ1178" s="616"/>
      <c r="BA1178" s="616"/>
      <c r="BB1178" s="616"/>
      <c r="BC1178" s="616"/>
      <c r="BD1178" s="616"/>
      <c r="BE1178" s="616"/>
      <c r="BF1178" s="616"/>
      <c r="BG1178" s="616"/>
      <c r="BH1178" s="616"/>
      <c r="BI1178" s="616"/>
      <c r="BJ1178" s="616"/>
      <c r="BK1178" s="616"/>
      <c r="BL1178" s="616"/>
      <c r="BM1178" s="616"/>
      <c r="BN1178" s="616"/>
      <c r="BO1178" s="616"/>
      <c r="BP1178" s="616"/>
      <c r="BQ1178" s="616"/>
      <c r="BR1178" s="616"/>
      <c r="BS1178" s="616"/>
      <c r="BT1178" s="616"/>
      <c r="BU1178" s="616"/>
      <c r="BV1178" s="616"/>
      <c r="BW1178" s="616"/>
      <c r="BX1178" s="616"/>
      <c r="BY1178" s="616"/>
      <c r="BZ1178" s="616"/>
      <c r="CA1178" s="616"/>
      <c r="CB1178" s="616"/>
      <c r="CC1178" s="616"/>
      <c r="CD1178" s="616"/>
      <c r="CE1178" s="616"/>
      <c r="CF1178" s="616"/>
      <c r="CG1178" s="616"/>
    </row>
    <row r="1179" spans="1:85">
      <c r="A1179" s="618"/>
      <c r="B1179" s="618"/>
      <c r="C1179" s="618"/>
      <c r="D1179" s="618"/>
      <c r="E1179" s="618"/>
      <c r="F1179" s="618"/>
      <c r="G1179" s="618"/>
      <c r="H1179" s="618"/>
      <c r="I1179" s="618"/>
      <c r="J1179" s="618"/>
      <c r="K1179" s="618"/>
      <c r="L1179" s="618"/>
      <c r="M1179" s="618"/>
      <c r="N1179" s="618"/>
      <c r="O1179" s="618"/>
      <c r="P1179" s="618"/>
      <c r="Q1179" s="618"/>
      <c r="R1179" s="618"/>
      <c r="S1179" s="618"/>
      <c r="T1179" s="618"/>
      <c r="U1179" s="618"/>
      <c r="V1179" s="618"/>
      <c r="W1179" s="618"/>
      <c r="Y1179" s="618"/>
      <c r="Z1179" s="618"/>
      <c r="AA1179" s="618"/>
      <c r="AB1179" s="618"/>
      <c r="AC1179" s="618"/>
      <c r="AD1179" s="618"/>
      <c r="AE1179" s="618"/>
      <c r="AF1179" s="618"/>
      <c r="AG1179" s="618"/>
      <c r="AH1179" s="618"/>
      <c r="AI1179" s="618"/>
      <c r="AJ1179" s="618"/>
      <c r="AK1179" s="618"/>
      <c r="AL1179" s="616"/>
      <c r="AM1179" s="616"/>
      <c r="AN1179" s="616"/>
      <c r="AO1179" s="616"/>
      <c r="AP1179" s="616"/>
      <c r="AQ1179" s="616"/>
      <c r="AR1179" s="616"/>
      <c r="AS1179" s="616"/>
      <c r="AT1179" s="616"/>
      <c r="AU1179" s="616"/>
      <c r="AV1179" s="616"/>
      <c r="AW1179" s="616"/>
      <c r="AX1179" s="616"/>
      <c r="AY1179" s="616"/>
      <c r="AZ1179" s="616"/>
      <c r="BA1179" s="616"/>
      <c r="BB1179" s="616"/>
      <c r="BC1179" s="616"/>
      <c r="BD1179" s="616"/>
      <c r="BE1179" s="616"/>
      <c r="BF1179" s="616"/>
      <c r="BG1179" s="616"/>
      <c r="BH1179" s="616"/>
      <c r="BI1179" s="616"/>
      <c r="BJ1179" s="616"/>
      <c r="BK1179" s="616"/>
      <c r="BL1179" s="616"/>
      <c r="BM1179" s="616"/>
      <c r="BN1179" s="616"/>
      <c r="BO1179" s="616"/>
      <c r="BP1179" s="616"/>
      <c r="BQ1179" s="616"/>
      <c r="BR1179" s="616"/>
      <c r="BS1179" s="616"/>
      <c r="BT1179" s="616"/>
      <c r="BU1179" s="616"/>
      <c r="BV1179" s="616"/>
      <c r="BW1179" s="616"/>
      <c r="BX1179" s="616"/>
      <c r="BY1179" s="616"/>
      <c r="BZ1179" s="616"/>
      <c r="CA1179" s="616"/>
      <c r="CB1179" s="616"/>
      <c r="CC1179" s="616"/>
      <c r="CD1179" s="616"/>
      <c r="CE1179" s="616"/>
      <c r="CF1179" s="616"/>
      <c r="CG1179" s="616"/>
    </row>
    <row r="1180" spans="1:85">
      <c r="A1180" s="618"/>
      <c r="B1180" s="618"/>
      <c r="C1180" s="618"/>
      <c r="D1180" s="618"/>
      <c r="E1180" s="618"/>
      <c r="F1180" s="618"/>
      <c r="G1180" s="618"/>
      <c r="H1180" s="618"/>
      <c r="I1180" s="618"/>
      <c r="J1180" s="618"/>
      <c r="K1180" s="618"/>
      <c r="L1180" s="618"/>
      <c r="M1180" s="618"/>
      <c r="N1180" s="618"/>
      <c r="O1180" s="618"/>
      <c r="P1180" s="618"/>
      <c r="Q1180" s="618"/>
      <c r="R1180" s="618"/>
      <c r="S1180" s="618"/>
      <c r="T1180" s="618"/>
      <c r="U1180" s="618"/>
      <c r="V1180" s="618"/>
      <c r="W1180" s="618"/>
      <c r="Y1180" s="618"/>
      <c r="Z1180" s="618"/>
      <c r="AA1180" s="618"/>
      <c r="AB1180" s="618"/>
      <c r="AC1180" s="618"/>
      <c r="AD1180" s="618"/>
      <c r="AE1180" s="618"/>
      <c r="AF1180" s="618"/>
      <c r="AG1180" s="618"/>
      <c r="AH1180" s="618"/>
      <c r="AI1180" s="618"/>
      <c r="AJ1180" s="618"/>
      <c r="AK1180" s="618"/>
      <c r="AL1180" s="616"/>
      <c r="AM1180" s="616"/>
      <c r="AN1180" s="616"/>
      <c r="AO1180" s="616"/>
      <c r="AP1180" s="616"/>
      <c r="AQ1180" s="616"/>
      <c r="AR1180" s="616"/>
      <c r="AS1180" s="616"/>
      <c r="AT1180" s="616"/>
      <c r="AU1180" s="616"/>
      <c r="AV1180" s="616"/>
      <c r="AW1180" s="616"/>
      <c r="AX1180" s="616"/>
      <c r="AY1180" s="616"/>
      <c r="AZ1180" s="616"/>
      <c r="BA1180" s="616"/>
      <c r="BB1180" s="616"/>
      <c r="BC1180" s="616"/>
      <c r="BD1180" s="616"/>
      <c r="BE1180" s="616"/>
      <c r="BF1180" s="616"/>
      <c r="BG1180" s="616"/>
      <c r="BH1180" s="616"/>
      <c r="BI1180" s="616"/>
      <c r="BJ1180" s="616"/>
      <c r="BK1180" s="616"/>
      <c r="BL1180" s="616"/>
      <c r="BM1180" s="616"/>
      <c r="BN1180" s="616"/>
      <c r="BO1180" s="616"/>
      <c r="BP1180" s="616"/>
      <c r="BQ1180" s="616"/>
      <c r="BR1180" s="616"/>
      <c r="BS1180" s="616"/>
      <c r="BT1180" s="616"/>
      <c r="BU1180" s="616"/>
      <c r="BV1180" s="616"/>
      <c r="BW1180" s="616"/>
      <c r="BX1180" s="616"/>
      <c r="BY1180" s="616"/>
      <c r="BZ1180" s="616"/>
      <c r="CA1180" s="616"/>
      <c r="CB1180" s="616"/>
      <c r="CC1180" s="616"/>
      <c r="CD1180" s="616"/>
      <c r="CE1180" s="616"/>
      <c r="CF1180" s="616"/>
      <c r="CG1180" s="616"/>
    </row>
    <row r="1181" spans="1:85">
      <c r="A1181" s="618"/>
      <c r="B1181" s="618"/>
      <c r="C1181" s="618"/>
      <c r="D1181" s="618"/>
      <c r="E1181" s="618"/>
      <c r="F1181" s="618"/>
      <c r="G1181" s="618"/>
      <c r="H1181" s="618"/>
      <c r="I1181" s="618"/>
      <c r="J1181" s="618"/>
      <c r="K1181" s="618"/>
      <c r="L1181" s="618"/>
      <c r="M1181" s="618"/>
      <c r="N1181" s="618"/>
      <c r="O1181" s="618"/>
      <c r="P1181" s="618"/>
      <c r="Q1181" s="618"/>
      <c r="R1181" s="618"/>
      <c r="S1181" s="618"/>
      <c r="T1181" s="618"/>
      <c r="U1181" s="618"/>
      <c r="V1181" s="618"/>
      <c r="W1181" s="618"/>
      <c r="Y1181" s="618"/>
      <c r="Z1181" s="618"/>
      <c r="AA1181" s="618"/>
      <c r="AB1181" s="618"/>
      <c r="AC1181" s="618"/>
      <c r="AD1181" s="618"/>
      <c r="AE1181" s="618"/>
      <c r="AF1181" s="618"/>
      <c r="AG1181" s="618"/>
      <c r="AH1181" s="618"/>
      <c r="AI1181" s="618"/>
      <c r="AJ1181" s="618"/>
      <c r="AK1181" s="618"/>
      <c r="AL1181" s="616"/>
      <c r="AM1181" s="616"/>
      <c r="AN1181" s="616"/>
      <c r="AO1181" s="616"/>
      <c r="AP1181" s="616"/>
      <c r="AQ1181" s="616"/>
      <c r="AR1181" s="616"/>
      <c r="AS1181" s="616"/>
      <c r="AT1181" s="616"/>
      <c r="AU1181" s="616"/>
      <c r="AV1181" s="616"/>
      <c r="AW1181" s="616"/>
      <c r="AX1181" s="616"/>
      <c r="AY1181" s="616"/>
      <c r="AZ1181" s="616"/>
      <c r="BA1181" s="616"/>
      <c r="BB1181" s="616"/>
      <c r="BC1181" s="616"/>
      <c r="BD1181" s="616"/>
      <c r="BE1181" s="616"/>
      <c r="BF1181" s="616"/>
      <c r="BG1181" s="616"/>
      <c r="BH1181" s="616"/>
      <c r="BI1181" s="616"/>
      <c r="BJ1181" s="616"/>
      <c r="BK1181" s="616"/>
      <c r="BL1181" s="616"/>
      <c r="BM1181" s="616"/>
      <c r="BN1181" s="616"/>
      <c r="BO1181" s="616"/>
      <c r="BP1181" s="616"/>
      <c r="BQ1181" s="616"/>
      <c r="BR1181" s="616"/>
      <c r="BS1181" s="616"/>
      <c r="BT1181" s="616"/>
      <c r="BU1181" s="616"/>
      <c r="BV1181" s="616"/>
      <c r="BW1181" s="616"/>
      <c r="BX1181" s="616"/>
      <c r="BY1181" s="616"/>
      <c r="BZ1181" s="616"/>
      <c r="CA1181" s="616"/>
      <c r="CB1181" s="616"/>
      <c r="CC1181" s="616"/>
      <c r="CD1181" s="616"/>
      <c r="CE1181" s="616"/>
      <c r="CF1181" s="616"/>
      <c r="CG1181" s="616"/>
    </row>
    <row r="1182" spans="1:85">
      <c r="A1182" s="618"/>
      <c r="B1182" s="618"/>
      <c r="C1182" s="618"/>
      <c r="D1182" s="618"/>
      <c r="E1182" s="618"/>
      <c r="F1182" s="618"/>
      <c r="G1182" s="618"/>
      <c r="H1182" s="618"/>
      <c r="I1182" s="618"/>
      <c r="J1182" s="618"/>
      <c r="K1182" s="618"/>
      <c r="L1182" s="618"/>
      <c r="M1182" s="618"/>
      <c r="N1182" s="618"/>
      <c r="O1182" s="618"/>
      <c r="P1182" s="618"/>
      <c r="Q1182" s="618"/>
      <c r="R1182" s="618"/>
      <c r="S1182" s="618"/>
      <c r="T1182" s="618"/>
      <c r="U1182" s="618"/>
      <c r="V1182" s="618"/>
      <c r="W1182" s="618"/>
      <c r="Y1182" s="618"/>
      <c r="Z1182" s="618"/>
      <c r="AA1182" s="618"/>
      <c r="AB1182" s="618"/>
      <c r="AC1182" s="618"/>
      <c r="AD1182" s="618"/>
      <c r="AE1182" s="618"/>
      <c r="AF1182" s="618"/>
      <c r="AG1182" s="618"/>
      <c r="AH1182" s="618"/>
      <c r="AI1182" s="618"/>
      <c r="AJ1182" s="618"/>
      <c r="AK1182" s="618"/>
      <c r="AL1182" s="616"/>
      <c r="AM1182" s="616"/>
      <c r="AN1182" s="616"/>
      <c r="AO1182" s="616"/>
      <c r="AP1182" s="616"/>
      <c r="AQ1182" s="616"/>
      <c r="AR1182" s="616"/>
      <c r="AS1182" s="616"/>
      <c r="AT1182" s="616"/>
      <c r="AU1182" s="616"/>
      <c r="AV1182" s="616"/>
      <c r="AW1182" s="616"/>
      <c r="AX1182" s="616"/>
      <c r="AY1182" s="616"/>
      <c r="AZ1182" s="616"/>
      <c r="BA1182" s="616"/>
      <c r="BB1182" s="616"/>
      <c r="BC1182" s="616"/>
      <c r="BD1182" s="616"/>
      <c r="BE1182" s="616"/>
      <c r="BF1182" s="616"/>
      <c r="BG1182" s="616"/>
      <c r="BH1182" s="616"/>
      <c r="BI1182" s="616"/>
      <c r="BJ1182" s="616"/>
      <c r="BK1182" s="616"/>
      <c r="BL1182" s="616"/>
      <c r="BM1182" s="616"/>
      <c r="BN1182" s="616"/>
      <c r="BO1182" s="616"/>
      <c r="BP1182" s="616"/>
      <c r="BQ1182" s="616"/>
      <c r="BR1182" s="616"/>
      <c r="BS1182" s="616"/>
      <c r="BT1182" s="616"/>
      <c r="BU1182" s="616"/>
      <c r="BV1182" s="616"/>
      <c r="BW1182" s="616"/>
      <c r="BX1182" s="616"/>
      <c r="BY1182" s="616"/>
      <c r="BZ1182" s="616"/>
      <c r="CA1182" s="616"/>
      <c r="CB1182" s="616"/>
      <c r="CC1182" s="616"/>
      <c r="CD1182" s="616"/>
      <c r="CE1182" s="616"/>
      <c r="CF1182" s="616"/>
      <c r="CG1182" s="616"/>
    </row>
    <row r="1183" spans="1:85">
      <c r="A1183" s="618"/>
      <c r="B1183" s="618"/>
      <c r="C1183" s="618"/>
      <c r="D1183" s="618"/>
      <c r="E1183" s="618"/>
      <c r="F1183" s="618"/>
      <c r="G1183" s="618"/>
      <c r="H1183" s="618"/>
      <c r="I1183" s="618"/>
      <c r="J1183" s="618"/>
      <c r="K1183" s="618"/>
      <c r="L1183" s="618"/>
      <c r="M1183" s="618"/>
      <c r="N1183" s="618"/>
      <c r="O1183" s="618"/>
      <c r="P1183" s="618"/>
      <c r="Q1183" s="618"/>
      <c r="R1183" s="618"/>
      <c r="S1183" s="618"/>
      <c r="T1183" s="618"/>
      <c r="U1183" s="618"/>
      <c r="V1183" s="618"/>
      <c r="W1183" s="618"/>
      <c r="Y1183" s="618"/>
      <c r="Z1183" s="618"/>
      <c r="AA1183" s="618"/>
      <c r="AB1183" s="618"/>
      <c r="AC1183" s="618"/>
      <c r="AD1183" s="618"/>
      <c r="AE1183" s="618"/>
      <c r="AF1183" s="618"/>
      <c r="AG1183" s="618"/>
      <c r="AH1183" s="618"/>
      <c r="AI1183" s="618"/>
      <c r="AJ1183" s="618"/>
      <c r="AK1183" s="618"/>
      <c r="AL1183" s="616"/>
      <c r="AM1183" s="616"/>
      <c r="AN1183" s="616"/>
      <c r="AO1183" s="616"/>
      <c r="AP1183" s="616"/>
      <c r="AQ1183" s="616"/>
      <c r="AR1183" s="616"/>
      <c r="AS1183" s="616"/>
      <c r="AT1183" s="616"/>
      <c r="AU1183" s="616"/>
      <c r="AV1183" s="616"/>
      <c r="AW1183" s="616"/>
      <c r="AX1183" s="616"/>
      <c r="AY1183" s="616"/>
      <c r="AZ1183" s="616"/>
      <c r="BA1183" s="616"/>
      <c r="BB1183" s="616"/>
      <c r="BC1183" s="616"/>
      <c r="BD1183" s="616"/>
      <c r="BE1183" s="616"/>
      <c r="BF1183" s="616"/>
      <c r="BG1183" s="616"/>
      <c r="BH1183" s="616"/>
      <c r="BI1183" s="616"/>
      <c r="BJ1183" s="616"/>
      <c r="BK1183" s="616"/>
      <c r="BL1183" s="616"/>
      <c r="BM1183" s="616"/>
      <c r="BN1183" s="616"/>
      <c r="BO1183" s="616"/>
      <c r="BP1183" s="616"/>
      <c r="BQ1183" s="616"/>
      <c r="BR1183" s="616"/>
      <c r="BS1183" s="616"/>
      <c r="BT1183" s="616"/>
      <c r="BU1183" s="616"/>
      <c r="BV1183" s="616"/>
      <c r="BW1183" s="616"/>
      <c r="BX1183" s="616"/>
      <c r="BY1183" s="616"/>
      <c r="BZ1183" s="616"/>
      <c r="CA1183" s="616"/>
      <c r="CB1183" s="616"/>
      <c r="CC1183" s="616"/>
      <c r="CD1183" s="616"/>
      <c r="CE1183" s="616"/>
      <c r="CF1183" s="616"/>
      <c r="CG1183" s="616"/>
    </row>
    <row r="1184" spans="1:85">
      <c r="A1184" s="618"/>
      <c r="B1184" s="618"/>
      <c r="C1184" s="618"/>
      <c r="D1184" s="618"/>
      <c r="E1184" s="618"/>
      <c r="F1184" s="618"/>
      <c r="G1184" s="618"/>
      <c r="H1184" s="618"/>
      <c r="I1184" s="618"/>
      <c r="J1184" s="618"/>
      <c r="K1184" s="618"/>
      <c r="L1184" s="618"/>
      <c r="M1184" s="618"/>
      <c r="N1184" s="618"/>
      <c r="O1184" s="618"/>
      <c r="P1184" s="618"/>
      <c r="Q1184" s="618"/>
      <c r="R1184" s="618"/>
      <c r="S1184" s="618"/>
      <c r="T1184" s="618"/>
      <c r="U1184" s="618"/>
      <c r="V1184" s="618"/>
      <c r="W1184" s="618"/>
      <c r="Y1184" s="618"/>
      <c r="Z1184" s="618"/>
      <c r="AA1184" s="618"/>
      <c r="AB1184" s="618"/>
      <c r="AC1184" s="618"/>
      <c r="AD1184" s="618"/>
      <c r="AE1184" s="618"/>
      <c r="AF1184" s="618"/>
      <c r="AG1184" s="618"/>
      <c r="AH1184" s="618"/>
      <c r="AI1184" s="618"/>
      <c r="AJ1184" s="618"/>
      <c r="AK1184" s="618"/>
      <c r="AL1184" s="616"/>
      <c r="AM1184" s="616"/>
      <c r="AN1184" s="616"/>
      <c r="AO1184" s="616"/>
      <c r="AP1184" s="616"/>
      <c r="AQ1184" s="616"/>
      <c r="AR1184" s="616"/>
      <c r="AS1184" s="616"/>
      <c r="AT1184" s="616"/>
      <c r="AU1184" s="616"/>
      <c r="AV1184" s="616"/>
      <c r="AW1184" s="616"/>
      <c r="AX1184" s="616"/>
      <c r="AY1184" s="616"/>
      <c r="AZ1184" s="616"/>
      <c r="BA1184" s="616"/>
      <c r="BB1184" s="616"/>
      <c r="BC1184" s="616"/>
      <c r="BD1184" s="616"/>
      <c r="BE1184" s="616"/>
      <c r="BF1184" s="616"/>
      <c r="BG1184" s="616"/>
      <c r="BH1184" s="616"/>
      <c r="BI1184" s="616"/>
      <c r="BJ1184" s="616"/>
      <c r="BK1184" s="616"/>
      <c r="BL1184" s="616"/>
      <c r="BM1184" s="616"/>
      <c r="BN1184" s="616"/>
      <c r="BO1184" s="616"/>
      <c r="BP1184" s="616"/>
      <c r="BQ1184" s="616"/>
      <c r="BR1184" s="616"/>
      <c r="BS1184" s="616"/>
      <c r="BT1184" s="616"/>
      <c r="BU1184" s="616"/>
      <c r="BV1184" s="616"/>
      <c r="BW1184" s="616"/>
      <c r="BX1184" s="616"/>
      <c r="BY1184" s="616"/>
      <c r="BZ1184" s="616"/>
      <c r="CA1184" s="616"/>
      <c r="CB1184" s="616"/>
      <c r="CC1184" s="616"/>
      <c r="CD1184" s="616"/>
      <c r="CE1184" s="616"/>
      <c r="CF1184" s="616"/>
      <c r="CG1184" s="616"/>
    </row>
    <row r="1185" spans="1:85">
      <c r="A1185" s="618"/>
      <c r="B1185" s="618"/>
      <c r="C1185" s="618"/>
      <c r="D1185" s="618"/>
      <c r="E1185" s="618"/>
      <c r="F1185" s="618"/>
      <c r="G1185" s="618"/>
      <c r="H1185" s="618"/>
      <c r="I1185" s="618"/>
      <c r="J1185" s="618"/>
      <c r="K1185" s="618"/>
      <c r="L1185" s="618"/>
      <c r="M1185" s="618"/>
      <c r="N1185" s="618"/>
      <c r="O1185" s="618"/>
      <c r="P1185" s="618"/>
      <c r="Q1185" s="618"/>
      <c r="R1185" s="618"/>
      <c r="S1185" s="618"/>
      <c r="T1185" s="618"/>
      <c r="U1185" s="618"/>
      <c r="V1185" s="618"/>
      <c r="W1185" s="618"/>
      <c r="Y1185" s="618"/>
      <c r="Z1185" s="618"/>
      <c r="AA1185" s="618"/>
      <c r="AB1185" s="618"/>
      <c r="AC1185" s="618"/>
      <c r="AD1185" s="618"/>
      <c r="AE1185" s="618"/>
      <c r="AF1185" s="618"/>
      <c r="AG1185" s="618"/>
      <c r="AH1185" s="618"/>
      <c r="AI1185" s="618"/>
      <c r="AJ1185" s="618"/>
      <c r="AK1185" s="618"/>
      <c r="AL1185" s="616"/>
      <c r="AM1185" s="616"/>
      <c r="AN1185" s="616"/>
      <c r="AO1185" s="616"/>
      <c r="AP1185" s="616"/>
      <c r="AQ1185" s="616"/>
      <c r="AR1185" s="616"/>
      <c r="AS1185" s="616"/>
      <c r="AT1185" s="616"/>
      <c r="AU1185" s="616"/>
      <c r="AV1185" s="616"/>
      <c r="AW1185" s="616"/>
      <c r="AX1185" s="616"/>
      <c r="AY1185" s="616"/>
      <c r="AZ1185" s="616"/>
      <c r="BA1185" s="616"/>
      <c r="BB1185" s="616"/>
      <c r="BC1185" s="616"/>
      <c r="BD1185" s="616"/>
      <c r="BE1185" s="616"/>
      <c r="BF1185" s="616"/>
      <c r="BG1185" s="616"/>
      <c r="BH1185" s="616"/>
      <c r="BI1185" s="616"/>
      <c r="BJ1185" s="616"/>
      <c r="BK1185" s="616"/>
      <c r="BL1185" s="616"/>
      <c r="BM1185" s="616"/>
      <c r="BN1185" s="616"/>
      <c r="BO1185" s="616"/>
      <c r="BP1185" s="616"/>
      <c r="BQ1185" s="616"/>
      <c r="BR1185" s="616"/>
      <c r="BS1185" s="616"/>
      <c r="BT1185" s="616"/>
      <c r="BU1185" s="616"/>
      <c r="BV1185" s="616"/>
      <c r="BW1185" s="616"/>
      <c r="BX1185" s="616"/>
      <c r="BY1185" s="616"/>
      <c r="BZ1185" s="616"/>
      <c r="CA1185" s="616"/>
      <c r="CB1185" s="616"/>
      <c r="CC1185" s="616"/>
      <c r="CD1185" s="616"/>
      <c r="CE1185" s="616"/>
      <c r="CF1185" s="616"/>
      <c r="CG1185" s="616"/>
    </row>
    <row r="1186" spans="1:85">
      <c r="A1186" s="618"/>
      <c r="B1186" s="618"/>
      <c r="C1186" s="618"/>
      <c r="D1186" s="618"/>
      <c r="E1186" s="618"/>
      <c r="F1186" s="618"/>
      <c r="G1186" s="618"/>
      <c r="H1186" s="618"/>
      <c r="I1186" s="618"/>
      <c r="J1186" s="618"/>
      <c r="K1186" s="618"/>
      <c r="L1186" s="618"/>
      <c r="M1186" s="618"/>
      <c r="N1186" s="618"/>
      <c r="O1186" s="618"/>
      <c r="P1186" s="618"/>
      <c r="Q1186" s="618"/>
      <c r="R1186" s="618"/>
      <c r="S1186" s="618"/>
      <c r="T1186" s="618"/>
      <c r="U1186" s="618"/>
      <c r="V1186" s="618"/>
      <c r="W1186" s="618"/>
      <c r="Y1186" s="618"/>
      <c r="Z1186" s="618"/>
      <c r="AA1186" s="618"/>
      <c r="AB1186" s="618"/>
      <c r="AC1186" s="618"/>
      <c r="AD1186" s="618"/>
      <c r="AE1186" s="618"/>
      <c r="AF1186" s="618"/>
      <c r="AG1186" s="618"/>
      <c r="AH1186" s="618"/>
      <c r="AI1186" s="618"/>
      <c r="AJ1186" s="618"/>
      <c r="AK1186" s="618"/>
      <c r="AL1186" s="616"/>
      <c r="AM1186" s="616"/>
      <c r="AN1186" s="616"/>
      <c r="AO1186" s="616"/>
      <c r="AP1186" s="616"/>
      <c r="AQ1186" s="616"/>
      <c r="AR1186" s="616"/>
      <c r="AS1186" s="616"/>
      <c r="AT1186" s="616"/>
      <c r="AU1186" s="616"/>
      <c r="AV1186" s="616"/>
      <c r="AW1186" s="616"/>
      <c r="AX1186" s="616"/>
      <c r="AY1186" s="616"/>
      <c r="AZ1186" s="616"/>
      <c r="BA1186" s="616"/>
      <c r="BB1186" s="616"/>
      <c r="BC1186" s="616"/>
      <c r="BD1186" s="616"/>
      <c r="BE1186" s="616"/>
      <c r="BF1186" s="616"/>
      <c r="BG1186" s="616"/>
      <c r="BH1186" s="616"/>
      <c r="BI1186" s="616"/>
      <c r="BJ1186" s="616"/>
      <c r="BK1186" s="616"/>
      <c r="BL1186" s="616"/>
      <c r="BM1186" s="616"/>
      <c r="BN1186" s="616"/>
      <c r="BO1186" s="616"/>
      <c r="BP1186" s="616"/>
      <c r="BQ1186" s="616"/>
      <c r="BR1186" s="616"/>
      <c r="BS1186" s="616"/>
      <c r="BT1186" s="616"/>
      <c r="BU1186" s="616"/>
      <c r="BV1186" s="616"/>
      <c r="BW1186" s="616"/>
      <c r="BX1186" s="616"/>
      <c r="BY1186" s="616"/>
      <c r="BZ1186" s="616"/>
      <c r="CA1186" s="616"/>
      <c r="CB1186" s="616"/>
      <c r="CC1186" s="616"/>
      <c r="CD1186" s="616"/>
      <c r="CE1186" s="616"/>
      <c r="CF1186" s="616"/>
      <c r="CG1186" s="616"/>
    </row>
    <row r="1187" spans="1:85">
      <c r="A1187" s="618"/>
      <c r="B1187" s="618"/>
      <c r="C1187" s="618"/>
      <c r="D1187" s="618"/>
      <c r="E1187" s="618"/>
      <c r="F1187" s="618"/>
      <c r="G1187" s="618"/>
      <c r="H1187" s="618"/>
      <c r="I1187" s="618"/>
      <c r="J1187" s="618"/>
      <c r="K1187" s="618"/>
      <c r="L1187" s="618"/>
      <c r="M1187" s="618"/>
      <c r="N1187" s="618"/>
      <c r="O1187" s="618"/>
      <c r="P1187" s="618"/>
      <c r="Q1187" s="618"/>
      <c r="R1187" s="618"/>
      <c r="S1187" s="618"/>
      <c r="T1187" s="618"/>
      <c r="U1187" s="618"/>
      <c r="V1187" s="618"/>
      <c r="W1187" s="618"/>
      <c r="Y1187" s="618"/>
      <c r="Z1187" s="618"/>
      <c r="AA1187" s="618"/>
      <c r="AB1187" s="618"/>
      <c r="AC1187" s="618"/>
      <c r="AD1187" s="618"/>
      <c r="AE1187" s="618"/>
      <c r="AF1187" s="618"/>
      <c r="AG1187" s="618"/>
      <c r="AH1187" s="618"/>
      <c r="AI1187" s="618"/>
      <c r="AJ1187" s="618"/>
      <c r="AK1187" s="618"/>
      <c r="AL1187" s="616"/>
      <c r="AM1187" s="616"/>
      <c r="AN1187" s="616"/>
      <c r="AO1187" s="616"/>
      <c r="AP1187" s="616"/>
      <c r="AQ1187" s="616"/>
      <c r="AR1187" s="616"/>
      <c r="AS1187" s="616"/>
      <c r="AT1187" s="616"/>
      <c r="AU1187" s="616"/>
      <c r="AV1187" s="616"/>
      <c r="AW1187" s="616"/>
      <c r="AX1187" s="616"/>
      <c r="AY1187" s="616"/>
      <c r="AZ1187" s="616"/>
      <c r="BA1187" s="616"/>
      <c r="BB1187" s="616"/>
      <c r="BC1187" s="616"/>
      <c r="BD1187" s="616"/>
      <c r="BE1187" s="616"/>
      <c r="BF1187" s="616"/>
      <c r="BG1187" s="616"/>
      <c r="BH1187" s="616"/>
      <c r="BI1187" s="616"/>
      <c r="BJ1187" s="616"/>
      <c r="BK1187" s="616"/>
      <c r="BL1187" s="616"/>
      <c r="BM1187" s="616"/>
      <c r="BN1187" s="616"/>
      <c r="BO1187" s="616"/>
      <c r="BP1187" s="616"/>
      <c r="BQ1187" s="616"/>
      <c r="BR1187" s="616"/>
      <c r="BS1187" s="616"/>
      <c r="BT1187" s="616"/>
      <c r="BU1187" s="616"/>
      <c r="BV1187" s="616"/>
      <c r="BW1187" s="616"/>
      <c r="BX1187" s="616"/>
      <c r="BY1187" s="616"/>
      <c r="BZ1187" s="616"/>
      <c r="CA1187" s="616"/>
      <c r="CB1187" s="616"/>
      <c r="CC1187" s="616"/>
      <c r="CD1187" s="616"/>
      <c r="CE1187" s="616"/>
      <c r="CF1187" s="616"/>
      <c r="CG1187" s="616"/>
    </row>
    <row r="1188" spans="1:85">
      <c r="A1188" s="618"/>
      <c r="B1188" s="618"/>
      <c r="C1188" s="618"/>
      <c r="D1188" s="618"/>
      <c r="E1188" s="618"/>
      <c r="F1188" s="618"/>
      <c r="G1188" s="618"/>
      <c r="H1188" s="618"/>
      <c r="I1188" s="618"/>
      <c r="J1188" s="618"/>
      <c r="K1188" s="618"/>
      <c r="L1188" s="618"/>
      <c r="M1188" s="618"/>
      <c r="N1188" s="618"/>
      <c r="O1188" s="618"/>
      <c r="P1188" s="618"/>
      <c r="Q1188" s="618"/>
      <c r="R1188" s="618"/>
      <c r="S1188" s="618"/>
      <c r="T1188" s="618"/>
      <c r="U1188" s="618"/>
      <c r="V1188" s="618"/>
      <c r="W1188" s="618"/>
      <c r="Y1188" s="618"/>
      <c r="Z1188" s="618"/>
      <c r="AA1188" s="618"/>
      <c r="AB1188" s="618"/>
      <c r="AC1188" s="618"/>
      <c r="AD1188" s="618"/>
      <c r="AE1188" s="618"/>
      <c r="AF1188" s="618"/>
      <c r="AG1188" s="618"/>
      <c r="AH1188" s="618"/>
      <c r="AI1188" s="618"/>
      <c r="AJ1188" s="618"/>
      <c r="AK1188" s="618"/>
      <c r="AL1188" s="616"/>
      <c r="AM1188" s="616"/>
      <c r="AN1188" s="616"/>
      <c r="AO1188" s="616"/>
      <c r="AP1188" s="616"/>
      <c r="AQ1188" s="616"/>
      <c r="AR1188" s="616"/>
      <c r="AS1188" s="616"/>
      <c r="AT1188" s="616"/>
      <c r="AU1188" s="616"/>
      <c r="AV1188" s="616"/>
      <c r="AW1188" s="616"/>
      <c r="AX1188" s="616"/>
      <c r="AY1188" s="616"/>
      <c r="AZ1188" s="616"/>
      <c r="BA1188" s="616"/>
      <c r="BB1188" s="616"/>
      <c r="BC1188" s="616"/>
      <c r="BD1188" s="616"/>
      <c r="BE1188" s="616"/>
      <c r="BF1188" s="616"/>
      <c r="BG1188" s="616"/>
      <c r="BH1188" s="616"/>
      <c r="BI1188" s="616"/>
      <c r="BJ1188" s="616"/>
      <c r="BK1188" s="616"/>
      <c r="BL1188" s="616"/>
      <c r="BM1188" s="616"/>
      <c r="BN1188" s="616"/>
      <c r="BO1188" s="616"/>
      <c r="BP1188" s="616"/>
      <c r="BQ1188" s="616"/>
      <c r="BR1188" s="616"/>
      <c r="BS1188" s="616"/>
      <c r="BT1188" s="616"/>
      <c r="BU1188" s="616"/>
      <c r="BV1188" s="616"/>
      <c r="BW1188" s="616"/>
      <c r="BX1188" s="616"/>
      <c r="BY1188" s="616"/>
      <c r="BZ1188" s="616"/>
      <c r="CA1188" s="616"/>
      <c r="CB1188" s="616"/>
      <c r="CC1188" s="616"/>
      <c r="CD1188" s="616"/>
      <c r="CE1188" s="616"/>
      <c r="CF1188" s="616"/>
      <c r="CG1188" s="616"/>
    </row>
    <row r="1189" spans="1:85">
      <c r="A1189" s="618"/>
      <c r="B1189" s="618"/>
      <c r="C1189" s="618"/>
      <c r="D1189" s="618"/>
      <c r="E1189" s="618"/>
      <c r="F1189" s="618"/>
      <c r="G1189" s="618"/>
      <c r="H1189" s="618"/>
      <c r="I1189" s="618"/>
      <c r="J1189" s="618"/>
      <c r="K1189" s="618"/>
      <c r="L1189" s="618"/>
      <c r="M1189" s="618"/>
      <c r="N1189" s="618"/>
      <c r="O1189" s="618"/>
      <c r="P1189" s="618"/>
      <c r="Q1189" s="618"/>
      <c r="R1189" s="618"/>
      <c r="S1189" s="618"/>
      <c r="T1189" s="618"/>
      <c r="U1189" s="618"/>
      <c r="V1189" s="618"/>
      <c r="W1189" s="618"/>
      <c r="Y1189" s="618"/>
      <c r="Z1189" s="618"/>
      <c r="AA1189" s="618"/>
      <c r="AB1189" s="618"/>
      <c r="AC1189" s="618"/>
      <c r="AD1189" s="618"/>
      <c r="AE1189" s="618"/>
      <c r="AF1189" s="618"/>
      <c r="AG1189" s="618"/>
      <c r="AH1189" s="618"/>
      <c r="AI1189" s="618"/>
      <c r="AJ1189" s="618"/>
      <c r="AK1189" s="618"/>
      <c r="AL1189" s="616"/>
      <c r="AM1189" s="616"/>
      <c r="AN1189" s="616"/>
      <c r="AO1189" s="616"/>
      <c r="AP1189" s="616"/>
      <c r="AQ1189" s="616"/>
      <c r="AR1189" s="616"/>
      <c r="AS1189" s="616"/>
      <c r="AT1189" s="616"/>
      <c r="AU1189" s="616"/>
      <c r="AV1189" s="616"/>
      <c r="AW1189" s="616"/>
      <c r="AX1189" s="616"/>
      <c r="AY1189" s="616"/>
      <c r="AZ1189" s="616"/>
      <c r="BA1189" s="616"/>
      <c r="BB1189" s="616"/>
      <c r="BC1189" s="616"/>
      <c r="BD1189" s="616"/>
      <c r="BE1189" s="616"/>
      <c r="BF1189" s="616"/>
      <c r="BG1189" s="616"/>
      <c r="BH1189" s="616"/>
      <c r="BI1189" s="616"/>
      <c r="BJ1189" s="616"/>
      <c r="BK1189" s="616"/>
      <c r="BL1189" s="616"/>
      <c r="BM1189" s="616"/>
      <c r="BN1189" s="616"/>
      <c r="BO1189" s="616"/>
      <c r="BP1189" s="616"/>
      <c r="BQ1189" s="616"/>
      <c r="BR1189" s="616"/>
      <c r="BS1189" s="616"/>
      <c r="BT1189" s="616"/>
      <c r="BU1189" s="616"/>
      <c r="BV1189" s="616"/>
      <c r="BW1189" s="616"/>
      <c r="BX1189" s="616"/>
      <c r="BY1189" s="616"/>
      <c r="BZ1189" s="616"/>
      <c r="CA1189" s="616"/>
      <c r="CB1189" s="616"/>
      <c r="CC1189" s="616"/>
      <c r="CD1189" s="616"/>
      <c r="CE1189" s="616"/>
      <c r="CF1189" s="616"/>
      <c r="CG1189" s="616"/>
    </row>
    <row r="1190" spans="1:85">
      <c r="A1190" s="618"/>
      <c r="B1190" s="618"/>
      <c r="C1190" s="618"/>
      <c r="D1190" s="618"/>
      <c r="E1190" s="618"/>
      <c r="F1190" s="618"/>
      <c r="G1190" s="618"/>
      <c r="H1190" s="618"/>
      <c r="I1190" s="618"/>
      <c r="J1190" s="618"/>
      <c r="K1190" s="618"/>
      <c r="L1190" s="618"/>
      <c r="M1190" s="618"/>
      <c r="N1190" s="618"/>
      <c r="O1190" s="618"/>
      <c r="P1190" s="618"/>
      <c r="Q1190" s="618"/>
      <c r="R1190" s="618"/>
      <c r="S1190" s="618"/>
      <c r="T1190" s="618"/>
      <c r="U1190" s="618"/>
      <c r="V1190" s="618"/>
      <c r="W1190" s="618"/>
      <c r="Y1190" s="618"/>
      <c r="Z1190" s="618"/>
      <c r="AA1190" s="618"/>
      <c r="AB1190" s="618"/>
      <c r="AC1190" s="618"/>
      <c r="AD1190" s="618"/>
      <c r="AE1190" s="618"/>
      <c r="AF1190" s="618"/>
      <c r="AG1190" s="618"/>
      <c r="AH1190" s="618"/>
      <c r="AI1190" s="618"/>
      <c r="AJ1190" s="618"/>
      <c r="AK1190" s="618"/>
      <c r="AL1190" s="616"/>
      <c r="AM1190" s="616"/>
      <c r="AN1190" s="616"/>
      <c r="AO1190" s="616"/>
      <c r="AP1190" s="616"/>
      <c r="AQ1190" s="616"/>
      <c r="AR1190" s="616"/>
      <c r="AS1190" s="616"/>
      <c r="AT1190" s="616"/>
      <c r="AU1190" s="616"/>
      <c r="AV1190" s="616"/>
      <c r="AW1190" s="616"/>
      <c r="AX1190" s="616"/>
      <c r="AY1190" s="616"/>
      <c r="AZ1190" s="616"/>
      <c r="BA1190" s="616"/>
      <c r="BB1190" s="616"/>
      <c r="BC1190" s="616"/>
      <c r="BD1190" s="616"/>
      <c r="BE1190" s="616"/>
      <c r="BF1190" s="616"/>
      <c r="BG1190" s="616"/>
      <c r="BH1190" s="616"/>
      <c r="BI1190" s="616"/>
      <c r="BJ1190" s="616"/>
      <c r="BK1190" s="616"/>
      <c r="BL1190" s="616"/>
      <c r="BM1190" s="616"/>
      <c r="BN1190" s="616"/>
      <c r="BO1190" s="616"/>
      <c r="BP1190" s="616"/>
      <c r="BQ1190" s="616"/>
      <c r="BR1190" s="616"/>
      <c r="BS1190" s="616"/>
      <c r="BT1190" s="616"/>
      <c r="BU1190" s="616"/>
      <c r="BV1190" s="616"/>
      <c r="BW1190" s="616"/>
      <c r="BX1190" s="616"/>
      <c r="BY1190" s="616"/>
      <c r="BZ1190" s="616"/>
      <c r="CA1190" s="616"/>
      <c r="CB1190" s="616"/>
      <c r="CC1190" s="616"/>
      <c r="CD1190" s="616"/>
      <c r="CE1190" s="616"/>
      <c r="CF1190" s="616"/>
      <c r="CG1190" s="616"/>
    </row>
    <row r="1191" spans="1:85">
      <c r="A1191" s="618"/>
      <c r="B1191" s="618"/>
      <c r="C1191" s="618"/>
      <c r="D1191" s="618"/>
      <c r="E1191" s="618"/>
      <c r="F1191" s="618"/>
      <c r="G1191" s="618"/>
      <c r="H1191" s="618"/>
      <c r="I1191" s="618"/>
      <c r="J1191" s="618"/>
      <c r="K1191" s="618"/>
      <c r="L1191" s="618"/>
      <c r="M1191" s="618"/>
      <c r="N1191" s="618"/>
      <c r="O1191" s="618"/>
      <c r="P1191" s="618"/>
      <c r="Q1191" s="618"/>
      <c r="R1191" s="618"/>
      <c r="S1191" s="618"/>
      <c r="T1191" s="618"/>
      <c r="U1191" s="618"/>
      <c r="V1191" s="618"/>
      <c r="W1191" s="618"/>
      <c r="Y1191" s="618"/>
      <c r="Z1191" s="618"/>
      <c r="AA1191" s="618"/>
      <c r="AB1191" s="618"/>
      <c r="AC1191" s="618"/>
      <c r="AD1191" s="618"/>
      <c r="AE1191" s="618"/>
      <c r="AF1191" s="618"/>
      <c r="AG1191" s="618"/>
      <c r="AH1191" s="618"/>
      <c r="AI1191" s="618"/>
      <c r="AJ1191" s="618"/>
      <c r="AK1191" s="618"/>
      <c r="AL1191" s="616"/>
      <c r="AM1191" s="616"/>
      <c r="AN1191" s="616"/>
      <c r="AO1191" s="616"/>
      <c r="AP1191" s="616"/>
      <c r="AQ1191" s="616"/>
      <c r="AR1191" s="616"/>
      <c r="AS1191" s="616"/>
      <c r="AT1191" s="616"/>
      <c r="AU1191" s="616"/>
      <c r="AV1191" s="616"/>
      <c r="AW1191" s="616"/>
      <c r="AX1191" s="616"/>
      <c r="AY1191" s="616"/>
      <c r="AZ1191" s="616"/>
      <c r="BA1191" s="616"/>
      <c r="BB1191" s="616"/>
      <c r="BC1191" s="616"/>
      <c r="BD1191" s="616"/>
      <c r="BE1191" s="616"/>
      <c r="BF1191" s="616"/>
      <c r="BG1191" s="616"/>
      <c r="BH1191" s="616"/>
      <c r="BI1191" s="616"/>
      <c r="BJ1191" s="616"/>
      <c r="BK1191" s="616"/>
      <c r="BL1191" s="616"/>
      <c r="BM1191" s="616"/>
      <c r="BN1191" s="616"/>
      <c r="BO1191" s="616"/>
      <c r="BP1191" s="616"/>
      <c r="BQ1191" s="616"/>
      <c r="BR1191" s="616"/>
      <c r="BS1191" s="616"/>
      <c r="BT1191" s="616"/>
      <c r="BU1191" s="616"/>
      <c r="BV1191" s="616"/>
      <c r="BW1191" s="616"/>
      <c r="BX1191" s="616"/>
      <c r="BY1191" s="616"/>
      <c r="BZ1191" s="616"/>
      <c r="CA1191" s="616"/>
      <c r="CB1191" s="616"/>
      <c r="CC1191" s="616"/>
      <c r="CD1191" s="616"/>
      <c r="CE1191" s="616"/>
      <c r="CF1191" s="616"/>
      <c r="CG1191" s="616"/>
    </row>
    <row r="1192" spans="1:85">
      <c r="A1192" s="618"/>
      <c r="B1192" s="618"/>
      <c r="C1192" s="618"/>
      <c r="D1192" s="618"/>
      <c r="E1192" s="618"/>
      <c r="F1192" s="618"/>
      <c r="G1192" s="618"/>
      <c r="H1192" s="618"/>
      <c r="I1192" s="618"/>
      <c r="J1192" s="618"/>
      <c r="K1192" s="618"/>
      <c r="L1192" s="618"/>
      <c r="M1192" s="618"/>
      <c r="N1192" s="618"/>
      <c r="O1192" s="618"/>
      <c r="P1192" s="618"/>
      <c r="Q1192" s="618"/>
      <c r="R1192" s="618"/>
      <c r="S1192" s="618"/>
      <c r="T1192" s="618"/>
      <c r="U1192" s="618"/>
      <c r="V1192" s="618"/>
      <c r="W1192" s="618"/>
      <c r="Y1192" s="618"/>
      <c r="Z1192" s="618"/>
      <c r="AA1192" s="618"/>
      <c r="AB1192" s="618"/>
      <c r="AC1192" s="618"/>
      <c r="AD1192" s="618"/>
      <c r="AE1192" s="618"/>
      <c r="AF1192" s="618"/>
      <c r="AG1192" s="618"/>
      <c r="AH1192" s="618"/>
      <c r="AI1192" s="618"/>
      <c r="AJ1192" s="618"/>
      <c r="AK1192" s="618"/>
      <c r="AL1192" s="616"/>
      <c r="AM1192" s="616"/>
      <c r="AN1192" s="616"/>
      <c r="AO1192" s="616"/>
      <c r="AP1192" s="616"/>
      <c r="AQ1192" s="616"/>
      <c r="AR1192" s="616"/>
      <c r="AS1192" s="616"/>
      <c r="AT1192" s="616"/>
      <c r="AU1192" s="616"/>
      <c r="AV1192" s="616"/>
      <c r="AW1192" s="616"/>
      <c r="AX1192" s="616"/>
      <c r="AY1192" s="616"/>
      <c r="AZ1192" s="616"/>
      <c r="BA1192" s="616"/>
      <c r="BB1192" s="616"/>
      <c r="BC1192" s="616"/>
      <c r="BD1192" s="616"/>
      <c r="BE1192" s="616"/>
      <c r="BF1192" s="616"/>
      <c r="BG1192" s="616"/>
      <c r="BH1192" s="616"/>
      <c r="BI1192" s="616"/>
      <c r="BJ1192" s="616"/>
      <c r="BK1192" s="616"/>
      <c r="BL1192" s="616"/>
      <c r="BM1192" s="616"/>
      <c r="BN1192" s="616"/>
      <c r="BO1192" s="616"/>
      <c r="BP1192" s="616"/>
      <c r="BQ1192" s="616"/>
      <c r="BR1192" s="616"/>
      <c r="BS1192" s="616"/>
      <c r="BT1192" s="616"/>
      <c r="BU1192" s="616"/>
      <c r="BV1192" s="616"/>
      <c r="BW1192" s="616"/>
      <c r="BX1192" s="616"/>
      <c r="BY1192" s="616"/>
      <c r="BZ1192" s="616"/>
      <c r="CA1192" s="616"/>
      <c r="CB1192" s="616"/>
      <c r="CC1192" s="616"/>
      <c r="CD1192" s="616"/>
      <c r="CE1192" s="616"/>
      <c r="CF1192" s="616"/>
      <c r="CG1192" s="616"/>
    </row>
    <row r="1193" spans="1:85">
      <c r="A1193" s="618"/>
      <c r="B1193" s="618"/>
      <c r="C1193" s="618"/>
      <c r="D1193" s="618"/>
      <c r="E1193" s="618"/>
      <c r="F1193" s="618"/>
      <c r="G1193" s="618"/>
      <c r="H1193" s="618"/>
      <c r="I1193" s="618"/>
      <c r="J1193" s="618"/>
      <c r="K1193" s="618"/>
      <c r="L1193" s="618"/>
      <c r="M1193" s="618"/>
      <c r="N1193" s="618"/>
      <c r="O1193" s="618"/>
      <c r="P1193" s="618"/>
      <c r="Q1193" s="618"/>
      <c r="R1193" s="618"/>
      <c r="S1193" s="618"/>
      <c r="T1193" s="618"/>
      <c r="U1193" s="618"/>
      <c r="V1193" s="618"/>
      <c r="W1193" s="618"/>
      <c r="Y1193" s="618"/>
      <c r="Z1193" s="618"/>
      <c r="AA1193" s="618"/>
      <c r="AB1193" s="618"/>
      <c r="AC1193" s="618"/>
      <c r="AD1193" s="618"/>
      <c r="AE1193" s="618"/>
      <c r="AF1193" s="618"/>
      <c r="AG1193" s="618"/>
      <c r="AH1193" s="618"/>
      <c r="AI1193" s="618"/>
      <c r="AJ1193" s="618"/>
      <c r="AK1193" s="618"/>
      <c r="AL1193" s="616"/>
      <c r="AM1193" s="616"/>
      <c r="AN1193" s="616"/>
      <c r="AO1193" s="616"/>
      <c r="AP1193" s="616"/>
      <c r="AQ1193" s="616"/>
      <c r="AR1193" s="616"/>
      <c r="AS1193" s="616"/>
      <c r="AT1193" s="616"/>
      <c r="AU1193" s="616"/>
      <c r="AV1193" s="616"/>
      <c r="AW1193" s="616"/>
      <c r="AX1193" s="616"/>
      <c r="AY1193" s="616"/>
      <c r="AZ1193" s="616"/>
      <c r="BA1193" s="616"/>
      <c r="BB1193" s="616"/>
      <c r="BC1193" s="616"/>
      <c r="BD1193" s="616"/>
      <c r="BE1193" s="616"/>
      <c r="BF1193" s="616"/>
      <c r="BG1193" s="616"/>
      <c r="BH1193" s="616"/>
      <c r="BI1193" s="616"/>
      <c r="BJ1193" s="616"/>
      <c r="BK1193" s="616"/>
      <c r="BL1193" s="616"/>
      <c r="BM1193" s="616"/>
      <c r="BN1193" s="616"/>
      <c r="BO1193" s="616"/>
      <c r="BP1193" s="616"/>
      <c r="BQ1193" s="616"/>
      <c r="BR1193" s="616"/>
      <c r="BS1193" s="616"/>
      <c r="BT1193" s="616"/>
      <c r="BU1193" s="616"/>
      <c r="BV1193" s="616"/>
      <c r="BW1193" s="616"/>
      <c r="BX1193" s="616"/>
      <c r="BY1193" s="616"/>
      <c r="BZ1193" s="616"/>
      <c r="CA1193" s="616"/>
      <c r="CB1193" s="616"/>
      <c r="CC1193" s="616"/>
      <c r="CD1193" s="616"/>
      <c r="CE1193" s="616"/>
      <c r="CF1193" s="616"/>
      <c r="CG1193" s="616"/>
    </row>
    <row r="1194" spans="1:85">
      <c r="A1194" s="618"/>
      <c r="B1194" s="618"/>
      <c r="C1194" s="618"/>
      <c r="D1194" s="618"/>
      <c r="E1194" s="618"/>
      <c r="F1194" s="618"/>
      <c r="G1194" s="618"/>
      <c r="H1194" s="618"/>
      <c r="I1194" s="618"/>
      <c r="J1194" s="618"/>
      <c r="K1194" s="618"/>
      <c r="L1194" s="618"/>
      <c r="M1194" s="618"/>
      <c r="N1194" s="618"/>
      <c r="O1194" s="618"/>
      <c r="P1194" s="618"/>
      <c r="Q1194" s="618"/>
      <c r="R1194" s="618"/>
      <c r="S1194" s="618"/>
      <c r="T1194" s="618"/>
      <c r="U1194" s="618"/>
      <c r="V1194" s="618"/>
      <c r="W1194" s="618"/>
      <c r="Y1194" s="618"/>
      <c r="Z1194" s="618"/>
      <c r="AA1194" s="618"/>
      <c r="AB1194" s="618"/>
      <c r="AC1194" s="618"/>
      <c r="AD1194" s="618"/>
      <c r="AE1194" s="618"/>
      <c r="AF1194" s="618"/>
      <c r="AG1194" s="618"/>
      <c r="AH1194" s="618"/>
      <c r="AI1194" s="618"/>
      <c r="AJ1194" s="618"/>
      <c r="AK1194" s="618"/>
      <c r="AL1194" s="616"/>
      <c r="AM1194" s="616"/>
      <c r="AN1194" s="616"/>
      <c r="AO1194" s="616"/>
      <c r="AP1194" s="616"/>
      <c r="AQ1194" s="616"/>
      <c r="AR1194" s="616"/>
      <c r="AS1194" s="616"/>
      <c r="AT1194" s="616"/>
      <c r="AU1194" s="616"/>
      <c r="AV1194" s="616"/>
      <c r="AW1194" s="616"/>
      <c r="AX1194" s="616"/>
      <c r="AY1194" s="616"/>
      <c r="AZ1194" s="616"/>
      <c r="BA1194" s="616"/>
      <c r="BB1194" s="616"/>
      <c r="BC1194" s="616"/>
      <c r="BD1194" s="616"/>
      <c r="BE1194" s="616"/>
      <c r="BF1194" s="616"/>
      <c r="BG1194" s="616"/>
      <c r="BH1194" s="616"/>
      <c r="BI1194" s="616"/>
      <c r="BJ1194" s="616"/>
      <c r="BK1194" s="616"/>
      <c r="BL1194" s="616"/>
      <c r="BM1194" s="616"/>
      <c r="BN1194" s="616"/>
      <c r="BO1194" s="616"/>
      <c r="BP1194" s="616"/>
      <c r="BQ1194" s="616"/>
      <c r="BR1194" s="616"/>
      <c r="BS1194" s="616"/>
      <c r="BT1194" s="616"/>
      <c r="BU1194" s="616"/>
      <c r="BV1194" s="616"/>
      <c r="BW1194" s="616"/>
      <c r="BX1194" s="616"/>
      <c r="BY1194" s="616"/>
      <c r="BZ1194" s="616"/>
      <c r="CA1194" s="616"/>
      <c r="CB1194" s="616"/>
      <c r="CC1194" s="616"/>
      <c r="CD1194" s="616"/>
      <c r="CE1194" s="616"/>
      <c r="CF1194" s="616"/>
      <c r="CG1194" s="616"/>
    </row>
    <row r="1195" spans="1:85">
      <c r="A1195" s="618"/>
      <c r="B1195" s="618"/>
      <c r="C1195" s="618"/>
      <c r="D1195" s="618"/>
      <c r="E1195" s="618"/>
      <c r="F1195" s="618"/>
      <c r="G1195" s="618"/>
      <c r="H1195" s="618"/>
      <c r="I1195" s="618"/>
      <c r="J1195" s="618"/>
      <c r="K1195" s="618"/>
      <c r="L1195" s="618"/>
      <c r="M1195" s="618"/>
      <c r="N1195" s="618"/>
      <c r="O1195" s="618"/>
      <c r="P1195" s="618"/>
      <c r="Q1195" s="618"/>
      <c r="R1195" s="618"/>
      <c r="S1195" s="618"/>
      <c r="T1195" s="618"/>
      <c r="U1195" s="618"/>
      <c r="V1195" s="618"/>
      <c r="W1195" s="618"/>
      <c r="Y1195" s="618"/>
      <c r="Z1195" s="618"/>
      <c r="AA1195" s="618"/>
      <c r="AB1195" s="618"/>
      <c r="AC1195" s="618"/>
      <c r="AD1195" s="618"/>
      <c r="AE1195" s="618"/>
      <c r="AF1195" s="618"/>
      <c r="AG1195" s="618"/>
      <c r="AH1195" s="618"/>
      <c r="AI1195" s="618"/>
      <c r="AJ1195" s="618"/>
      <c r="AK1195" s="618"/>
      <c r="AL1195" s="616"/>
      <c r="AM1195" s="616"/>
      <c r="AN1195" s="616"/>
      <c r="AO1195" s="616"/>
      <c r="AP1195" s="616"/>
      <c r="AQ1195" s="616"/>
      <c r="AR1195" s="616"/>
      <c r="AS1195" s="616"/>
      <c r="AT1195" s="616"/>
      <c r="AU1195" s="616"/>
      <c r="AV1195" s="616"/>
      <c r="AW1195" s="616"/>
      <c r="AX1195" s="616"/>
      <c r="AY1195" s="616"/>
      <c r="AZ1195" s="616"/>
      <c r="BA1195" s="616"/>
      <c r="BB1195" s="616"/>
      <c r="BC1195" s="616"/>
      <c r="BD1195" s="616"/>
      <c r="BE1195" s="616"/>
      <c r="BF1195" s="616"/>
      <c r="BG1195" s="616"/>
      <c r="BH1195" s="616"/>
      <c r="BI1195" s="616"/>
      <c r="BJ1195" s="616"/>
      <c r="BK1195" s="616"/>
      <c r="BL1195" s="616"/>
      <c r="BM1195" s="616"/>
      <c r="BN1195" s="616"/>
      <c r="BO1195" s="616"/>
      <c r="BP1195" s="616"/>
      <c r="BQ1195" s="616"/>
      <c r="BR1195" s="616"/>
      <c r="BS1195" s="616"/>
      <c r="BT1195" s="616"/>
      <c r="BU1195" s="616"/>
      <c r="BV1195" s="616"/>
      <c r="BW1195" s="616"/>
      <c r="BX1195" s="616"/>
      <c r="BY1195" s="616"/>
      <c r="BZ1195" s="616"/>
      <c r="CA1195" s="616"/>
      <c r="CB1195" s="616"/>
      <c r="CC1195" s="616"/>
      <c r="CD1195" s="616"/>
      <c r="CE1195" s="616"/>
      <c r="CF1195" s="616"/>
      <c r="CG1195" s="616"/>
    </row>
    <row r="1196" spans="1:85">
      <c r="A1196" s="618"/>
      <c r="B1196" s="618"/>
      <c r="C1196" s="618"/>
      <c r="D1196" s="618"/>
      <c r="E1196" s="618"/>
      <c r="F1196" s="618"/>
      <c r="G1196" s="618"/>
      <c r="H1196" s="618"/>
      <c r="I1196" s="618"/>
      <c r="J1196" s="618"/>
      <c r="K1196" s="618"/>
      <c r="L1196" s="618"/>
      <c r="M1196" s="618"/>
      <c r="N1196" s="618"/>
      <c r="O1196" s="618"/>
      <c r="P1196" s="618"/>
      <c r="Q1196" s="618"/>
      <c r="R1196" s="618"/>
      <c r="S1196" s="618"/>
      <c r="T1196" s="618"/>
      <c r="U1196" s="618"/>
      <c r="V1196" s="618"/>
      <c r="W1196" s="618"/>
      <c r="Y1196" s="618"/>
      <c r="Z1196" s="618"/>
      <c r="AA1196" s="618"/>
      <c r="AB1196" s="618"/>
      <c r="AC1196" s="618"/>
      <c r="AD1196" s="618"/>
      <c r="AE1196" s="618"/>
      <c r="AF1196" s="618"/>
      <c r="AG1196" s="618"/>
      <c r="AH1196" s="618"/>
      <c r="AI1196" s="618"/>
      <c r="AJ1196" s="618"/>
      <c r="AK1196" s="618"/>
      <c r="AL1196" s="616"/>
      <c r="AM1196" s="616"/>
      <c r="AN1196" s="616"/>
      <c r="AO1196" s="616"/>
      <c r="AP1196" s="616"/>
      <c r="AQ1196" s="616"/>
      <c r="AR1196" s="616"/>
      <c r="AS1196" s="616"/>
      <c r="AT1196" s="616"/>
      <c r="AU1196" s="616"/>
      <c r="AV1196" s="616"/>
      <c r="AW1196" s="616"/>
      <c r="AX1196" s="616"/>
      <c r="AY1196" s="616"/>
      <c r="AZ1196" s="616"/>
      <c r="BA1196" s="616"/>
      <c r="BB1196" s="616"/>
      <c r="BC1196" s="616"/>
      <c r="BD1196" s="616"/>
      <c r="BE1196" s="616"/>
      <c r="BF1196" s="616"/>
      <c r="BG1196" s="616"/>
      <c r="BH1196" s="616"/>
      <c r="BI1196" s="616"/>
      <c r="BJ1196" s="616"/>
      <c r="BK1196" s="616"/>
      <c r="BL1196" s="616"/>
      <c r="BM1196" s="616"/>
      <c r="BN1196" s="616"/>
      <c r="BO1196" s="616"/>
      <c r="BP1196" s="616"/>
      <c r="BQ1196" s="616"/>
      <c r="BR1196" s="616"/>
      <c r="BS1196" s="616"/>
      <c r="BT1196" s="616"/>
      <c r="BU1196" s="616"/>
      <c r="BV1196" s="616"/>
      <c r="BW1196" s="616"/>
      <c r="BX1196" s="616"/>
      <c r="BY1196" s="616"/>
      <c r="BZ1196" s="616"/>
      <c r="CA1196" s="616"/>
      <c r="CB1196" s="616"/>
      <c r="CC1196" s="616"/>
      <c r="CD1196" s="616"/>
      <c r="CE1196" s="616"/>
      <c r="CF1196" s="616"/>
      <c r="CG1196" s="616"/>
    </row>
    <row r="1197" spans="1:85">
      <c r="A1197" s="618"/>
      <c r="B1197" s="618"/>
      <c r="C1197" s="618"/>
      <c r="D1197" s="618"/>
      <c r="E1197" s="618"/>
      <c r="F1197" s="618"/>
      <c r="G1197" s="618"/>
      <c r="H1197" s="618"/>
      <c r="I1197" s="618"/>
      <c r="J1197" s="618"/>
      <c r="K1197" s="618"/>
      <c r="L1197" s="618"/>
      <c r="M1197" s="618"/>
      <c r="N1197" s="618"/>
      <c r="O1197" s="618"/>
      <c r="P1197" s="618"/>
      <c r="Q1197" s="618"/>
      <c r="R1197" s="618"/>
      <c r="S1197" s="618"/>
      <c r="T1197" s="618"/>
      <c r="U1197" s="618"/>
      <c r="V1197" s="618"/>
      <c r="W1197" s="618"/>
      <c r="Y1197" s="618"/>
      <c r="Z1197" s="618"/>
      <c r="AA1197" s="618"/>
      <c r="AB1197" s="618"/>
      <c r="AC1197" s="618"/>
      <c r="AD1197" s="618"/>
      <c r="AE1197" s="618"/>
      <c r="AF1197" s="618"/>
      <c r="AG1197" s="618"/>
      <c r="AH1197" s="618"/>
      <c r="AI1197" s="618"/>
      <c r="AJ1197" s="618"/>
      <c r="AK1197" s="618"/>
      <c r="AL1197" s="616"/>
      <c r="AM1197" s="616"/>
      <c r="AN1197" s="616"/>
      <c r="AO1197" s="616"/>
      <c r="AP1197" s="616"/>
      <c r="AQ1197" s="616"/>
      <c r="AR1197" s="616"/>
      <c r="AS1197" s="616"/>
      <c r="AT1197" s="616"/>
      <c r="AU1197" s="616"/>
      <c r="AV1197" s="616"/>
      <c r="AW1197" s="616"/>
      <c r="AX1197" s="616"/>
      <c r="AY1197" s="616"/>
      <c r="AZ1197" s="616"/>
      <c r="BA1197" s="616"/>
      <c r="BB1197" s="616"/>
      <c r="BC1197" s="616"/>
      <c r="BD1197" s="616"/>
      <c r="BE1197" s="616"/>
      <c r="BF1197" s="616"/>
      <c r="BG1197" s="616"/>
      <c r="BH1197" s="616"/>
      <c r="BI1197" s="616"/>
      <c r="BJ1197" s="616"/>
      <c r="BK1197" s="616"/>
      <c r="BL1197" s="616"/>
      <c r="BM1197" s="616"/>
      <c r="BN1197" s="616"/>
      <c r="BO1197" s="616"/>
      <c r="BP1197" s="616"/>
      <c r="BQ1197" s="616"/>
      <c r="BR1197" s="616"/>
      <c r="BS1197" s="616"/>
      <c r="BT1197" s="616"/>
      <c r="BU1197" s="616"/>
      <c r="BV1197" s="616"/>
      <c r="BW1197" s="616"/>
      <c r="BX1197" s="616"/>
      <c r="BY1197" s="616"/>
      <c r="BZ1197" s="616"/>
      <c r="CA1197" s="616"/>
      <c r="CB1197" s="616"/>
      <c r="CC1197" s="616"/>
      <c r="CD1197" s="616"/>
      <c r="CE1197" s="616"/>
      <c r="CF1197" s="616"/>
      <c r="CG1197" s="616"/>
    </row>
    <row r="1198" spans="1:85">
      <c r="A1198" s="618"/>
      <c r="B1198" s="618"/>
      <c r="C1198" s="618"/>
      <c r="D1198" s="618"/>
      <c r="E1198" s="618"/>
      <c r="F1198" s="618"/>
      <c r="G1198" s="618"/>
      <c r="H1198" s="618"/>
      <c r="I1198" s="618"/>
      <c r="J1198" s="618"/>
      <c r="K1198" s="618"/>
      <c r="L1198" s="618"/>
      <c r="M1198" s="618"/>
      <c r="N1198" s="618"/>
      <c r="O1198" s="618"/>
      <c r="P1198" s="618"/>
      <c r="Q1198" s="618"/>
      <c r="R1198" s="618"/>
      <c r="S1198" s="618"/>
      <c r="T1198" s="618"/>
      <c r="U1198" s="618"/>
      <c r="V1198" s="618"/>
      <c r="W1198" s="618"/>
      <c r="Y1198" s="618"/>
      <c r="Z1198" s="618"/>
      <c r="AA1198" s="618"/>
      <c r="AB1198" s="618"/>
      <c r="AC1198" s="618"/>
      <c r="AD1198" s="618"/>
      <c r="AE1198" s="618"/>
      <c r="AF1198" s="618"/>
      <c r="AG1198" s="618"/>
      <c r="AH1198" s="618"/>
      <c r="AI1198" s="618"/>
      <c r="AJ1198" s="618"/>
      <c r="AK1198" s="618"/>
      <c r="AL1198" s="616"/>
      <c r="AM1198" s="616"/>
      <c r="AN1198" s="616"/>
      <c r="AO1198" s="616"/>
      <c r="AP1198" s="616"/>
      <c r="AQ1198" s="616"/>
      <c r="AR1198" s="616"/>
      <c r="AS1198" s="616"/>
      <c r="AT1198" s="616"/>
      <c r="AU1198" s="616"/>
      <c r="AV1198" s="616"/>
      <c r="AW1198" s="616"/>
      <c r="AX1198" s="616"/>
      <c r="AY1198" s="616"/>
      <c r="AZ1198" s="616"/>
      <c r="BA1198" s="616"/>
      <c r="BB1198" s="616"/>
      <c r="BC1198" s="616"/>
      <c r="BD1198" s="616"/>
      <c r="BE1198" s="616"/>
      <c r="BF1198" s="616"/>
      <c r="BG1198" s="616"/>
      <c r="BH1198" s="616"/>
      <c r="BI1198" s="616"/>
      <c r="BJ1198" s="616"/>
      <c r="BK1198" s="616"/>
      <c r="BL1198" s="616"/>
      <c r="BM1198" s="616"/>
      <c r="BN1198" s="616"/>
      <c r="BO1198" s="616"/>
      <c r="BP1198" s="616"/>
      <c r="BQ1198" s="616"/>
      <c r="BR1198" s="616"/>
      <c r="BS1198" s="616"/>
      <c r="BT1198" s="616"/>
      <c r="BU1198" s="616"/>
      <c r="BV1198" s="616"/>
      <c r="BW1198" s="616"/>
      <c r="BX1198" s="616"/>
      <c r="BY1198" s="616"/>
      <c r="BZ1198" s="616"/>
      <c r="CA1198" s="616"/>
      <c r="CB1198" s="616"/>
      <c r="CC1198" s="616"/>
      <c r="CD1198" s="616"/>
      <c r="CE1198" s="616"/>
      <c r="CF1198" s="616"/>
      <c r="CG1198" s="616"/>
    </row>
    <row r="1199" spans="1:85">
      <c r="A1199" s="618"/>
      <c r="B1199" s="618"/>
      <c r="C1199" s="618"/>
      <c r="D1199" s="618"/>
      <c r="E1199" s="618"/>
      <c r="F1199" s="618"/>
      <c r="G1199" s="618"/>
      <c r="H1199" s="618"/>
      <c r="I1199" s="618"/>
      <c r="J1199" s="618"/>
      <c r="K1199" s="618"/>
      <c r="L1199" s="618"/>
      <c r="M1199" s="618"/>
      <c r="N1199" s="618"/>
      <c r="O1199" s="618"/>
      <c r="P1199" s="618"/>
      <c r="Q1199" s="618"/>
      <c r="R1199" s="618"/>
      <c r="S1199" s="618"/>
      <c r="T1199" s="618"/>
      <c r="U1199" s="618"/>
      <c r="V1199" s="618"/>
      <c r="W1199" s="618"/>
      <c r="Y1199" s="618"/>
      <c r="Z1199" s="618"/>
      <c r="AA1199" s="618"/>
      <c r="AB1199" s="618"/>
      <c r="AC1199" s="618"/>
      <c r="AD1199" s="618"/>
      <c r="AE1199" s="618"/>
      <c r="AF1199" s="618"/>
      <c r="AG1199" s="618"/>
      <c r="AH1199" s="618"/>
      <c r="AI1199" s="618"/>
      <c r="AJ1199" s="618"/>
      <c r="AK1199" s="618"/>
      <c r="AL1199" s="616"/>
      <c r="AM1199" s="616"/>
      <c r="AN1199" s="616"/>
      <c r="AO1199" s="616"/>
      <c r="AP1199" s="616"/>
      <c r="AQ1199" s="616"/>
      <c r="AR1199" s="616"/>
      <c r="AS1199" s="616"/>
      <c r="AT1199" s="616"/>
      <c r="AU1199" s="616"/>
      <c r="AV1199" s="616"/>
      <c r="AW1199" s="616"/>
      <c r="AX1199" s="616"/>
      <c r="AY1199" s="616"/>
      <c r="AZ1199" s="616"/>
      <c r="BA1199" s="616"/>
      <c r="BB1199" s="616"/>
      <c r="BC1199" s="616"/>
      <c r="BD1199" s="616"/>
      <c r="BE1199" s="616"/>
      <c r="BF1199" s="616"/>
      <c r="BG1199" s="616"/>
      <c r="BH1199" s="616"/>
      <c r="BI1199" s="616"/>
      <c r="BJ1199" s="616"/>
      <c r="BK1199" s="616"/>
      <c r="BL1199" s="616"/>
      <c r="BM1199" s="616"/>
      <c r="BN1199" s="616"/>
      <c r="BO1199" s="616"/>
      <c r="BP1199" s="616"/>
      <c r="BQ1199" s="616"/>
      <c r="BR1199" s="616"/>
      <c r="BS1199" s="616"/>
      <c r="BT1199" s="616"/>
      <c r="BU1199" s="616"/>
      <c r="BV1199" s="616"/>
      <c r="BW1199" s="616"/>
      <c r="BX1199" s="616"/>
      <c r="BY1199" s="616"/>
      <c r="BZ1199" s="616"/>
      <c r="CA1199" s="616"/>
      <c r="CB1199" s="616"/>
      <c r="CC1199" s="616"/>
      <c r="CD1199" s="616"/>
      <c r="CE1199" s="616"/>
      <c r="CF1199" s="616"/>
      <c r="CG1199" s="616"/>
    </row>
    <row r="1200" spans="1:85">
      <c r="A1200" s="618"/>
      <c r="B1200" s="618"/>
      <c r="C1200" s="618"/>
      <c r="D1200" s="618"/>
      <c r="E1200" s="618"/>
      <c r="F1200" s="618"/>
      <c r="G1200" s="618"/>
      <c r="H1200" s="618"/>
      <c r="I1200" s="618"/>
      <c r="J1200" s="618"/>
      <c r="K1200" s="618"/>
      <c r="L1200" s="618"/>
      <c r="M1200" s="618"/>
      <c r="N1200" s="618"/>
      <c r="O1200" s="618"/>
      <c r="P1200" s="618"/>
      <c r="Q1200" s="618"/>
      <c r="R1200" s="618"/>
      <c r="S1200" s="618"/>
      <c r="T1200" s="618"/>
      <c r="U1200" s="618"/>
      <c r="V1200" s="618"/>
      <c r="W1200" s="618"/>
      <c r="Y1200" s="618"/>
      <c r="Z1200" s="618"/>
      <c r="AA1200" s="618"/>
      <c r="AB1200" s="618"/>
      <c r="AC1200" s="618"/>
      <c r="AD1200" s="618"/>
      <c r="AE1200" s="618"/>
      <c r="AF1200" s="618"/>
      <c r="AG1200" s="618"/>
      <c r="AH1200" s="618"/>
      <c r="AI1200" s="618"/>
      <c r="AJ1200" s="618"/>
      <c r="AK1200" s="618"/>
      <c r="AL1200" s="616"/>
      <c r="AM1200" s="616"/>
      <c r="AN1200" s="616"/>
      <c r="AO1200" s="616"/>
      <c r="AP1200" s="616"/>
      <c r="AQ1200" s="616"/>
      <c r="AR1200" s="616"/>
      <c r="AS1200" s="616"/>
      <c r="AT1200" s="616"/>
      <c r="AU1200" s="616"/>
      <c r="AV1200" s="616"/>
      <c r="AW1200" s="616"/>
      <c r="AX1200" s="616"/>
      <c r="AY1200" s="616"/>
      <c r="AZ1200" s="616"/>
      <c r="BA1200" s="616"/>
      <c r="BB1200" s="616"/>
      <c r="BC1200" s="616"/>
      <c r="BD1200" s="616"/>
      <c r="BE1200" s="616"/>
      <c r="BF1200" s="616"/>
      <c r="BG1200" s="616"/>
      <c r="BH1200" s="616"/>
      <c r="BI1200" s="616"/>
      <c r="BJ1200" s="616"/>
      <c r="BK1200" s="616"/>
      <c r="BL1200" s="616"/>
      <c r="BM1200" s="616"/>
      <c r="BN1200" s="616"/>
      <c r="BO1200" s="616"/>
      <c r="BP1200" s="616"/>
      <c r="BQ1200" s="616"/>
      <c r="BR1200" s="616"/>
      <c r="BS1200" s="616"/>
      <c r="BT1200" s="616"/>
      <c r="BU1200" s="616"/>
      <c r="BV1200" s="616"/>
      <c r="BW1200" s="616"/>
      <c r="BX1200" s="616"/>
      <c r="BY1200" s="616"/>
      <c r="BZ1200" s="616"/>
      <c r="CA1200" s="616"/>
      <c r="CB1200" s="616"/>
      <c r="CC1200" s="616"/>
      <c r="CD1200" s="616"/>
      <c r="CE1200" s="616"/>
      <c r="CF1200" s="616"/>
      <c r="CG1200" s="616"/>
    </row>
    <row r="1201" spans="1:85">
      <c r="A1201" s="618"/>
      <c r="B1201" s="618"/>
      <c r="C1201" s="618"/>
      <c r="D1201" s="618"/>
      <c r="E1201" s="618"/>
      <c r="F1201" s="618"/>
      <c r="G1201" s="618"/>
      <c r="H1201" s="618"/>
      <c r="I1201" s="618"/>
      <c r="J1201" s="618"/>
      <c r="K1201" s="618"/>
      <c r="L1201" s="618"/>
      <c r="M1201" s="618"/>
      <c r="N1201" s="618"/>
      <c r="O1201" s="618"/>
      <c r="P1201" s="618"/>
      <c r="Q1201" s="618"/>
      <c r="R1201" s="618"/>
      <c r="S1201" s="618"/>
      <c r="T1201" s="618"/>
      <c r="U1201" s="618"/>
      <c r="V1201" s="618"/>
      <c r="W1201" s="618"/>
      <c r="Y1201" s="618"/>
      <c r="Z1201" s="618"/>
      <c r="AA1201" s="618"/>
      <c r="AB1201" s="618"/>
      <c r="AC1201" s="618"/>
      <c r="AD1201" s="618"/>
      <c r="AE1201" s="618"/>
      <c r="AF1201" s="618"/>
      <c r="AG1201" s="618"/>
      <c r="AH1201" s="618"/>
      <c r="AI1201" s="618"/>
      <c r="AJ1201" s="618"/>
      <c r="AK1201" s="618"/>
      <c r="AL1201" s="616"/>
      <c r="AM1201" s="616"/>
      <c r="AN1201" s="616"/>
      <c r="AO1201" s="616"/>
      <c r="AP1201" s="616"/>
      <c r="AQ1201" s="616"/>
      <c r="AR1201" s="616"/>
      <c r="AS1201" s="616"/>
      <c r="AT1201" s="616"/>
      <c r="AU1201" s="616"/>
      <c r="AV1201" s="616"/>
      <c r="AW1201" s="616"/>
      <c r="AX1201" s="616"/>
      <c r="AY1201" s="616"/>
      <c r="AZ1201" s="616"/>
      <c r="BA1201" s="616"/>
      <c r="BB1201" s="616"/>
      <c r="BC1201" s="616"/>
      <c r="BD1201" s="616"/>
      <c r="BE1201" s="616"/>
      <c r="BF1201" s="616"/>
      <c r="BG1201" s="616"/>
      <c r="BH1201" s="616"/>
      <c r="BI1201" s="616"/>
      <c r="BJ1201" s="616"/>
      <c r="BK1201" s="616"/>
      <c r="BL1201" s="616"/>
      <c r="BM1201" s="616"/>
      <c r="BN1201" s="616"/>
      <c r="BO1201" s="616"/>
      <c r="BP1201" s="616"/>
      <c r="BQ1201" s="616"/>
      <c r="BR1201" s="616"/>
      <c r="BS1201" s="616"/>
      <c r="BT1201" s="616"/>
      <c r="BU1201" s="616"/>
      <c r="BV1201" s="616"/>
      <c r="BW1201" s="616"/>
      <c r="BX1201" s="616"/>
      <c r="BY1201" s="616"/>
      <c r="BZ1201" s="616"/>
      <c r="CA1201" s="616"/>
      <c r="CB1201" s="616"/>
      <c r="CC1201" s="616"/>
      <c r="CD1201" s="616"/>
      <c r="CE1201" s="616"/>
      <c r="CF1201" s="616"/>
      <c r="CG1201" s="616"/>
    </row>
    <row r="1202" spans="1:85">
      <c r="A1202" s="618"/>
      <c r="B1202" s="618"/>
      <c r="C1202" s="618"/>
      <c r="D1202" s="618"/>
      <c r="E1202" s="618"/>
      <c r="F1202" s="618"/>
      <c r="G1202" s="618"/>
      <c r="H1202" s="618"/>
      <c r="I1202" s="618"/>
      <c r="J1202" s="618"/>
      <c r="K1202" s="618"/>
      <c r="L1202" s="618"/>
      <c r="M1202" s="618"/>
      <c r="N1202" s="618"/>
      <c r="O1202" s="618"/>
      <c r="P1202" s="618"/>
      <c r="Q1202" s="618"/>
      <c r="R1202" s="618"/>
      <c r="S1202" s="618"/>
      <c r="T1202" s="618"/>
      <c r="U1202" s="618"/>
      <c r="V1202" s="618"/>
      <c r="W1202" s="618"/>
      <c r="Y1202" s="618"/>
      <c r="Z1202" s="618"/>
      <c r="AA1202" s="618"/>
      <c r="AB1202" s="618"/>
      <c r="AC1202" s="618"/>
      <c r="AD1202" s="618"/>
      <c r="AE1202" s="618"/>
      <c r="AF1202" s="618"/>
      <c r="AG1202" s="618"/>
      <c r="AH1202" s="618"/>
      <c r="AI1202" s="618"/>
      <c r="AJ1202" s="618"/>
      <c r="AK1202" s="618"/>
      <c r="AL1202" s="616"/>
      <c r="AM1202" s="616"/>
      <c r="AN1202" s="616"/>
      <c r="AO1202" s="616"/>
      <c r="AP1202" s="616"/>
      <c r="AQ1202" s="616"/>
      <c r="AR1202" s="616"/>
      <c r="AS1202" s="616"/>
      <c r="AT1202" s="616"/>
      <c r="AU1202" s="616"/>
      <c r="AV1202" s="616"/>
      <c r="AW1202" s="616"/>
      <c r="AX1202" s="616"/>
      <c r="AY1202" s="616"/>
      <c r="AZ1202" s="616"/>
      <c r="BA1202" s="616"/>
      <c r="BB1202" s="616"/>
      <c r="BC1202" s="616"/>
      <c r="BD1202" s="616"/>
      <c r="BE1202" s="616"/>
      <c r="BF1202" s="616"/>
      <c r="BG1202" s="616"/>
      <c r="BH1202" s="616"/>
      <c r="BI1202" s="616"/>
      <c r="BJ1202" s="616"/>
      <c r="BK1202" s="616"/>
      <c r="BL1202" s="616"/>
      <c r="BM1202" s="616"/>
      <c r="BN1202" s="616"/>
      <c r="BO1202" s="616"/>
      <c r="BP1202" s="616"/>
      <c r="BQ1202" s="616"/>
      <c r="BR1202" s="616"/>
      <c r="BS1202" s="616"/>
      <c r="BT1202" s="616"/>
      <c r="BU1202" s="616"/>
      <c r="BV1202" s="616"/>
      <c r="BW1202" s="616"/>
      <c r="BX1202" s="616"/>
      <c r="BY1202" s="616"/>
      <c r="BZ1202" s="616"/>
      <c r="CA1202" s="616"/>
      <c r="CB1202" s="616"/>
      <c r="CC1202" s="616"/>
      <c r="CD1202" s="616"/>
      <c r="CE1202" s="616"/>
      <c r="CF1202" s="616"/>
      <c r="CG1202" s="616"/>
    </row>
    <row r="1203" spans="1:85">
      <c r="A1203" s="618"/>
      <c r="B1203" s="618"/>
      <c r="C1203" s="618"/>
      <c r="D1203" s="618"/>
      <c r="E1203" s="618"/>
      <c r="F1203" s="618"/>
      <c r="G1203" s="618"/>
      <c r="H1203" s="618"/>
      <c r="I1203" s="618"/>
      <c r="J1203" s="618"/>
      <c r="K1203" s="618"/>
      <c r="L1203" s="618"/>
      <c r="M1203" s="618"/>
      <c r="N1203" s="618"/>
      <c r="O1203" s="618"/>
      <c r="P1203" s="618"/>
      <c r="Q1203" s="618"/>
      <c r="R1203" s="618"/>
      <c r="S1203" s="618"/>
      <c r="T1203" s="618"/>
      <c r="U1203" s="618"/>
      <c r="V1203" s="618"/>
      <c r="W1203" s="618"/>
      <c r="Y1203" s="618"/>
      <c r="Z1203" s="618"/>
      <c r="AA1203" s="618"/>
      <c r="AB1203" s="618"/>
      <c r="AC1203" s="618"/>
      <c r="AD1203" s="618"/>
      <c r="AE1203" s="618"/>
      <c r="AF1203" s="618"/>
      <c r="AG1203" s="618"/>
      <c r="AH1203" s="618"/>
      <c r="AI1203" s="618"/>
      <c r="AJ1203" s="618"/>
      <c r="AK1203" s="618"/>
      <c r="AL1203" s="616"/>
      <c r="AM1203" s="616"/>
      <c r="AN1203" s="616"/>
      <c r="AO1203" s="616"/>
      <c r="AP1203" s="616"/>
      <c r="AQ1203" s="616"/>
      <c r="AR1203" s="616"/>
      <c r="AS1203" s="616"/>
      <c r="AT1203" s="616"/>
      <c r="AU1203" s="616"/>
      <c r="AV1203" s="616"/>
      <c r="AW1203" s="616"/>
      <c r="AX1203" s="616"/>
      <c r="AY1203" s="616"/>
      <c r="AZ1203" s="616"/>
      <c r="BA1203" s="616"/>
      <c r="BB1203" s="616"/>
      <c r="BC1203" s="616"/>
      <c r="BD1203" s="616"/>
      <c r="BE1203" s="616"/>
      <c r="BF1203" s="616"/>
      <c r="BG1203" s="616"/>
      <c r="BH1203" s="616"/>
      <c r="BI1203" s="616"/>
      <c r="BJ1203" s="616"/>
      <c r="BK1203" s="616"/>
      <c r="BL1203" s="616"/>
      <c r="BM1203" s="616"/>
      <c r="BN1203" s="616"/>
      <c r="BO1203" s="616"/>
      <c r="BP1203" s="616"/>
      <c r="BQ1203" s="616"/>
      <c r="BR1203" s="616"/>
      <c r="BS1203" s="616"/>
      <c r="BT1203" s="616"/>
      <c r="BU1203" s="616"/>
      <c r="BV1203" s="616"/>
      <c r="BW1203" s="616"/>
      <c r="BX1203" s="616"/>
      <c r="BY1203" s="616"/>
      <c r="BZ1203" s="616"/>
      <c r="CA1203" s="616"/>
      <c r="CB1203" s="616"/>
      <c r="CC1203" s="616"/>
      <c r="CD1203" s="616"/>
      <c r="CE1203" s="616"/>
      <c r="CF1203" s="616"/>
      <c r="CG1203" s="616"/>
    </row>
    <row r="1204" spans="1:85">
      <c r="A1204" s="618"/>
      <c r="B1204" s="618"/>
      <c r="C1204" s="618"/>
      <c r="D1204" s="618"/>
      <c r="E1204" s="618"/>
      <c r="F1204" s="618"/>
      <c r="G1204" s="618"/>
      <c r="H1204" s="618"/>
      <c r="I1204" s="618"/>
      <c r="J1204" s="618"/>
      <c r="K1204" s="618"/>
      <c r="L1204" s="618"/>
      <c r="M1204" s="618"/>
      <c r="N1204" s="618"/>
      <c r="O1204" s="618"/>
      <c r="P1204" s="618"/>
      <c r="Q1204" s="618"/>
      <c r="R1204" s="618"/>
      <c r="S1204" s="618"/>
      <c r="T1204" s="618"/>
      <c r="U1204" s="618"/>
      <c r="V1204" s="618"/>
      <c r="W1204" s="618"/>
      <c r="Y1204" s="618"/>
      <c r="Z1204" s="618"/>
      <c r="AA1204" s="618"/>
      <c r="AB1204" s="618"/>
      <c r="AC1204" s="618"/>
      <c r="AD1204" s="618"/>
      <c r="AE1204" s="618"/>
      <c r="AF1204" s="618"/>
      <c r="AG1204" s="618"/>
      <c r="AH1204" s="618"/>
      <c r="AI1204" s="618"/>
      <c r="AJ1204" s="618"/>
      <c r="AK1204" s="618"/>
      <c r="AL1204" s="616"/>
      <c r="AM1204" s="616"/>
      <c r="AN1204" s="616"/>
      <c r="AO1204" s="616"/>
      <c r="AP1204" s="616"/>
      <c r="AQ1204" s="616"/>
      <c r="AR1204" s="616"/>
      <c r="AS1204" s="616"/>
      <c r="AT1204" s="616"/>
      <c r="AU1204" s="616"/>
      <c r="AV1204" s="616"/>
      <c r="AW1204" s="616"/>
      <c r="AX1204" s="616"/>
      <c r="AY1204" s="616"/>
      <c r="AZ1204" s="616"/>
      <c r="BA1204" s="616"/>
      <c r="BB1204" s="616"/>
      <c r="BC1204" s="616"/>
      <c r="BD1204" s="616"/>
      <c r="BE1204" s="616"/>
      <c r="BF1204" s="616"/>
      <c r="BG1204" s="616"/>
      <c r="BH1204" s="616"/>
      <c r="BI1204" s="616"/>
      <c r="BJ1204" s="616"/>
      <c r="BK1204" s="616"/>
      <c r="BL1204" s="616"/>
      <c r="BM1204" s="616"/>
      <c r="BN1204" s="616"/>
      <c r="BO1204" s="616"/>
      <c r="BP1204" s="616"/>
      <c r="BQ1204" s="616"/>
      <c r="BR1204" s="616"/>
      <c r="BS1204" s="616"/>
      <c r="BT1204" s="616"/>
      <c r="BU1204" s="616"/>
      <c r="BV1204" s="616"/>
      <c r="BW1204" s="616"/>
      <c r="BX1204" s="616"/>
      <c r="BY1204" s="616"/>
      <c r="BZ1204" s="616"/>
      <c r="CA1204" s="616"/>
      <c r="CB1204" s="616"/>
      <c r="CC1204" s="616"/>
      <c r="CD1204" s="616"/>
      <c r="CE1204" s="616"/>
      <c r="CF1204" s="616"/>
      <c r="CG1204" s="616"/>
    </row>
    <row r="1205" spans="1:85">
      <c r="A1205" s="618"/>
      <c r="B1205" s="618"/>
      <c r="C1205" s="618"/>
      <c r="D1205" s="618"/>
      <c r="E1205" s="618"/>
      <c r="F1205" s="618"/>
      <c r="G1205" s="618"/>
      <c r="H1205" s="618"/>
      <c r="I1205" s="618"/>
      <c r="J1205" s="618"/>
      <c r="K1205" s="618"/>
      <c r="L1205" s="618"/>
      <c r="M1205" s="618"/>
      <c r="N1205" s="618"/>
      <c r="O1205" s="618"/>
      <c r="P1205" s="618"/>
      <c r="Q1205" s="618"/>
      <c r="R1205" s="618"/>
      <c r="S1205" s="618"/>
      <c r="T1205" s="618"/>
      <c r="U1205" s="618"/>
      <c r="V1205" s="618"/>
      <c r="W1205" s="618"/>
      <c r="Y1205" s="618"/>
      <c r="Z1205" s="618"/>
      <c r="AA1205" s="618"/>
      <c r="AB1205" s="618"/>
      <c r="AC1205" s="618"/>
      <c r="AD1205" s="618"/>
      <c r="AE1205" s="618"/>
      <c r="AF1205" s="618"/>
      <c r="AG1205" s="618"/>
      <c r="AH1205" s="618"/>
      <c r="AI1205" s="618"/>
      <c r="AJ1205" s="618"/>
      <c r="AK1205" s="618"/>
      <c r="AL1205" s="616"/>
      <c r="AM1205" s="616"/>
      <c r="AN1205" s="616"/>
      <c r="AO1205" s="616"/>
      <c r="AP1205" s="616"/>
      <c r="AQ1205" s="616"/>
      <c r="AR1205" s="616"/>
      <c r="AS1205" s="616"/>
      <c r="AT1205" s="616"/>
      <c r="AU1205" s="616"/>
      <c r="AV1205" s="616"/>
      <c r="AW1205" s="616"/>
      <c r="AX1205" s="616"/>
      <c r="AY1205" s="616"/>
      <c r="AZ1205" s="616"/>
      <c r="BA1205" s="616"/>
      <c r="BB1205" s="616"/>
      <c r="BC1205" s="616"/>
      <c r="BD1205" s="616"/>
      <c r="BE1205" s="616"/>
      <c r="BF1205" s="616"/>
      <c r="BG1205" s="616"/>
      <c r="BH1205" s="616"/>
      <c r="BI1205" s="616"/>
      <c r="BJ1205" s="616"/>
      <c r="BK1205" s="616"/>
      <c r="BL1205" s="616"/>
      <c r="BM1205" s="616"/>
      <c r="BN1205" s="616"/>
      <c r="BO1205" s="616"/>
      <c r="BP1205" s="616"/>
      <c r="BQ1205" s="616"/>
      <c r="BR1205" s="616"/>
      <c r="BS1205" s="616"/>
      <c r="BT1205" s="616"/>
      <c r="BU1205" s="616"/>
      <c r="BV1205" s="616"/>
      <c r="BW1205" s="616"/>
      <c r="BX1205" s="616"/>
      <c r="BY1205" s="616"/>
      <c r="BZ1205" s="616"/>
      <c r="CA1205" s="616"/>
      <c r="CB1205" s="616"/>
      <c r="CC1205" s="616"/>
      <c r="CD1205" s="616"/>
      <c r="CE1205" s="616"/>
      <c r="CF1205" s="616"/>
      <c r="CG1205" s="616"/>
    </row>
    <row r="1206" spans="1:85">
      <c r="A1206" s="618"/>
      <c r="B1206" s="618"/>
      <c r="C1206" s="618"/>
      <c r="D1206" s="618"/>
      <c r="E1206" s="618"/>
      <c r="F1206" s="618"/>
      <c r="G1206" s="618"/>
      <c r="H1206" s="618"/>
      <c r="I1206" s="618"/>
      <c r="J1206" s="618"/>
      <c r="K1206" s="618"/>
      <c r="L1206" s="618"/>
      <c r="M1206" s="618"/>
      <c r="N1206" s="618"/>
      <c r="O1206" s="618"/>
      <c r="P1206" s="618"/>
      <c r="Q1206" s="618"/>
      <c r="R1206" s="618"/>
      <c r="S1206" s="618"/>
      <c r="T1206" s="618"/>
      <c r="U1206" s="618"/>
      <c r="V1206" s="618"/>
      <c r="W1206" s="618"/>
      <c r="Y1206" s="618"/>
      <c r="Z1206" s="618"/>
      <c r="AA1206" s="618"/>
      <c r="AB1206" s="618"/>
      <c r="AC1206" s="618"/>
      <c r="AD1206" s="618"/>
      <c r="AE1206" s="618"/>
      <c r="AF1206" s="618"/>
      <c r="AG1206" s="618"/>
      <c r="AH1206" s="618"/>
      <c r="AI1206" s="618"/>
      <c r="AJ1206" s="618"/>
      <c r="AK1206" s="618"/>
      <c r="AL1206" s="616"/>
      <c r="AM1206" s="616"/>
      <c r="AN1206" s="616"/>
      <c r="AO1206" s="616"/>
      <c r="AP1206" s="616"/>
      <c r="AQ1206" s="616"/>
      <c r="AR1206" s="616"/>
      <c r="AS1206" s="616"/>
      <c r="AT1206" s="616"/>
      <c r="AU1206" s="616"/>
      <c r="AV1206" s="616"/>
      <c r="AW1206" s="616"/>
      <c r="AX1206" s="616"/>
      <c r="AY1206" s="616"/>
      <c r="AZ1206" s="616"/>
      <c r="BA1206" s="616"/>
      <c r="BB1206" s="616"/>
      <c r="BC1206" s="616"/>
      <c r="BD1206" s="616"/>
      <c r="BE1206" s="616"/>
      <c r="BF1206" s="616"/>
      <c r="BG1206" s="616"/>
      <c r="BH1206" s="616"/>
      <c r="BI1206" s="616"/>
      <c r="BJ1206" s="616"/>
      <c r="BK1206" s="616"/>
      <c r="BL1206" s="616"/>
      <c r="BM1206" s="616"/>
      <c r="BN1206" s="616"/>
      <c r="BO1206" s="616"/>
      <c r="BP1206" s="616"/>
      <c r="BQ1206" s="616"/>
      <c r="BR1206" s="616"/>
      <c r="BS1206" s="616"/>
      <c r="BT1206" s="616"/>
      <c r="BU1206" s="616"/>
      <c r="BV1206" s="616"/>
      <c r="BW1206" s="616"/>
      <c r="BX1206" s="616"/>
      <c r="BY1206" s="616"/>
      <c r="BZ1206" s="616"/>
      <c r="CA1206" s="616"/>
      <c r="CB1206" s="616"/>
      <c r="CC1206" s="616"/>
      <c r="CD1206" s="616"/>
      <c r="CE1206" s="616"/>
      <c r="CF1206" s="616"/>
      <c r="CG1206" s="616"/>
    </row>
    <row r="1207" spans="1:85">
      <c r="A1207" s="618"/>
      <c r="B1207" s="618"/>
      <c r="C1207" s="618"/>
      <c r="D1207" s="618"/>
      <c r="E1207" s="618"/>
      <c r="F1207" s="618"/>
      <c r="G1207" s="618"/>
      <c r="H1207" s="618"/>
      <c r="I1207" s="618"/>
      <c r="J1207" s="618"/>
      <c r="K1207" s="618"/>
      <c r="L1207" s="618"/>
      <c r="M1207" s="618"/>
      <c r="N1207" s="618"/>
      <c r="O1207" s="618"/>
      <c r="P1207" s="618"/>
      <c r="Q1207" s="618"/>
      <c r="R1207" s="618"/>
      <c r="S1207" s="618"/>
      <c r="T1207" s="618"/>
      <c r="U1207" s="618"/>
      <c r="V1207" s="618"/>
      <c r="W1207" s="618"/>
      <c r="Y1207" s="618"/>
      <c r="Z1207" s="618"/>
      <c r="AA1207" s="618"/>
      <c r="AB1207" s="618"/>
      <c r="AC1207" s="618"/>
      <c r="AD1207" s="618"/>
      <c r="AE1207" s="618"/>
      <c r="AF1207" s="618"/>
      <c r="AG1207" s="618"/>
      <c r="AH1207" s="618"/>
      <c r="AI1207" s="618"/>
      <c r="AJ1207" s="618"/>
      <c r="AK1207" s="618"/>
      <c r="AL1207" s="616"/>
      <c r="AM1207" s="616"/>
      <c r="AN1207" s="616"/>
      <c r="AO1207" s="616"/>
      <c r="AP1207" s="616"/>
      <c r="AQ1207" s="616"/>
      <c r="AR1207" s="616"/>
      <c r="AS1207" s="616"/>
      <c r="AT1207" s="616"/>
      <c r="AU1207" s="616"/>
      <c r="AV1207" s="616"/>
      <c r="AW1207" s="616"/>
      <c r="AX1207" s="616"/>
      <c r="AY1207" s="616"/>
      <c r="AZ1207" s="616"/>
      <c r="BA1207" s="616"/>
      <c r="BB1207" s="616"/>
      <c r="BC1207" s="616"/>
      <c r="BD1207" s="616"/>
      <c r="BE1207" s="616"/>
      <c r="BF1207" s="616"/>
      <c r="BG1207" s="616"/>
      <c r="BH1207" s="616"/>
      <c r="BI1207" s="616"/>
      <c r="BJ1207" s="616"/>
      <c r="BK1207" s="616"/>
      <c r="BL1207" s="616"/>
      <c r="BM1207" s="616"/>
      <c r="BN1207" s="616"/>
      <c r="BO1207" s="616"/>
      <c r="BP1207" s="616"/>
      <c r="BQ1207" s="616"/>
      <c r="BR1207" s="616"/>
      <c r="BS1207" s="616"/>
      <c r="BT1207" s="616"/>
      <c r="BU1207" s="616"/>
      <c r="BV1207" s="616"/>
      <c r="BW1207" s="616"/>
      <c r="BX1207" s="616"/>
      <c r="BY1207" s="616"/>
      <c r="BZ1207" s="616"/>
      <c r="CA1207" s="616"/>
      <c r="CB1207" s="616"/>
      <c r="CC1207" s="616"/>
      <c r="CD1207" s="616"/>
      <c r="CE1207" s="616"/>
      <c r="CF1207" s="616"/>
      <c r="CG1207" s="616"/>
    </row>
    <row r="1208" spans="1:85">
      <c r="A1208" s="618"/>
      <c r="B1208" s="618"/>
      <c r="C1208" s="618"/>
      <c r="D1208" s="618"/>
      <c r="E1208" s="618"/>
      <c r="F1208" s="618"/>
      <c r="G1208" s="618"/>
      <c r="H1208" s="618"/>
      <c r="I1208" s="618"/>
      <c r="J1208" s="618"/>
      <c r="K1208" s="618"/>
      <c r="L1208" s="618"/>
      <c r="M1208" s="618"/>
      <c r="N1208" s="618"/>
      <c r="O1208" s="618"/>
      <c r="P1208" s="618"/>
      <c r="Q1208" s="618"/>
      <c r="R1208" s="618"/>
      <c r="S1208" s="618"/>
      <c r="T1208" s="618"/>
      <c r="U1208" s="618"/>
      <c r="V1208" s="618"/>
      <c r="W1208" s="618"/>
      <c r="Y1208" s="618"/>
      <c r="Z1208" s="618"/>
      <c r="AA1208" s="618"/>
      <c r="AB1208" s="618"/>
      <c r="AC1208" s="618"/>
      <c r="AD1208" s="618"/>
      <c r="AE1208" s="618"/>
      <c r="AF1208" s="618"/>
      <c r="AG1208" s="618"/>
      <c r="AH1208" s="618"/>
      <c r="AI1208" s="618"/>
      <c r="AJ1208" s="618"/>
      <c r="AK1208" s="618"/>
      <c r="AL1208" s="616"/>
      <c r="AM1208" s="616"/>
      <c r="AN1208" s="616"/>
      <c r="AO1208" s="616"/>
      <c r="AP1208" s="616"/>
      <c r="AQ1208" s="616"/>
      <c r="AR1208" s="616"/>
      <c r="AS1208" s="616"/>
      <c r="AT1208" s="616"/>
      <c r="AU1208" s="616"/>
      <c r="AV1208" s="616"/>
      <c r="AW1208" s="616"/>
      <c r="AX1208" s="616"/>
      <c r="AY1208" s="616"/>
      <c r="AZ1208" s="616"/>
      <c r="BA1208" s="616"/>
      <c r="BB1208" s="616"/>
      <c r="BC1208" s="616"/>
      <c r="BD1208" s="616"/>
      <c r="BE1208" s="616"/>
      <c r="BF1208" s="616"/>
      <c r="BG1208" s="616"/>
      <c r="BH1208" s="616"/>
      <c r="BI1208" s="616"/>
      <c r="BJ1208" s="616"/>
      <c r="BK1208" s="616"/>
      <c r="BL1208" s="616"/>
      <c r="BM1208" s="616"/>
      <c r="BN1208" s="616"/>
      <c r="BO1208" s="616"/>
      <c r="BP1208" s="616"/>
      <c r="BQ1208" s="616"/>
      <c r="BR1208" s="616"/>
      <c r="BS1208" s="616"/>
      <c r="BT1208" s="616"/>
      <c r="BU1208" s="616"/>
      <c r="BV1208" s="616"/>
      <c r="BW1208" s="616"/>
      <c r="BX1208" s="616"/>
      <c r="BY1208" s="616"/>
      <c r="BZ1208" s="616"/>
      <c r="CA1208" s="616"/>
      <c r="CB1208" s="616"/>
      <c r="CC1208" s="616"/>
      <c r="CD1208" s="616"/>
      <c r="CE1208" s="616"/>
      <c r="CF1208" s="616"/>
      <c r="CG1208" s="616"/>
    </row>
    <row r="1209" spans="1:85">
      <c r="A1209" s="618"/>
      <c r="B1209" s="618"/>
      <c r="C1209" s="618"/>
      <c r="D1209" s="618"/>
      <c r="E1209" s="618"/>
      <c r="F1209" s="618"/>
      <c r="G1209" s="618"/>
      <c r="H1209" s="618"/>
      <c r="I1209" s="618"/>
      <c r="J1209" s="618"/>
      <c r="K1209" s="618"/>
      <c r="L1209" s="618"/>
      <c r="M1209" s="618"/>
      <c r="N1209" s="618"/>
      <c r="O1209" s="618"/>
      <c r="P1209" s="618"/>
      <c r="Q1209" s="618"/>
      <c r="R1209" s="618"/>
      <c r="S1209" s="618"/>
      <c r="T1209" s="618"/>
      <c r="U1209" s="618"/>
      <c r="V1209" s="618"/>
      <c r="W1209" s="618"/>
      <c r="Y1209" s="618"/>
      <c r="Z1209" s="618"/>
      <c r="AA1209" s="618"/>
      <c r="AB1209" s="618"/>
      <c r="AC1209" s="618"/>
      <c r="AD1209" s="618"/>
      <c r="AE1209" s="618"/>
      <c r="AF1209" s="618"/>
      <c r="AG1209" s="618"/>
      <c r="AH1209" s="618"/>
      <c r="AI1209" s="618"/>
      <c r="AJ1209" s="618"/>
      <c r="AK1209" s="618"/>
      <c r="AL1209" s="616"/>
      <c r="AM1209" s="616"/>
      <c r="AN1209" s="616"/>
      <c r="AO1209" s="616"/>
      <c r="AP1209" s="616"/>
      <c r="AQ1209" s="616"/>
      <c r="AR1209" s="616"/>
      <c r="AS1209" s="616"/>
      <c r="AT1209" s="616"/>
      <c r="AU1209" s="616"/>
      <c r="AV1209" s="616"/>
      <c r="AW1209" s="616"/>
      <c r="AX1209" s="616"/>
      <c r="AY1209" s="616"/>
      <c r="AZ1209" s="616"/>
      <c r="BA1209" s="616"/>
      <c r="BB1209" s="616"/>
      <c r="BC1209" s="616"/>
      <c r="BD1209" s="616"/>
      <c r="BE1209" s="616"/>
      <c r="BF1209" s="616"/>
      <c r="BG1209" s="616"/>
      <c r="BH1209" s="616"/>
      <c r="BI1209" s="616"/>
      <c r="BJ1209" s="616"/>
      <c r="BK1209" s="616"/>
      <c r="BL1209" s="616"/>
      <c r="BM1209" s="616"/>
      <c r="BN1209" s="616"/>
      <c r="BO1209" s="616"/>
      <c r="BP1209" s="616"/>
      <c r="BQ1209" s="616"/>
      <c r="BR1209" s="616"/>
      <c r="BS1209" s="616"/>
      <c r="BT1209" s="616"/>
      <c r="BU1209" s="616"/>
      <c r="BV1209" s="616"/>
      <c r="BW1209" s="616"/>
      <c r="BX1209" s="616"/>
      <c r="BY1209" s="616"/>
      <c r="BZ1209" s="616"/>
      <c r="CA1209" s="616"/>
      <c r="CB1209" s="616"/>
      <c r="CC1209" s="616"/>
      <c r="CD1209" s="616"/>
      <c r="CE1209" s="616"/>
      <c r="CF1209" s="616"/>
      <c r="CG1209" s="616"/>
    </row>
    <row r="1210" spans="1:85">
      <c r="A1210" s="618"/>
      <c r="B1210" s="618"/>
      <c r="C1210" s="618"/>
      <c r="D1210" s="618"/>
      <c r="E1210" s="618"/>
      <c r="F1210" s="618"/>
      <c r="G1210" s="618"/>
      <c r="H1210" s="618"/>
      <c r="I1210" s="618"/>
      <c r="J1210" s="618"/>
      <c r="K1210" s="618"/>
      <c r="L1210" s="618"/>
      <c r="M1210" s="618"/>
      <c r="N1210" s="618"/>
      <c r="O1210" s="618"/>
      <c r="P1210" s="618"/>
      <c r="Q1210" s="618"/>
      <c r="R1210" s="618"/>
      <c r="S1210" s="618"/>
      <c r="T1210" s="618"/>
      <c r="U1210" s="618"/>
      <c r="V1210" s="618"/>
      <c r="W1210" s="618"/>
      <c r="Y1210" s="618"/>
      <c r="Z1210" s="618"/>
      <c r="AA1210" s="618"/>
      <c r="AB1210" s="618"/>
      <c r="AC1210" s="618"/>
      <c r="AD1210" s="618"/>
      <c r="AE1210" s="618"/>
      <c r="AF1210" s="618"/>
      <c r="AG1210" s="618"/>
      <c r="AH1210" s="618"/>
      <c r="AI1210" s="618"/>
      <c r="AJ1210" s="618"/>
      <c r="AK1210" s="618"/>
      <c r="AL1210" s="616"/>
      <c r="AM1210" s="616"/>
      <c r="AN1210" s="616"/>
      <c r="AO1210" s="616"/>
      <c r="AP1210" s="616"/>
      <c r="AQ1210" s="616"/>
      <c r="AR1210" s="616"/>
      <c r="AS1210" s="616"/>
      <c r="AT1210" s="616"/>
      <c r="AU1210" s="616"/>
      <c r="AV1210" s="616"/>
      <c r="AW1210" s="616"/>
      <c r="AX1210" s="616"/>
      <c r="AY1210" s="616"/>
      <c r="AZ1210" s="616"/>
      <c r="BA1210" s="616"/>
      <c r="BB1210" s="616"/>
      <c r="BC1210" s="616"/>
      <c r="BD1210" s="616"/>
      <c r="BE1210" s="616"/>
      <c r="BF1210" s="616"/>
      <c r="BG1210" s="616"/>
      <c r="BH1210" s="616"/>
      <c r="BI1210" s="616"/>
      <c r="BJ1210" s="616"/>
      <c r="BK1210" s="616"/>
      <c r="BL1210" s="616"/>
      <c r="BM1210" s="616"/>
      <c r="BN1210" s="616"/>
      <c r="BO1210" s="616"/>
      <c r="BP1210" s="616"/>
      <c r="BQ1210" s="616"/>
      <c r="BR1210" s="616"/>
      <c r="BS1210" s="616"/>
      <c r="BT1210" s="616"/>
      <c r="BU1210" s="616"/>
      <c r="BV1210" s="616"/>
      <c r="BW1210" s="616"/>
      <c r="BX1210" s="616"/>
      <c r="BY1210" s="616"/>
      <c r="BZ1210" s="616"/>
      <c r="CA1210" s="616"/>
      <c r="CB1210" s="616"/>
      <c r="CC1210" s="616"/>
      <c r="CD1210" s="616"/>
      <c r="CE1210" s="616"/>
      <c r="CF1210" s="616"/>
      <c r="CG1210" s="616"/>
    </row>
    <row r="1211" spans="1:85">
      <c r="A1211" s="618"/>
      <c r="B1211" s="618"/>
      <c r="C1211" s="618"/>
      <c r="D1211" s="618"/>
      <c r="E1211" s="618"/>
      <c r="F1211" s="618"/>
      <c r="G1211" s="618"/>
      <c r="H1211" s="618"/>
      <c r="I1211" s="618"/>
      <c r="J1211" s="618"/>
      <c r="K1211" s="618"/>
      <c r="L1211" s="618"/>
      <c r="M1211" s="618"/>
      <c r="N1211" s="618"/>
      <c r="O1211" s="618"/>
      <c r="P1211" s="618"/>
      <c r="Q1211" s="618"/>
      <c r="R1211" s="618"/>
      <c r="S1211" s="618"/>
      <c r="T1211" s="618"/>
      <c r="U1211" s="618"/>
      <c r="V1211" s="618"/>
      <c r="W1211" s="618"/>
      <c r="Y1211" s="618"/>
      <c r="Z1211" s="618"/>
      <c r="AA1211" s="618"/>
      <c r="AB1211" s="618"/>
      <c r="AC1211" s="618"/>
      <c r="AD1211" s="618"/>
      <c r="AE1211" s="618"/>
      <c r="AF1211" s="618"/>
      <c r="AG1211" s="618"/>
      <c r="AH1211" s="618"/>
      <c r="AI1211" s="618"/>
      <c r="AJ1211" s="618"/>
      <c r="AK1211" s="618"/>
      <c r="AL1211" s="616"/>
      <c r="AM1211" s="616"/>
      <c r="AN1211" s="616"/>
      <c r="AO1211" s="616"/>
      <c r="AP1211" s="616"/>
      <c r="AQ1211" s="616"/>
      <c r="AR1211" s="616"/>
      <c r="AS1211" s="616"/>
      <c r="AT1211" s="616"/>
      <c r="AU1211" s="616"/>
      <c r="AV1211" s="616"/>
      <c r="AW1211" s="616"/>
      <c r="AX1211" s="616"/>
      <c r="AY1211" s="616"/>
      <c r="AZ1211" s="616"/>
      <c r="BA1211" s="616"/>
      <c r="BB1211" s="616"/>
      <c r="BC1211" s="616"/>
      <c r="BD1211" s="616"/>
      <c r="BE1211" s="616"/>
      <c r="BF1211" s="616"/>
      <c r="BG1211" s="616"/>
      <c r="BH1211" s="616"/>
      <c r="BI1211" s="616"/>
      <c r="BJ1211" s="616"/>
      <c r="BK1211" s="616"/>
      <c r="BL1211" s="616"/>
      <c r="BM1211" s="616"/>
      <c r="BN1211" s="616"/>
      <c r="BO1211" s="616"/>
      <c r="BP1211" s="616"/>
      <c r="BQ1211" s="616"/>
      <c r="BR1211" s="616"/>
      <c r="BS1211" s="616"/>
      <c r="BT1211" s="616"/>
      <c r="BU1211" s="616"/>
      <c r="BV1211" s="616"/>
      <c r="BW1211" s="616"/>
      <c r="BX1211" s="616"/>
      <c r="BY1211" s="616"/>
      <c r="BZ1211" s="616"/>
      <c r="CA1211" s="616"/>
      <c r="CB1211" s="616"/>
      <c r="CC1211" s="616"/>
      <c r="CD1211" s="616"/>
      <c r="CE1211" s="616"/>
      <c r="CF1211" s="616"/>
      <c r="CG1211" s="616"/>
    </row>
  </sheetData>
  <mergeCells count="4">
    <mergeCell ref="A1:J1"/>
    <mergeCell ref="A15:J15"/>
    <mergeCell ref="A17:I17"/>
    <mergeCell ref="A16:J16"/>
  </mergeCells>
  <printOptions horizontalCentered="1" verticalCentered="1" headings="1"/>
  <pageMargins left="0.25" right="0.25" top="0.5" bottom="0.5" header="0.5" footer="0.5"/>
  <pageSetup scale="73" orientation="landscape" r:id="rId1"/>
  <headerFooter scaleWithDoc="0" alignWithMargins="0"/>
  <ignoredErrors>
    <ignoredError sqref="D1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88"/>
  <sheetViews>
    <sheetView zoomScaleNormal="100" workbookViewId="0">
      <pane xSplit="2" ySplit="8" topLeftCell="C9" activePane="bottomRight" state="frozen"/>
      <selection pane="topRight" activeCell="C1" sqref="C1"/>
      <selection pane="bottomLeft" activeCell="A9" sqref="A9"/>
      <selection pane="bottomRight" activeCell="A4" sqref="A4"/>
    </sheetView>
  </sheetViews>
  <sheetFormatPr defaultColWidth="9.42578125" defaultRowHeight="12.75"/>
  <cols>
    <col min="1" max="1" width="41.5703125" style="463" customWidth="1"/>
    <col min="2" max="2" width="7.5703125" style="463" customWidth="1"/>
    <col min="3" max="3" width="8.5703125" style="463" customWidth="1"/>
    <col min="4" max="4" width="11.5703125" style="463" customWidth="1"/>
    <col min="5" max="5" width="9.5703125" style="463" customWidth="1"/>
    <col min="6" max="6" width="12.5703125" style="463" customWidth="1"/>
    <col min="7" max="7" width="12.85546875" style="463" bestFit="1" customWidth="1"/>
    <col min="8" max="8" width="12" style="463" customWidth="1"/>
    <col min="9" max="9" width="2.42578125" style="463" customWidth="1"/>
    <col min="10" max="11" width="9.42578125" style="463"/>
    <col min="12" max="12" width="10.5703125" style="463" bestFit="1" customWidth="1"/>
    <col min="13" max="14" width="9.42578125" style="463"/>
    <col min="15" max="15" width="12.85546875" style="463" bestFit="1" customWidth="1"/>
    <col min="16" max="16" width="12.5703125" style="463" customWidth="1"/>
    <col min="17" max="17" width="1.5703125" style="463" customWidth="1"/>
    <col min="18" max="22" width="9.42578125" style="463"/>
    <col min="23" max="23" width="11.85546875" style="463" bestFit="1" customWidth="1"/>
    <col min="24" max="24" width="13.42578125" style="463" customWidth="1"/>
    <col min="25" max="25" width="2.42578125" style="463" customWidth="1"/>
    <col min="26" max="30" width="9.42578125" style="463"/>
    <col min="31" max="31" width="9.5703125" style="463" customWidth="1"/>
    <col min="32" max="32" width="13.42578125" style="463" customWidth="1"/>
    <col min="33" max="16384" width="9.42578125" style="463"/>
  </cols>
  <sheetData>
    <row r="1" spans="1:32" s="459" customFormat="1" ht="15.75">
      <c r="A1" s="1326" t="s">
        <v>708</v>
      </c>
      <c r="B1" s="1326"/>
      <c r="C1" s="1326"/>
      <c r="D1" s="1326"/>
      <c r="E1" s="1326"/>
      <c r="F1" s="1326"/>
      <c r="G1" s="1326"/>
      <c r="H1" s="1326"/>
      <c r="I1" s="1326"/>
      <c r="J1" s="1326"/>
      <c r="K1" s="1326"/>
      <c r="L1" s="1326"/>
      <c r="M1" s="1326"/>
      <c r="N1" s="1326"/>
      <c r="O1" s="1326"/>
      <c r="P1" s="1326"/>
      <c r="Q1" s="1326"/>
      <c r="R1" s="1326"/>
      <c r="S1" s="1326"/>
      <c r="T1" s="1326"/>
      <c r="U1" s="1326"/>
      <c r="V1" s="1326"/>
      <c r="W1" s="1326"/>
      <c r="X1" s="1326"/>
      <c r="Y1" s="1326"/>
      <c r="Z1" s="1326"/>
      <c r="AA1" s="1326"/>
      <c r="AB1" s="1326"/>
      <c r="AC1" s="1326"/>
      <c r="AD1" s="1326"/>
      <c r="AE1" s="1326"/>
      <c r="AF1" s="1326"/>
    </row>
    <row r="2" spans="1:32" s="459" customFormat="1" ht="15.6" customHeight="1">
      <c r="A2" s="1327" t="s">
        <v>524</v>
      </c>
      <c r="B2" s="1327"/>
      <c r="C2" s="1327"/>
      <c r="D2" s="1327"/>
      <c r="E2" s="1327"/>
      <c r="F2" s="1327"/>
      <c r="G2" s="1327"/>
      <c r="H2" s="1327"/>
      <c r="I2" s="1327"/>
      <c r="J2" s="1327"/>
      <c r="K2" s="1327"/>
      <c r="L2" s="1327"/>
      <c r="M2" s="1327"/>
      <c r="N2" s="1327"/>
      <c r="O2" s="1327"/>
      <c r="P2" s="1327"/>
      <c r="Q2" s="1327"/>
      <c r="R2" s="1327"/>
      <c r="S2" s="1327"/>
      <c r="T2" s="1327"/>
      <c r="U2" s="1327"/>
      <c r="V2" s="1327"/>
      <c r="W2" s="1327"/>
      <c r="X2" s="1327"/>
      <c r="Y2" s="1327"/>
      <c r="Z2" s="1327"/>
      <c r="AA2" s="1327"/>
      <c r="AB2" s="1327"/>
      <c r="AC2" s="1327"/>
      <c r="AD2" s="1327"/>
      <c r="AE2" s="1327"/>
      <c r="AF2" s="1327"/>
    </row>
    <row r="3" spans="1:32" s="459" customFormat="1" ht="15.6" customHeight="1">
      <c r="A3" s="1328" t="s">
        <v>525</v>
      </c>
      <c r="B3" s="1328"/>
      <c r="C3" s="1328"/>
      <c r="D3" s="1328"/>
      <c r="E3" s="1328"/>
      <c r="F3" s="1328"/>
      <c r="G3" s="1328"/>
      <c r="H3" s="1328"/>
      <c r="I3" s="1328"/>
      <c r="J3" s="1328"/>
      <c r="K3" s="1328"/>
      <c r="L3" s="1328"/>
      <c r="M3" s="1328"/>
      <c r="N3" s="1328"/>
      <c r="O3" s="1328"/>
      <c r="P3" s="1328"/>
      <c r="Q3" s="1328"/>
      <c r="R3" s="1328"/>
      <c r="S3" s="1328"/>
      <c r="T3" s="1328"/>
      <c r="U3" s="1328"/>
      <c r="V3" s="1328"/>
      <c r="W3" s="1328"/>
      <c r="X3" s="1328"/>
      <c r="Y3" s="1328"/>
      <c r="Z3" s="1328"/>
      <c r="AA3" s="1328"/>
      <c r="AB3" s="1328"/>
      <c r="AC3" s="1328"/>
      <c r="AD3" s="1328"/>
      <c r="AE3" s="1328"/>
      <c r="AF3" s="1328"/>
    </row>
    <row r="4" spans="1:32" s="459" customFormat="1" ht="15.75" thickBot="1">
      <c r="A4" s="1000"/>
      <c r="B4" s="797"/>
      <c r="C4" s="797"/>
      <c r="D4" s="797"/>
      <c r="E4" s="797"/>
      <c r="F4" s="797"/>
      <c r="G4" s="797"/>
      <c r="H4" s="797"/>
      <c r="I4" s="797"/>
      <c r="Z4" s="90"/>
      <c r="AA4" s="90"/>
      <c r="AB4" s="90"/>
      <c r="AC4" s="90"/>
      <c r="AD4" s="90"/>
      <c r="AE4" s="90"/>
      <c r="AF4" s="90"/>
    </row>
    <row r="5" spans="1:32" s="459" customFormat="1" ht="16.5" thickBot="1">
      <c r="A5" s="796"/>
      <c r="B5" s="1324" t="s">
        <v>464</v>
      </c>
      <c r="C5" s="1325"/>
      <c r="D5" s="1325"/>
      <c r="E5" s="1325"/>
      <c r="F5" s="1325"/>
      <c r="G5" s="1325"/>
      <c r="H5" s="1325"/>
      <c r="I5" s="798"/>
      <c r="J5" s="1324" t="s">
        <v>465</v>
      </c>
      <c r="K5" s="1325"/>
      <c r="L5" s="1325"/>
      <c r="M5" s="1325"/>
      <c r="N5" s="1325"/>
      <c r="O5" s="1325"/>
      <c r="P5" s="1325"/>
      <c r="Q5" s="798"/>
      <c r="R5" s="1324" t="s">
        <v>466</v>
      </c>
      <c r="S5" s="1325"/>
      <c r="T5" s="1325"/>
      <c r="U5" s="1325"/>
      <c r="V5" s="1325"/>
      <c r="W5" s="1325"/>
      <c r="X5" s="1325"/>
      <c r="Y5" s="798"/>
      <c r="Z5" s="1324" t="s">
        <v>467</v>
      </c>
      <c r="AA5" s="1325"/>
      <c r="AB5" s="1325"/>
      <c r="AC5" s="1325"/>
      <c r="AD5" s="1325"/>
      <c r="AE5" s="1325"/>
      <c r="AF5" s="1334"/>
    </row>
    <row r="6" spans="1:32" s="459" customFormat="1">
      <c r="A6" s="799"/>
      <c r="B6" s="799"/>
      <c r="C6" s="1335" t="s">
        <v>468</v>
      </c>
      <c r="D6" s="1336"/>
      <c r="E6" s="1336"/>
      <c r="F6" s="1336"/>
      <c r="G6" s="1336"/>
      <c r="H6" s="1337"/>
      <c r="I6" s="800"/>
      <c r="J6" s="799"/>
      <c r="K6" s="1335" t="s">
        <v>468</v>
      </c>
      <c r="L6" s="1336"/>
      <c r="M6" s="1336"/>
      <c r="N6" s="1336"/>
      <c r="O6" s="1336"/>
      <c r="P6" s="1337"/>
      <c r="Q6" s="800"/>
      <c r="R6" s="799"/>
      <c r="S6" s="1335" t="s">
        <v>468</v>
      </c>
      <c r="T6" s="1336"/>
      <c r="U6" s="1336"/>
      <c r="V6" s="1336"/>
      <c r="W6" s="1336"/>
      <c r="X6" s="1337"/>
      <c r="Y6" s="800"/>
      <c r="Z6" s="801"/>
      <c r="AA6" s="1338" t="s">
        <v>468</v>
      </c>
      <c r="AB6" s="1339"/>
      <c r="AC6" s="1339"/>
      <c r="AD6" s="1339"/>
      <c r="AE6" s="1339"/>
      <c r="AF6" s="1340"/>
    </row>
    <row r="7" spans="1:32" s="459" customFormat="1" ht="38.25">
      <c r="A7" s="802" t="s">
        <v>14</v>
      </c>
      <c r="B7" s="803" t="s">
        <v>15</v>
      </c>
      <c r="C7" s="804" t="s">
        <v>97</v>
      </c>
      <c r="D7" s="805" t="s">
        <v>469</v>
      </c>
      <c r="E7" s="805" t="s">
        <v>470</v>
      </c>
      <c r="F7" s="805" t="s">
        <v>471</v>
      </c>
      <c r="G7" s="805" t="s">
        <v>266</v>
      </c>
      <c r="H7" s="806" t="s">
        <v>95</v>
      </c>
      <c r="I7" s="800"/>
      <c r="J7" s="803" t="s">
        <v>15</v>
      </c>
      <c r="K7" s="804" t="s">
        <v>97</v>
      </c>
      <c r="L7" s="805" t="s">
        <v>469</v>
      </c>
      <c r="M7" s="805" t="s">
        <v>470</v>
      </c>
      <c r="N7" s="805" t="s">
        <v>471</v>
      </c>
      <c r="O7" s="805" t="s">
        <v>266</v>
      </c>
      <c r="P7" s="806" t="s">
        <v>95</v>
      </c>
      <c r="Q7" s="800"/>
      <c r="R7" s="803" t="s">
        <v>15</v>
      </c>
      <c r="S7" s="804" t="s">
        <v>97</v>
      </c>
      <c r="T7" s="805" t="s">
        <v>469</v>
      </c>
      <c r="U7" s="805" t="s">
        <v>470</v>
      </c>
      <c r="V7" s="805" t="s">
        <v>471</v>
      </c>
      <c r="W7" s="805" t="s">
        <v>266</v>
      </c>
      <c r="X7" s="806" t="s">
        <v>95</v>
      </c>
      <c r="Y7" s="800"/>
      <c r="Z7" s="803" t="s">
        <v>15</v>
      </c>
      <c r="AA7" s="804" t="s">
        <v>97</v>
      </c>
      <c r="AB7" s="805" t="s">
        <v>469</v>
      </c>
      <c r="AC7" s="805" t="s">
        <v>470</v>
      </c>
      <c r="AD7" s="805" t="s">
        <v>471</v>
      </c>
      <c r="AE7" s="805" t="s">
        <v>266</v>
      </c>
      <c r="AF7" s="806" t="s">
        <v>95</v>
      </c>
    </row>
    <row r="8" spans="1:32" s="459" customFormat="1">
      <c r="A8" s="807" t="s">
        <v>258</v>
      </c>
      <c r="B8" s="808"/>
      <c r="C8" s="808" t="s">
        <v>472</v>
      </c>
      <c r="D8" s="808" t="s">
        <v>473</v>
      </c>
      <c r="E8" s="808" t="s">
        <v>474</v>
      </c>
      <c r="F8" s="808" t="s">
        <v>475</v>
      </c>
      <c r="G8" s="808" t="s">
        <v>476</v>
      </c>
      <c r="H8" s="808"/>
      <c r="I8" s="800"/>
      <c r="J8" s="808"/>
      <c r="K8" s="809"/>
      <c r="L8" s="810"/>
      <c r="M8" s="810"/>
      <c r="N8" s="810"/>
      <c r="O8" s="810"/>
      <c r="P8" s="811"/>
      <c r="Q8" s="800"/>
      <c r="R8" s="808"/>
      <c r="S8" s="809"/>
      <c r="T8" s="810"/>
      <c r="U8" s="810"/>
      <c r="V8" s="810"/>
      <c r="W8" s="810"/>
      <c r="X8" s="811"/>
      <c r="Y8" s="800"/>
      <c r="Z8" s="808"/>
      <c r="AA8" s="809"/>
      <c r="AB8" s="810"/>
      <c r="AC8" s="810"/>
      <c r="AD8" s="810"/>
      <c r="AE8" s="810"/>
      <c r="AF8" s="811"/>
    </row>
    <row r="9" spans="1:32" s="459" customFormat="1">
      <c r="A9" s="812" t="s">
        <v>92</v>
      </c>
      <c r="B9" s="812" t="s">
        <v>16</v>
      </c>
      <c r="C9" s="813">
        <f>K9+S9</f>
        <v>388</v>
      </c>
      <c r="D9" s="814">
        <f>L9+T9</f>
        <v>2335.7000000000003</v>
      </c>
      <c r="E9" s="814">
        <f>M9+U9</f>
        <v>0.30020000000000002</v>
      </c>
      <c r="F9" s="814">
        <f>N9+V9</f>
        <v>5821</v>
      </c>
      <c r="G9" s="815">
        <f>O9+W9</f>
        <v>285925.91000000009</v>
      </c>
      <c r="H9" s="816">
        <f>G9/$G$64</f>
        <v>1.9512020433651467E-2</v>
      </c>
      <c r="I9" s="800"/>
      <c r="J9" s="812" t="s">
        <v>16</v>
      </c>
      <c r="K9" s="813">
        <v>338</v>
      </c>
      <c r="L9" s="814">
        <v>2335.7000000000003</v>
      </c>
      <c r="M9" s="814">
        <v>0.30020000000000002</v>
      </c>
      <c r="N9" s="814">
        <v>5028</v>
      </c>
      <c r="O9" s="395">
        <v>248096.1400000001</v>
      </c>
      <c r="P9" s="816">
        <f>O9/$G$64</f>
        <v>1.693045919899339E-2</v>
      </c>
      <c r="Q9" s="800"/>
      <c r="R9" s="812" t="s">
        <v>16</v>
      </c>
      <c r="S9" s="813">
        <v>50</v>
      </c>
      <c r="T9" s="814">
        <v>0</v>
      </c>
      <c r="U9" s="814">
        <v>0</v>
      </c>
      <c r="V9" s="814">
        <v>793.00000000000045</v>
      </c>
      <c r="W9" s="815">
        <v>37829.76999999999</v>
      </c>
      <c r="X9" s="816">
        <f>W9/$G$64</f>
        <v>2.5815612346580794E-3</v>
      </c>
      <c r="Y9" s="800"/>
      <c r="Z9" s="812" t="s">
        <v>16</v>
      </c>
      <c r="AA9" s="813">
        <v>0</v>
      </c>
      <c r="AB9" s="814">
        <v>0</v>
      </c>
      <c r="AC9" s="814">
        <v>0</v>
      </c>
      <c r="AD9" s="814">
        <v>0</v>
      </c>
      <c r="AE9" s="815">
        <v>0</v>
      </c>
      <c r="AF9" s="816">
        <f>AE9/$G$64</f>
        <v>0</v>
      </c>
    </row>
    <row r="10" spans="1:32" s="459" customFormat="1">
      <c r="A10" s="812" t="s">
        <v>477</v>
      </c>
      <c r="B10" s="812" t="s">
        <v>16</v>
      </c>
      <c r="C10" s="813">
        <f t="shared" ref="C10:G11" si="0">K10+S10</f>
        <v>911</v>
      </c>
      <c r="D10" s="814">
        <f t="shared" si="0"/>
        <v>562189.88</v>
      </c>
      <c r="E10" s="814">
        <f t="shared" si="0"/>
        <v>66.353699999999918</v>
      </c>
      <c r="F10" s="814">
        <f t="shared" si="0"/>
        <v>0</v>
      </c>
      <c r="G10" s="815">
        <f t="shared" si="0"/>
        <v>759372.57000000007</v>
      </c>
      <c r="H10" s="816">
        <f>G10/$G$64</f>
        <v>5.1820743012042619E-2</v>
      </c>
      <c r="I10" s="800"/>
      <c r="J10" s="812" t="s">
        <v>16</v>
      </c>
      <c r="K10" s="813">
        <v>798</v>
      </c>
      <c r="L10" s="814">
        <v>492426.69000000006</v>
      </c>
      <c r="M10" s="814">
        <v>58.11959999999992</v>
      </c>
      <c r="N10" s="814">
        <v>0</v>
      </c>
      <c r="O10" s="395">
        <v>663681.55000000005</v>
      </c>
      <c r="P10" s="816">
        <f>O10/$G$64</f>
        <v>4.5290641778625358E-2</v>
      </c>
      <c r="Q10" s="800"/>
      <c r="R10" s="812" t="s">
        <v>16</v>
      </c>
      <c r="S10" s="813">
        <v>113</v>
      </c>
      <c r="T10" s="814">
        <v>69763.189999999973</v>
      </c>
      <c r="U10" s="814">
        <v>8.234099999999998</v>
      </c>
      <c r="V10" s="814">
        <v>0</v>
      </c>
      <c r="W10" s="815">
        <v>95691.02</v>
      </c>
      <c r="X10" s="816">
        <f>W10/$G$64</f>
        <v>6.5301012334172542E-3</v>
      </c>
      <c r="Y10" s="800"/>
      <c r="Z10" s="812" t="s">
        <v>16</v>
      </c>
      <c r="AA10" s="813">
        <v>0</v>
      </c>
      <c r="AB10" s="814">
        <v>0</v>
      </c>
      <c r="AC10" s="814">
        <v>0</v>
      </c>
      <c r="AD10" s="814">
        <v>0</v>
      </c>
      <c r="AE10" s="815">
        <v>0</v>
      </c>
      <c r="AF10" s="816">
        <f>AE10/$G$64</f>
        <v>0</v>
      </c>
    </row>
    <row r="11" spans="1:32" s="459" customFormat="1">
      <c r="A11" s="812" t="s">
        <v>478</v>
      </c>
      <c r="B11" s="812" t="s">
        <v>16</v>
      </c>
      <c r="C11" s="813">
        <f t="shared" si="0"/>
        <v>8720</v>
      </c>
      <c r="D11" s="814">
        <f t="shared" si="0"/>
        <v>199102.35999999871</v>
      </c>
      <c r="E11" s="814">
        <f t="shared" si="0"/>
        <v>39.416800000000002</v>
      </c>
      <c r="F11" s="814">
        <f t="shared" si="0"/>
        <v>135643.9499999992</v>
      </c>
      <c r="G11" s="815">
        <f t="shared" si="0"/>
        <v>882958</v>
      </c>
      <c r="H11" s="816">
        <f>G11/$G$64</f>
        <v>6.0254401351930741E-2</v>
      </c>
      <c r="I11" s="800"/>
      <c r="J11" s="812" t="s">
        <v>16</v>
      </c>
      <c r="K11" s="813">
        <v>3959</v>
      </c>
      <c r="L11" s="1246">
        <v>118081</v>
      </c>
      <c r="M11" s="1246">
        <v>23.416800000000002</v>
      </c>
      <c r="N11" s="1246">
        <v>52324</v>
      </c>
      <c r="O11" s="395">
        <v>402182.25</v>
      </c>
      <c r="P11" s="816">
        <f>O11/$G$64</f>
        <v>2.7445530487432639E-2</v>
      </c>
      <c r="Q11" s="800"/>
      <c r="R11" s="812" t="s">
        <v>16</v>
      </c>
      <c r="S11" s="813">
        <v>4761</v>
      </c>
      <c r="T11" s="814">
        <v>81021.359999998691</v>
      </c>
      <c r="U11" s="814">
        <v>16</v>
      </c>
      <c r="V11" s="814">
        <v>83319.949999999182</v>
      </c>
      <c r="W11" s="815">
        <v>480775.75</v>
      </c>
      <c r="X11" s="816">
        <f>W11/$G$64</f>
        <v>3.2808870864498102E-2</v>
      </c>
      <c r="Y11" s="800"/>
      <c r="Z11" s="812" t="s">
        <v>16</v>
      </c>
      <c r="AA11" s="813">
        <v>0</v>
      </c>
      <c r="AB11" s="814">
        <v>0</v>
      </c>
      <c r="AC11" s="814">
        <v>0</v>
      </c>
      <c r="AD11" s="814">
        <v>0</v>
      </c>
      <c r="AE11" s="815">
        <v>0</v>
      </c>
      <c r="AF11" s="816">
        <f>AE11/$G$64</f>
        <v>0</v>
      </c>
    </row>
    <row r="12" spans="1:32" s="459" customFormat="1">
      <c r="A12" s="817" t="s">
        <v>308</v>
      </c>
      <c r="B12" s="800"/>
      <c r="C12" s="818"/>
      <c r="D12" s="819"/>
      <c r="E12" s="819"/>
      <c r="F12" s="819"/>
      <c r="G12" s="819"/>
      <c r="H12" s="811"/>
      <c r="I12" s="800"/>
      <c r="J12" s="800"/>
      <c r="K12" s="818">
        <v>0</v>
      </c>
      <c r="L12" s="819">
        <v>0</v>
      </c>
      <c r="M12" s="819">
        <v>0</v>
      </c>
      <c r="N12" s="819">
        <v>0</v>
      </c>
      <c r="O12" s="1287">
        <v>0</v>
      </c>
      <c r="P12" s="811"/>
      <c r="Q12" s="800"/>
      <c r="R12" s="800"/>
      <c r="S12" s="818"/>
      <c r="T12" s="819"/>
      <c r="U12" s="819"/>
      <c r="V12" s="819"/>
      <c r="W12" s="819"/>
      <c r="X12" s="811"/>
      <c r="Y12" s="800"/>
      <c r="Z12" s="800"/>
      <c r="AA12" s="818"/>
      <c r="AB12" s="819"/>
      <c r="AC12" s="819"/>
      <c r="AD12" s="819"/>
      <c r="AE12" s="819"/>
      <c r="AF12" s="811"/>
    </row>
    <row r="13" spans="1:32" s="459" customFormat="1">
      <c r="A13" s="812" t="s">
        <v>307</v>
      </c>
      <c r="B13" s="812" t="s">
        <v>17</v>
      </c>
      <c r="C13" s="813">
        <f t="shared" ref="C13:G22" si="1">K13+S13</f>
        <v>238</v>
      </c>
      <c r="D13" s="814">
        <f t="shared" si="1"/>
        <v>46.79999999999999</v>
      </c>
      <c r="E13" s="814">
        <f t="shared" si="1"/>
        <v>6.0000000000000019E-3</v>
      </c>
      <c r="F13" s="814">
        <f t="shared" si="1"/>
        <v>110.21999999999997</v>
      </c>
      <c r="G13" s="815">
        <f t="shared" si="1"/>
        <v>12942.440000000008</v>
      </c>
      <c r="H13" s="816">
        <f t="shared" ref="H13:H22" si="2">G13/$G$64</f>
        <v>8.8321185632077965E-4</v>
      </c>
      <c r="I13" s="800"/>
      <c r="J13" s="812" t="s">
        <v>17</v>
      </c>
      <c r="K13" s="820">
        <v>207</v>
      </c>
      <c r="L13" s="821">
        <v>46.79999999999999</v>
      </c>
      <c r="M13" s="821">
        <v>6.0000000000000019E-3</v>
      </c>
      <c r="N13" s="821">
        <v>95.029999999999973</v>
      </c>
      <c r="O13" s="1288">
        <v>11256.660000000007</v>
      </c>
      <c r="P13" s="816">
        <f t="shared" ref="P13:P22" si="3">O13/$G$64</f>
        <v>7.6817165654790502E-4</v>
      </c>
      <c r="Q13" s="800"/>
      <c r="R13" s="812" t="s">
        <v>17</v>
      </c>
      <c r="S13" s="820">
        <v>31</v>
      </c>
      <c r="T13" s="821">
        <v>0</v>
      </c>
      <c r="U13" s="821">
        <v>0</v>
      </c>
      <c r="V13" s="821">
        <v>15.190000000000005</v>
      </c>
      <c r="W13" s="815">
        <v>1685.7800000000002</v>
      </c>
      <c r="X13" s="816">
        <f t="shared" ref="X13:X22" si="4">W13/$G$64</f>
        <v>1.150401997728746E-4</v>
      </c>
      <c r="Y13" s="800"/>
      <c r="Z13" s="812" t="s">
        <v>17</v>
      </c>
      <c r="AA13" s="820">
        <v>0</v>
      </c>
      <c r="AB13" s="821">
        <v>0</v>
      </c>
      <c r="AC13" s="821">
        <v>0</v>
      </c>
      <c r="AD13" s="821">
        <v>0</v>
      </c>
      <c r="AE13" s="815">
        <v>0</v>
      </c>
      <c r="AF13" s="816">
        <f t="shared" ref="AF13:AF22" si="5">AE13/$G$64</f>
        <v>0</v>
      </c>
    </row>
    <row r="14" spans="1:32" s="459" customFormat="1">
      <c r="A14" s="812" t="s">
        <v>306</v>
      </c>
      <c r="B14" s="812" t="s">
        <v>17</v>
      </c>
      <c r="C14" s="813">
        <f t="shared" si="1"/>
        <v>6275</v>
      </c>
      <c r="D14" s="814">
        <f t="shared" si="1"/>
        <v>1079.8700000000003</v>
      </c>
      <c r="E14" s="814">
        <f t="shared" si="1"/>
        <v>0.13630000000000003</v>
      </c>
      <c r="F14" s="814">
        <f t="shared" si="1"/>
        <v>3822.27</v>
      </c>
      <c r="G14" s="815">
        <f t="shared" si="1"/>
        <v>284792.58000000124</v>
      </c>
      <c r="H14" s="816">
        <f t="shared" si="2"/>
        <v>1.9434680264941162E-2</v>
      </c>
      <c r="I14" s="800"/>
      <c r="J14" s="812" t="s">
        <v>17</v>
      </c>
      <c r="K14" s="820">
        <v>4793</v>
      </c>
      <c r="L14" s="821">
        <v>958.48000000000036</v>
      </c>
      <c r="M14" s="821">
        <v>0.12080000000000003</v>
      </c>
      <c r="N14" s="821">
        <v>2923.27</v>
      </c>
      <c r="O14" s="1288">
        <v>217287.58000000074</v>
      </c>
      <c r="P14" s="816">
        <f t="shared" si="3"/>
        <v>1.4828036049404166E-2</v>
      </c>
      <c r="Q14" s="800"/>
      <c r="R14" s="812" t="s">
        <v>17</v>
      </c>
      <c r="S14" s="820">
        <v>1482</v>
      </c>
      <c r="T14" s="821">
        <v>121.39</v>
      </c>
      <c r="U14" s="821">
        <v>1.5500000000000003E-2</v>
      </c>
      <c r="V14" s="821">
        <v>899</v>
      </c>
      <c r="W14" s="815">
        <v>67505.000000000495</v>
      </c>
      <c r="X14" s="816">
        <f t="shared" si="4"/>
        <v>4.6066442155369954E-3</v>
      </c>
      <c r="Y14" s="800"/>
      <c r="Z14" s="812" t="s">
        <v>17</v>
      </c>
      <c r="AA14" s="820">
        <v>0</v>
      </c>
      <c r="AB14" s="821">
        <v>0</v>
      </c>
      <c r="AC14" s="821">
        <v>0</v>
      </c>
      <c r="AD14" s="821">
        <v>0</v>
      </c>
      <c r="AE14" s="815">
        <v>0</v>
      </c>
      <c r="AF14" s="816">
        <f t="shared" si="5"/>
        <v>0</v>
      </c>
    </row>
    <row r="15" spans="1:32" s="459" customFormat="1">
      <c r="A15" s="812" t="s">
        <v>305</v>
      </c>
      <c r="B15" s="812" t="s">
        <v>17</v>
      </c>
      <c r="C15" s="813">
        <f t="shared" si="1"/>
        <v>163</v>
      </c>
      <c r="D15" s="814">
        <f t="shared" si="1"/>
        <v>3.5100000000000002</v>
      </c>
      <c r="E15" s="814">
        <f t="shared" si="1"/>
        <v>0</v>
      </c>
      <c r="F15" s="814">
        <f t="shared" si="1"/>
        <v>4.2499999999999991</v>
      </c>
      <c r="G15" s="815">
        <f t="shared" si="1"/>
        <v>3473.3299999999972</v>
      </c>
      <c r="H15" s="816">
        <f t="shared" si="2"/>
        <v>2.370253396511515E-4</v>
      </c>
      <c r="I15" s="800"/>
      <c r="J15" s="812" t="s">
        <v>17</v>
      </c>
      <c r="K15" s="820">
        <v>154</v>
      </c>
      <c r="L15" s="821">
        <v>3.5100000000000002</v>
      </c>
      <c r="M15" s="821">
        <v>0</v>
      </c>
      <c r="N15" s="821">
        <v>4.0399999999999991</v>
      </c>
      <c r="O15" s="1288">
        <v>3275.0899999999974</v>
      </c>
      <c r="P15" s="816">
        <f t="shared" si="3"/>
        <v>2.2349713952837474E-4</v>
      </c>
      <c r="Q15" s="800"/>
      <c r="R15" s="812" t="s">
        <v>17</v>
      </c>
      <c r="S15" s="820">
        <v>9</v>
      </c>
      <c r="T15" s="821">
        <v>0</v>
      </c>
      <c r="U15" s="821">
        <v>0</v>
      </c>
      <c r="V15" s="821">
        <v>0.21000000000000002</v>
      </c>
      <c r="W15" s="815">
        <v>198.24</v>
      </c>
      <c r="X15" s="816">
        <f t="shared" si="4"/>
        <v>1.3528200122776792E-5</v>
      </c>
      <c r="Y15" s="800"/>
      <c r="Z15" s="812" t="s">
        <v>17</v>
      </c>
      <c r="AA15" s="820">
        <v>0</v>
      </c>
      <c r="AB15" s="821">
        <v>0</v>
      </c>
      <c r="AC15" s="821">
        <v>0</v>
      </c>
      <c r="AD15" s="821">
        <v>0</v>
      </c>
      <c r="AE15" s="815">
        <v>0</v>
      </c>
      <c r="AF15" s="816">
        <f t="shared" si="5"/>
        <v>0</v>
      </c>
    </row>
    <row r="16" spans="1:32" s="459" customFormat="1">
      <c r="A16" s="812" t="s">
        <v>304</v>
      </c>
      <c r="B16" s="812" t="s">
        <v>17</v>
      </c>
      <c r="C16" s="813">
        <f t="shared" si="1"/>
        <v>17571</v>
      </c>
      <c r="D16" s="814">
        <f t="shared" si="1"/>
        <v>954.22</v>
      </c>
      <c r="E16" s="814">
        <f t="shared" si="1"/>
        <v>0.12919999999999995</v>
      </c>
      <c r="F16" s="814">
        <f t="shared" si="1"/>
        <v>5301</v>
      </c>
      <c r="G16" s="815">
        <f t="shared" si="1"/>
        <v>98100.280000000101</v>
      </c>
      <c r="H16" s="816">
        <f t="shared" si="2"/>
        <v>6.6945128124517705E-3</v>
      </c>
      <c r="I16" s="800"/>
      <c r="J16" s="812" t="s">
        <v>17</v>
      </c>
      <c r="K16" s="820">
        <v>10391</v>
      </c>
      <c r="L16" s="821">
        <v>735</v>
      </c>
      <c r="M16" s="821">
        <v>9.9199999999999941E-2</v>
      </c>
      <c r="N16" s="821">
        <v>3048</v>
      </c>
      <c r="O16" s="1288">
        <v>58255.800000001771</v>
      </c>
      <c r="P16" s="816">
        <f t="shared" si="3"/>
        <v>3.9754646928595854E-3</v>
      </c>
      <c r="Q16" s="800"/>
      <c r="R16" s="812" t="s">
        <v>17</v>
      </c>
      <c r="S16" s="820">
        <v>7180</v>
      </c>
      <c r="T16" s="821">
        <v>219.22000000000003</v>
      </c>
      <c r="U16" s="821">
        <v>3.0000000000000009E-2</v>
      </c>
      <c r="V16" s="821">
        <v>2253</v>
      </c>
      <c r="W16" s="815">
        <v>39844.47999999833</v>
      </c>
      <c r="X16" s="816">
        <f t="shared" si="4"/>
        <v>2.7190481195921851E-3</v>
      </c>
      <c r="Y16" s="800"/>
      <c r="Z16" s="812" t="s">
        <v>17</v>
      </c>
      <c r="AA16" s="820">
        <v>0</v>
      </c>
      <c r="AB16" s="821">
        <v>0</v>
      </c>
      <c r="AC16" s="821">
        <v>0</v>
      </c>
      <c r="AD16" s="821">
        <v>0</v>
      </c>
      <c r="AE16" s="815">
        <v>0</v>
      </c>
      <c r="AF16" s="816">
        <f t="shared" si="5"/>
        <v>0</v>
      </c>
    </row>
    <row r="17" spans="1:32" s="459" customFormat="1">
      <c r="A17" s="812" t="s">
        <v>303</v>
      </c>
      <c r="B17" s="812" t="s">
        <v>16</v>
      </c>
      <c r="C17" s="813">
        <f t="shared" si="1"/>
        <v>657</v>
      </c>
      <c r="D17" s="814">
        <f t="shared" si="1"/>
        <v>0</v>
      </c>
      <c r="E17" s="814">
        <f t="shared" si="1"/>
        <v>0</v>
      </c>
      <c r="F17" s="814">
        <f t="shared" si="1"/>
        <v>4461</v>
      </c>
      <c r="G17" s="815">
        <f t="shared" si="1"/>
        <v>429582.29</v>
      </c>
      <c r="H17" s="816">
        <f t="shared" si="2"/>
        <v>2.9315351030673602E-2</v>
      </c>
      <c r="I17" s="800"/>
      <c r="J17" s="812" t="s">
        <v>16</v>
      </c>
      <c r="K17" s="820">
        <v>448</v>
      </c>
      <c r="L17" s="821">
        <v>0</v>
      </c>
      <c r="M17" s="821">
        <v>0</v>
      </c>
      <c r="N17" s="821">
        <v>3040</v>
      </c>
      <c r="O17" s="1288">
        <v>245859.69</v>
      </c>
      <c r="P17" s="816">
        <f t="shared" si="3"/>
        <v>1.6777840438074374E-2</v>
      </c>
      <c r="Q17" s="800"/>
      <c r="R17" s="812" t="s">
        <v>16</v>
      </c>
      <c r="S17" s="820">
        <v>209</v>
      </c>
      <c r="T17" s="821">
        <v>0</v>
      </c>
      <c r="U17" s="821">
        <v>0</v>
      </c>
      <c r="V17" s="821">
        <v>1421</v>
      </c>
      <c r="W17" s="815">
        <v>183722.59999999998</v>
      </c>
      <c r="X17" s="816">
        <f t="shared" si="4"/>
        <v>1.2537510592599228E-2</v>
      </c>
      <c r="Y17" s="800"/>
      <c r="Z17" s="812" t="s">
        <v>16</v>
      </c>
      <c r="AA17" s="820">
        <v>0</v>
      </c>
      <c r="AB17" s="821">
        <v>0</v>
      </c>
      <c r="AC17" s="821">
        <v>0</v>
      </c>
      <c r="AD17" s="821">
        <v>0</v>
      </c>
      <c r="AE17" s="815">
        <v>0</v>
      </c>
      <c r="AF17" s="816">
        <f t="shared" si="5"/>
        <v>0</v>
      </c>
    </row>
    <row r="18" spans="1:32" s="459" customFormat="1">
      <c r="A18" s="812" t="s">
        <v>93</v>
      </c>
      <c r="B18" s="812" t="s">
        <v>16</v>
      </c>
      <c r="C18" s="813">
        <f t="shared" si="1"/>
        <v>2445</v>
      </c>
      <c r="D18" s="814">
        <f t="shared" si="1"/>
        <v>6150.8699999999981</v>
      </c>
      <c r="E18" s="814">
        <f t="shared" si="1"/>
        <v>0.72850000000000004</v>
      </c>
      <c r="F18" s="814">
        <f t="shared" si="1"/>
        <v>5606</v>
      </c>
      <c r="G18" s="815">
        <f t="shared" si="1"/>
        <v>147164.94999999998</v>
      </c>
      <c r="H18" s="816">
        <f t="shared" si="2"/>
        <v>1.0042760768051049E-2</v>
      </c>
      <c r="I18" s="800"/>
      <c r="J18" s="812" t="s">
        <v>16</v>
      </c>
      <c r="K18" s="820">
        <v>1940</v>
      </c>
      <c r="L18" s="821">
        <v>5686.699999999998</v>
      </c>
      <c r="M18" s="821">
        <v>0.67370000000000008</v>
      </c>
      <c r="N18" s="821">
        <v>4534</v>
      </c>
      <c r="O18" s="1288">
        <v>116769</v>
      </c>
      <c r="P18" s="816">
        <f t="shared" si="3"/>
        <v>7.9684947545224129E-3</v>
      </c>
      <c r="Q18" s="800"/>
      <c r="R18" s="812" t="s">
        <v>16</v>
      </c>
      <c r="S18" s="820">
        <v>505</v>
      </c>
      <c r="T18" s="821">
        <v>464.17</v>
      </c>
      <c r="U18" s="821">
        <v>5.4800000000000001E-2</v>
      </c>
      <c r="V18" s="821">
        <v>1072</v>
      </c>
      <c r="W18" s="815">
        <v>30395.949999999983</v>
      </c>
      <c r="X18" s="816">
        <f t="shared" si="4"/>
        <v>2.0742660135286369E-3</v>
      </c>
      <c r="Y18" s="800"/>
      <c r="Z18" s="812" t="s">
        <v>16</v>
      </c>
      <c r="AA18" s="820">
        <v>0</v>
      </c>
      <c r="AB18" s="821">
        <v>0</v>
      </c>
      <c r="AC18" s="821">
        <v>0</v>
      </c>
      <c r="AD18" s="821">
        <v>0</v>
      </c>
      <c r="AE18" s="815">
        <v>0</v>
      </c>
      <c r="AF18" s="816">
        <f t="shared" si="5"/>
        <v>0</v>
      </c>
    </row>
    <row r="19" spans="1:32" s="459" customFormat="1">
      <c r="A19" s="812" t="s">
        <v>479</v>
      </c>
      <c r="B19" s="812" t="s">
        <v>16</v>
      </c>
      <c r="C19" s="813">
        <f t="shared" si="1"/>
        <v>5</v>
      </c>
      <c r="D19" s="814">
        <f t="shared" si="1"/>
        <v>0</v>
      </c>
      <c r="E19" s="814">
        <f t="shared" si="1"/>
        <v>0</v>
      </c>
      <c r="F19" s="814">
        <f t="shared" si="1"/>
        <v>47.4</v>
      </c>
      <c r="G19" s="815">
        <f t="shared" si="1"/>
        <v>325</v>
      </c>
      <c r="H19" s="816">
        <f t="shared" si="2"/>
        <v>2.2178495963995445E-5</v>
      </c>
      <c r="I19" s="800"/>
      <c r="J19" s="812" t="s">
        <v>16</v>
      </c>
      <c r="K19" s="820">
        <v>4</v>
      </c>
      <c r="L19" s="821">
        <v>0</v>
      </c>
      <c r="M19" s="821">
        <v>0</v>
      </c>
      <c r="N19" s="821">
        <v>38.4</v>
      </c>
      <c r="O19" s="1288">
        <v>260</v>
      </c>
      <c r="P19" s="816">
        <f t="shared" si="3"/>
        <v>1.7742796771196358E-5</v>
      </c>
      <c r="Q19" s="800"/>
      <c r="R19" s="812" t="s">
        <v>16</v>
      </c>
      <c r="S19" s="820">
        <v>1</v>
      </c>
      <c r="T19" s="821">
        <v>0</v>
      </c>
      <c r="U19" s="821">
        <v>0</v>
      </c>
      <c r="V19" s="821">
        <v>9</v>
      </c>
      <c r="W19" s="815">
        <v>65</v>
      </c>
      <c r="X19" s="816">
        <f t="shared" si="4"/>
        <v>4.4356991927990894E-6</v>
      </c>
      <c r="Y19" s="800"/>
      <c r="Z19" s="812" t="s">
        <v>16</v>
      </c>
      <c r="AA19" s="820">
        <v>0</v>
      </c>
      <c r="AB19" s="821">
        <v>0</v>
      </c>
      <c r="AC19" s="821">
        <v>0</v>
      </c>
      <c r="AD19" s="821">
        <v>0</v>
      </c>
      <c r="AE19" s="815">
        <v>0</v>
      </c>
      <c r="AF19" s="816">
        <f t="shared" si="5"/>
        <v>0</v>
      </c>
    </row>
    <row r="20" spans="1:32" s="459" customFormat="1">
      <c r="A20" s="812" t="s">
        <v>480</v>
      </c>
      <c r="B20" s="812" t="s">
        <v>16</v>
      </c>
      <c r="C20" s="813">
        <f t="shared" si="1"/>
        <v>0</v>
      </c>
      <c r="D20" s="814">
        <f t="shared" si="1"/>
        <v>0</v>
      </c>
      <c r="E20" s="814">
        <f t="shared" si="1"/>
        <v>0</v>
      </c>
      <c r="F20" s="814">
        <f t="shared" si="1"/>
        <v>0</v>
      </c>
      <c r="G20" s="815">
        <f t="shared" si="1"/>
        <v>0</v>
      </c>
      <c r="H20" s="816">
        <f t="shared" si="2"/>
        <v>0</v>
      </c>
      <c r="I20" s="800"/>
      <c r="J20" s="812" t="s">
        <v>16</v>
      </c>
      <c r="K20" s="820">
        <v>0</v>
      </c>
      <c r="L20" s="821">
        <v>0</v>
      </c>
      <c r="M20" s="821">
        <v>0</v>
      </c>
      <c r="N20" s="821">
        <v>0</v>
      </c>
      <c r="O20" s="1288">
        <v>0</v>
      </c>
      <c r="P20" s="816">
        <f t="shared" si="3"/>
        <v>0</v>
      </c>
      <c r="Q20" s="800"/>
      <c r="R20" s="812" t="s">
        <v>16</v>
      </c>
      <c r="S20" s="820">
        <v>0</v>
      </c>
      <c r="T20" s="821">
        <v>0</v>
      </c>
      <c r="U20" s="821">
        <v>0</v>
      </c>
      <c r="V20" s="821">
        <v>0</v>
      </c>
      <c r="W20" s="815">
        <v>0</v>
      </c>
      <c r="X20" s="816">
        <f t="shared" si="4"/>
        <v>0</v>
      </c>
      <c r="Y20" s="800"/>
      <c r="Z20" s="812" t="s">
        <v>16</v>
      </c>
      <c r="AA20" s="820">
        <v>0</v>
      </c>
      <c r="AB20" s="821">
        <v>0</v>
      </c>
      <c r="AC20" s="821">
        <v>0</v>
      </c>
      <c r="AD20" s="821">
        <v>0</v>
      </c>
      <c r="AE20" s="815">
        <v>0</v>
      </c>
      <c r="AF20" s="816">
        <f t="shared" si="5"/>
        <v>0</v>
      </c>
    </row>
    <row r="21" spans="1:32" s="459" customFormat="1">
      <c r="A21" s="812" t="s">
        <v>481</v>
      </c>
      <c r="B21" s="812" t="s">
        <v>16</v>
      </c>
      <c r="C21" s="813">
        <f t="shared" si="1"/>
        <v>2</v>
      </c>
      <c r="D21" s="814">
        <f t="shared" si="1"/>
        <v>0</v>
      </c>
      <c r="E21" s="814">
        <f t="shared" si="1"/>
        <v>0</v>
      </c>
      <c r="F21" s="814">
        <f t="shared" si="1"/>
        <v>4</v>
      </c>
      <c r="G21" s="815">
        <f t="shared" si="1"/>
        <v>170</v>
      </c>
      <c r="H21" s="816">
        <f t="shared" si="2"/>
        <v>1.1601059427320694E-5</v>
      </c>
      <c r="I21" s="800"/>
      <c r="J21" s="812" t="s">
        <v>16</v>
      </c>
      <c r="K21" s="820">
        <v>2</v>
      </c>
      <c r="L21" s="821">
        <v>0</v>
      </c>
      <c r="M21" s="821">
        <v>0</v>
      </c>
      <c r="N21" s="821">
        <v>4</v>
      </c>
      <c r="O21" s="1288">
        <v>170</v>
      </c>
      <c r="P21" s="816">
        <f t="shared" si="3"/>
        <v>1.1601059427320694E-5</v>
      </c>
      <c r="Q21" s="800"/>
      <c r="R21" s="812" t="s">
        <v>16</v>
      </c>
      <c r="S21" s="820">
        <v>0</v>
      </c>
      <c r="T21" s="821">
        <v>0</v>
      </c>
      <c r="U21" s="821">
        <v>0</v>
      </c>
      <c r="V21" s="821">
        <v>0</v>
      </c>
      <c r="W21" s="815">
        <v>0</v>
      </c>
      <c r="X21" s="816">
        <f t="shared" si="4"/>
        <v>0</v>
      </c>
      <c r="Y21" s="800"/>
      <c r="Z21" s="812" t="s">
        <v>16</v>
      </c>
      <c r="AA21" s="820">
        <v>0</v>
      </c>
      <c r="AB21" s="821">
        <v>0</v>
      </c>
      <c r="AC21" s="821">
        <v>0</v>
      </c>
      <c r="AD21" s="821">
        <v>0</v>
      </c>
      <c r="AE21" s="815">
        <v>0</v>
      </c>
      <c r="AF21" s="816">
        <f t="shared" si="5"/>
        <v>0</v>
      </c>
    </row>
    <row r="22" spans="1:32" s="459" customFormat="1">
      <c r="A22" s="812" t="s">
        <v>482</v>
      </c>
      <c r="B22" s="812" t="s">
        <v>16</v>
      </c>
      <c r="C22" s="813">
        <f t="shared" si="1"/>
        <v>0</v>
      </c>
      <c r="D22" s="814">
        <f t="shared" si="1"/>
        <v>0</v>
      </c>
      <c r="E22" s="814">
        <f t="shared" si="1"/>
        <v>0</v>
      </c>
      <c r="F22" s="814">
        <f t="shared" si="1"/>
        <v>0</v>
      </c>
      <c r="G22" s="815">
        <f t="shared" si="1"/>
        <v>0</v>
      </c>
      <c r="H22" s="816">
        <f t="shared" si="2"/>
        <v>0</v>
      </c>
      <c r="I22" s="800"/>
      <c r="J22" s="812" t="s">
        <v>16</v>
      </c>
      <c r="K22" s="820">
        <v>0</v>
      </c>
      <c r="L22" s="821">
        <v>0</v>
      </c>
      <c r="M22" s="821">
        <v>0</v>
      </c>
      <c r="N22" s="821">
        <v>0</v>
      </c>
      <c r="O22" s="1288">
        <v>0</v>
      </c>
      <c r="P22" s="816">
        <f t="shared" si="3"/>
        <v>0</v>
      </c>
      <c r="Q22" s="800"/>
      <c r="R22" s="812" t="s">
        <v>16</v>
      </c>
      <c r="S22" s="820">
        <v>0</v>
      </c>
      <c r="T22" s="821">
        <v>0</v>
      </c>
      <c r="U22" s="821">
        <v>0</v>
      </c>
      <c r="V22" s="821">
        <v>0</v>
      </c>
      <c r="W22" s="815">
        <v>0</v>
      </c>
      <c r="X22" s="816">
        <f t="shared" si="4"/>
        <v>0</v>
      </c>
      <c r="Y22" s="800"/>
      <c r="Z22" s="812" t="s">
        <v>16</v>
      </c>
      <c r="AA22" s="820">
        <v>0</v>
      </c>
      <c r="AB22" s="821">
        <v>0</v>
      </c>
      <c r="AC22" s="821">
        <v>0</v>
      </c>
      <c r="AD22" s="821">
        <v>0</v>
      </c>
      <c r="AE22" s="815">
        <v>0</v>
      </c>
      <c r="AF22" s="816">
        <f t="shared" si="5"/>
        <v>0</v>
      </c>
    </row>
    <row r="23" spans="1:32" s="459" customFormat="1">
      <c r="A23" s="817" t="s">
        <v>302</v>
      </c>
      <c r="B23" s="800"/>
      <c r="C23" s="818"/>
      <c r="D23" s="819"/>
      <c r="E23" s="819"/>
      <c r="F23" s="819"/>
      <c r="G23" s="819"/>
      <c r="H23" s="811"/>
      <c r="I23" s="800"/>
      <c r="J23" s="800"/>
      <c r="K23" s="818">
        <v>0</v>
      </c>
      <c r="L23" s="819">
        <v>0</v>
      </c>
      <c r="M23" s="819">
        <v>0</v>
      </c>
      <c r="N23" s="819">
        <v>0</v>
      </c>
      <c r="O23" s="1287">
        <v>0</v>
      </c>
      <c r="P23" s="811"/>
      <c r="Q23" s="800"/>
      <c r="R23" s="800"/>
      <c r="S23" s="818"/>
      <c r="T23" s="819"/>
      <c r="U23" s="819"/>
      <c r="V23" s="819"/>
      <c r="W23" s="819"/>
      <c r="X23" s="811"/>
      <c r="Y23" s="800"/>
      <c r="Z23" s="800"/>
      <c r="AA23" s="818"/>
      <c r="AB23" s="819"/>
      <c r="AC23" s="819"/>
      <c r="AD23" s="819"/>
      <c r="AE23" s="819"/>
      <c r="AF23" s="811"/>
    </row>
    <row r="24" spans="1:32" s="824" customFormat="1">
      <c r="A24" s="812" t="s">
        <v>483</v>
      </c>
      <c r="B24" s="812" t="s">
        <v>17</v>
      </c>
      <c r="C24" s="813">
        <f t="shared" ref="C24:G26" si="6">K24+S24</f>
        <v>5692</v>
      </c>
      <c r="D24" s="814">
        <f t="shared" si="6"/>
        <v>284175</v>
      </c>
      <c r="E24" s="814">
        <f t="shared" si="6"/>
        <v>58.609599999999944</v>
      </c>
      <c r="F24" s="814">
        <f t="shared" si="6"/>
        <v>14853</v>
      </c>
      <c r="G24" s="815">
        <f t="shared" si="6"/>
        <v>2386218.84</v>
      </c>
      <c r="H24" s="816">
        <f>G24/$G$64</f>
        <v>0.16283921511430735</v>
      </c>
      <c r="I24" s="800"/>
      <c r="J24" s="812" t="s">
        <v>17</v>
      </c>
      <c r="K24" s="822">
        <v>4241</v>
      </c>
      <c r="L24" s="823">
        <v>211551</v>
      </c>
      <c r="M24" s="823">
        <v>43.609599999999944</v>
      </c>
      <c r="N24" s="823">
        <v>11621</v>
      </c>
      <c r="O24" s="1288">
        <v>1867392.8199999998</v>
      </c>
      <c r="P24" s="816">
        <f>O24/$G$64</f>
        <v>0.12743373575865868</v>
      </c>
      <c r="Q24" s="800"/>
      <c r="R24" s="812" t="s">
        <v>17</v>
      </c>
      <c r="S24" s="822">
        <v>1451</v>
      </c>
      <c r="T24" s="823">
        <v>72624</v>
      </c>
      <c r="U24" s="823">
        <v>15</v>
      </c>
      <c r="V24" s="823">
        <v>3232</v>
      </c>
      <c r="W24" s="815">
        <v>518826.01999999996</v>
      </c>
      <c r="X24" s="816">
        <f>W24/$G$64</f>
        <v>3.5405479355648674E-2</v>
      </c>
      <c r="Y24" s="800"/>
      <c r="Z24" s="812" t="s">
        <v>17</v>
      </c>
      <c r="AA24" s="822">
        <v>0</v>
      </c>
      <c r="AB24" s="823">
        <v>0</v>
      </c>
      <c r="AC24" s="823">
        <v>0</v>
      </c>
      <c r="AD24" s="823">
        <v>0</v>
      </c>
      <c r="AE24" s="815">
        <v>0</v>
      </c>
      <c r="AF24" s="816">
        <f>AE24/$G$64</f>
        <v>0</v>
      </c>
    </row>
    <row r="25" spans="1:32" s="459" customFormat="1">
      <c r="A25" s="812" t="s">
        <v>484</v>
      </c>
      <c r="B25" s="812" t="s">
        <v>17</v>
      </c>
      <c r="C25" s="813">
        <f t="shared" si="6"/>
        <v>0</v>
      </c>
      <c r="D25" s="814">
        <f t="shared" si="6"/>
        <v>0</v>
      </c>
      <c r="E25" s="814">
        <f t="shared" si="6"/>
        <v>0</v>
      </c>
      <c r="F25" s="814">
        <f t="shared" si="6"/>
        <v>0</v>
      </c>
      <c r="G25" s="815">
        <f t="shared" si="6"/>
        <v>0</v>
      </c>
      <c r="H25" s="825">
        <f>G25/$G$64</f>
        <v>0</v>
      </c>
      <c r="I25" s="800"/>
      <c r="J25" s="812" t="s">
        <v>17</v>
      </c>
      <c r="K25" s="820">
        <v>0</v>
      </c>
      <c r="L25" s="821">
        <v>0</v>
      </c>
      <c r="M25" s="821">
        <v>0</v>
      </c>
      <c r="N25" s="821">
        <v>0</v>
      </c>
      <c r="O25" s="1288">
        <v>0</v>
      </c>
      <c r="P25" s="825">
        <f>O25/$G$64</f>
        <v>0</v>
      </c>
      <c r="Q25" s="800"/>
      <c r="R25" s="812" t="s">
        <v>17</v>
      </c>
      <c r="S25" s="826">
        <v>0</v>
      </c>
      <c r="T25" s="827">
        <v>0</v>
      </c>
      <c r="U25" s="827">
        <v>0</v>
      </c>
      <c r="V25" s="827">
        <v>0</v>
      </c>
      <c r="W25" s="827">
        <v>0</v>
      </c>
      <c r="X25" s="825">
        <f>W25/$G$64</f>
        <v>0</v>
      </c>
      <c r="Y25" s="800"/>
      <c r="Z25" s="812" t="s">
        <v>17</v>
      </c>
      <c r="AA25" s="826">
        <v>0</v>
      </c>
      <c r="AB25" s="827">
        <v>0</v>
      </c>
      <c r="AC25" s="827">
        <v>0</v>
      </c>
      <c r="AD25" s="827">
        <v>0</v>
      </c>
      <c r="AE25" s="827">
        <v>0</v>
      </c>
      <c r="AF25" s="825">
        <f>AE25/$G$64</f>
        <v>0</v>
      </c>
    </row>
    <row r="26" spans="1:32" s="459" customFormat="1">
      <c r="A26" s="828" t="s">
        <v>485</v>
      </c>
      <c r="B26" s="828" t="s">
        <v>17</v>
      </c>
      <c r="C26" s="813">
        <f t="shared" si="6"/>
        <v>522</v>
      </c>
      <c r="D26" s="814">
        <f t="shared" si="6"/>
        <v>50658.880000000005</v>
      </c>
      <c r="E26" s="814">
        <f t="shared" si="6"/>
        <v>9.3318999999999992</v>
      </c>
      <c r="F26" s="814">
        <f t="shared" si="6"/>
        <v>12784</v>
      </c>
      <c r="G26" s="815">
        <f t="shared" si="6"/>
        <v>561774.51000000013</v>
      </c>
      <c r="H26" s="816">
        <f>G26/$G$64</f>
        <v>3.8336349854493912E-2</v>
      </c>
      <c r="I26" s="800"/>
      <c r="J26" s="828" t="s">
        <v>17</v>
      </c>
      <c r="K26" s="829">
        <v>445</v>
      </c>
      <c r="L26" s="830">
        <v>43148</v>
      </c>
      <c r="M26" s="830">
        <v>8.3318999999999992</v>
      </c>
      <c r="N26" s="830">
        <v>10840</v>
      </c>
      <c r="O26" s="1288">
        <v>475115.34000000008</v>
      </c>
      <c r="P26" s="816">
        <f>O26/$G$64</f>
        <v>3.2422595848068697E-2</v>
      </c>
      <c r="Q26" s="800"/>
      <c r="R26" s="828" t="s">
        <v>17</v>
      </c>
      <c r="S26" s="829">
        <v>77</v>
      </c>
      <c r="T26" s="830">
        <v>7510.8800000000047</v>
      </c>
      <c r="U26" s="830">
        <v>1</v>
      </c>
      <c r="V26" s="830">
        <v>1944</v>
      </c>
      <c r="W26" s="815">
        <v>86659.170000000013</v>
      </c>
      <c r="X26" s="816">
        <f>W26/$G$64</f>
        <v>5.9137540064252165E-3</v>
      </c>
      <c r="Y26" s="800"/>
      <c r="Z26" s="828" t="s">
        <v>17</v>
      </c>
      <c r="AA26" s="829">
        <v>0</v>
      </c>
      <c r="AB26" s="830">
        <v>0</v>
      </c>
      <c r="AC26" s="830">
        <v>0</v>
      </c>
      <c r="AD26" s="830">
        <v>0</v>
      </c>
      <c r="AE26" s="815">
        <v>0</v>
      </c>
      <c r="AF26" s="816">
        <f>AE26/$G$64</f>
        <v>0</v>
      </c>
    </row>
    <row r="27" spans="1:32" s="459" customFormat="1">
      <c r="A27" s="817" t="s">
        <v>300</v>
      </c>
      <c r="B27" s="800"/>
      <c r="C27" s="818"/>
      <c r="D27" s="819"/>
      <c r="E27" s="819"/>
      <c r="F27" s="819"/>
      <c r="G27" s="819"/>
      <c r="H27" s="811"/>
      <c r="I27" s="800"/>
      <c r="J27" s="800"/>
      <c r="K27" s="818">
        <v>0</v>
      </c>
      <c r="L27" s="819">
        <v>0</v>
      </c>
      <c r="M27" s="819">
        <v>0</v>
      </c>
      <c r="N27" s="819">
        <v>0</v>
      </c>
      <c r="O27" s="1287">
        <v>0</v>
      </c>
      <c r="P27" s="811"/>
      <c r="Q27" s="800"/>
      <c r="R27" s="800"/>
      <c r="S27" s="818"/>
      <c r="T27" s="819"/>
      <c r="U27" s="819"/>
      <c r="V27" s="819"/>
      <c r="W27" s="819"/>
      <c r="X27" s="811"/>
      <c r="Y27" s="800"/>
      <c r="Z27" s="800"/>
      <c r="AA27" s="818"/>
      <c r="AB27" s="819"/>
      <c r="AC27" s="819"/>
      <c r="AD27" s="819"/>
      <c r="AE27" s="819"/>
      <c r="AF27" s="811"/>
    </row>
    <row r="28" spans="1:32" s="459" customFormat="1">
      <c r="A28" s="812" t="s">
        <v>486</v>
      </c>
      <c r="B28" s="812" t="s">
        <v>16</v>
      </c>
      <c r="C28" s="813">
        <f t="shared" ref="C28:G39" si="7">K28+S28</f>
        <v>14</v>
      </c>
      <c r="D28" s="814">
        <f t="shared" si="7"/>
        <v>0</v>
      </c>
      <c r="E28" s="814">
        <f t="shared" si="7"/>
        <v>0</v>
      </c>
      <c r="F28" s="814">
        <f t="shared" si="7"/>
        <v>211.39999999999998</v>
      </c>
      <c r="G28" s="815">
        <f t="shared" si="7"/>
        <v>4410</v>
      </c>
      <c r="H28" s="816">
        <f t="shared" ref="H28:H39" si="8">G28/$G$64</f>
        <v>3.0094512984990741E-4</v>
      </c>
      <c r="I28" s="800"/>
      <c r="J28" s="812" t="s">
        <v>16</v>
      </c>
      <c r="K28" s="831">
        <v>14</v>
      </c>
      <c r="L28" s="832">
        <v>0</v>
      </c>
      <c r="M28" s="832">
        <v>0</v>
      </c>
      <c r="N28" s="832">
        <v>211.39999999999998</v>
      </c>
      <c r="O28" s="1288">
        <v>4410</v>
      </c>
      <c r="P28" s="816">
        <f t="shared" ref="P28:P39" si="9">O28/$G$64</f>
        <v>3.0094512984990741E-4</v>
      </c>
      <c r="Q28" s="800"/>
      <c r="R28" s="812" t="s">
        <v>16</v>
      </c>
      <c r="S28" s="831">
        <v>0</v>
      </c>
      <c r="T28" s="832">
        <v>0</v>
      </c>
      <c r="U28" s="832">
        <v>0</v>
      </c>
      <c r="V28" s="832">
        <v>0</v>
      </c>
      <c r="W28" s="815">
        <v>0</v>
      </c>
      <c r="X28" s="816">
        <f t="shared" ref="X28:X39" si="10">W28/$G$64</f>
        <v>0</v>
      </c>
      <c r="Y28" s="800"/>
      <c r="Z28" s="812" t="s">
        <v>16</v>
      </c>
      <c r="AA28" s="831">
        <v>0</v>
      </c>
      <c r="AB28" s="832">
        <v>0</v>
      </c>
      <c r="AC28" s="832">
        <v>0</v>
      </c>
      <c r="AD28" s="832">
        <v>0</v>
      </c>
      <c r="AE28" s="815">
        <v>0</v>
      </c>
      <c r="AF28" s="816">
        <f t="shared" ref="AF28:AF39" si="11">AE28/$G$64</f>
        <v>0</v>
      </c>
    </row>
    <row r="29" spans="1:32" s="459" customFormat="1">
      <c r="A29" s="812" t="s">
        <v>298</v>
      </c>
      <c r="B29" s="812" t="s">
        <v>16</v>
      </c>
      <c r="C29" s="813">
        <f t="shared" si="7"/>
        <v>3078</v>
      </c>
      <c r="D29" s="814">
        <f t="shared" si="7"/>
        <v>0</v>
      </c>
      <c r="E29" s="814">
        <f t="shared" si="7"/>
        <v>0</v>
      </c>
      <c r="F29" s="814">
        <f t="shared" si="7"/>
        <v>0</v>
      </c>
      <c r="G29" s="815">
        <f t="shared" si="7"/>
        <v>2003178.62</v>
      </c>
      <c r="H29" s="816">
        <f t="shared" si="8"/>
        <v>0.13669996596563683</v>
      </c>
      <c r="I29" s="800"/>
      <c r="J29" s="812" t="s">
        <v>16</v>
      </c>
      <c r="K29" s="831">
        <v>2471</v>
      </c>
      <c r="L29" s="832">
        <v>0</v>
      </c>
      <c r="M29" s="832">
        <v>0</v>
      </c>
      <c r="N29" s="832">
        <v>0</v>
      </c>
      <c r="O29" s="1288">
        <v>1606994</v>
      </c>
      <c r="P29" s="816">
        <f t="shared" si="9"/>
        <v>0.10966372290204583</v>
      </c>
      <c r="Q29" s="800"/>
      <c r="R29" s="812" t="s">
        <v>16</v>
      </c>
      <c r="S29" s="831">
        <v>607</v>
      </c>
      <c r="T29" s="832">
        <v>0</v>
      </c>
      <c r="U29" s="832">
        <v>0</v>
      </c>
      <c r="V29" s="832">
        <v>0</v>
      </c>
      <c r="W29" s="815">
        <v>396184.62</v>
      </c>
      <c r="X29" s="816">
        <f t="shared" si="10"/>
        <v>2.7036243063590981E-2</v>
      </c>
      <c r="Y29" s="800"/>
      <c r="Z29" s="812" t="s">
        <v>16</v>
      </c>
      <c r="AA29" s="831">
        <v>0</v>
      </c>
      <c r="AB29" s="832">
        <v>0</v>
      </c>
      <c r="AC29" s="832">
        <v>0</v>
      </c>
      <c r="AD29" s="832">
        <v>0</v>
      </c>
      <c r="AE29" s="815">
        <v>0</v>
      </c>
      <c r="AF29" s="816">
        <f t="shared" si="11"/>
        <v>0</v>
      </c>
    </row>
    <row r="30" spans="1:32" s="459" customFormat="1">
      <c r="A30" s="812" t="s">
        <v>297</v>
      </c>
      <c r="B30" s="812" t="s">
        <v>16</v>
      </c>
      <c r="C30" s="813">
        <f t="shared" si="7"/>
        <v>175</v>
      </c>
      <c r="D30" s="814">
        <f t="shared" si="7"/>
        <v>4429.1399999999994</v>
      </c>
      <c r="E30" s="814">
        <f t="shared" si="7"/>
        <v>0.86119999999999997</v>
      </c>
      <c r="F30" s="814">
        <f t="shared" si="7"/>
        <v>0</v>
      </c>
      <c r="G30" s="815">
        <f t="shared" si="7"/>
        <v>164768.83000000002</v>
      </c>
      <c r="H30" s="816">
        <f t="shared" si="8"/>
        <v>1.1244076403530007E-2</v>
      </c>
      <c r="I30" s="800"/>
      <c r="J30" s="812" t="s">
        <v>16</v>
      </c>
      <c r="K30" s="831">
        <v>107</v>
      </c>
      <c r="L30" s="832">
        <v>2708.2799999999997</v>
      </c>
      <c r="M30" s="832">
        <v>0.52659999999999996</v>
      </c>
      <c r="N30" s="832">
        <v>0</v>
      </c>
      <c r="O30" s="1288">
        <v>98379.51</v>
      </c>
      <c r="P30" s="816">
        <f t="shared" si="9"/>
        <v>6.7135678937687675E-3</v>
      </c>
      <c r="Q30" s="800"/>
      <c r="R30" s="812" t="s">
        <v>16</v>
      </c>
      <c r="S30" s="831">
        <v>68</v>
      </c>
      <c r="T30" s="832">
        <v>1720.8599999999997</v>
      </c>
      <c r="U30" s="832">
        <v>0.33460000000000001</v>
      </c>
      <c r="V30" s="832">
        <v>0</v>
      </c>
      <c r="W30" s="815">
        <v>66389.320000000022</v>
      </c>
      <c r="X30" s="816">
        <f t="shared" si="10"/>
        <v>4.5305085097612384E-3</v>
      </c>
      <c r="Y30" s="800"/>
      <c r="Z30" s="812" t="s">
        <v>16</v>
      </c>
      <c r="AA30" s="831">
        <v>0</v>
      </c>
      <c r="AB30" s="832">
        <v>0</v>
      </c>
      <c r="AC30" s="832">
        <v>0</v>
      </c>
      <c r="AD30" s="832">
        <v>0</v>
      </c>
      <c r="AE30" s="815">
        <v>0</v>
      </c>
      <c r="AF30" s="816">
        <f t="shared" si="11"/>
        <v>0</v>
      </c>
    </row>
    <row r="31" spans="1:32" s="459" customFormat="1">
      <c r="A31" s="812" t="s">
        <v>487</v>
      </c>
      <c r="B31" s="812" t="s">
        <v>16</v>
      </c>
      <c r="C31" s="813">
        <f t="shared" si="7"/>
        <v>0</v>
      </c>
      <c r="D31" s="814">
        <f t="shared" si="7"/>
        <v>0</v>
      </c>
      <c r="E31" s="814">
        <f t="shared" si="7"/>
        <v>0</v>
      </c>
      <c r="F31" s="814">
        <f t="shared" si="7"/>
        <v>0</v>
      </c>
      <c r="G31" s="815">
        <f t="shared" si="7"/>
        <v>0</v>
      </c>
      <c r="H31" s="816">
        <f t="shared" si="8"/>
        <v>0</v>
      </c>
      <c r="I31" s="800"/>
      <c r="J31" s="812" t="s">
        <v>16</v>
      </c>
      <c r="K31" s="820">
        <v>0</v>
      </c>
      <c r="L31" s="821">
        <v>0</v>
      </c>
      <c r="M31" s="821">
        <v>0</v>
      </c>
      <c r="N31" s="821">
        <v>0</v>
      </c>
      <c r="O31" s="1288">
        <v>0</v>
      </c>
      <c r="P31" s="816">
        <f t="shared" si="9"/>
        <v>0</v>
      </c>
      <c r="Q31" s="800"/>
      <c r="R31" s="812" t="s">
        <v>16</v>
      </c>
      <c r="S31" s="831">
        <v>0</v>
      </c>
      <c r="T31" s="832">
        <v>0</v>
      </c>
      <c r="U31" s="832">
        <v>0</v>
      </c>
      <c r="V31" s="832">
        <v>0</v>
      </c>
      <c r="W31" s="815">
        <v>0</v>
      </c>
      <c r="X31" s="816">
        <f t="shared" si="10"/>
        <v>0</v>
      </c>
      <c r="Y31" s="800"/>
      <c r="Z31" s="812" t="s">
        <v>16</v>
      </c>
      <c r="AA31" s="831">
        <v>0</v>
      </c>
      <c r="AB31" s="832">
        <v>0</v>
      </c>
      <c r="AC31" s="832">
        <v>0</v>
      </c>
      <c r="AD31" s="832">
        <v>0</v>
      </c>
      <c r="AE31" s="815">
        <v>0</v>
      </c>
      <c r="AF31" s="816">
        <f t="shared" si="11"/>
        <v>0</v>
      </c>
    </row>
    <row r="32" spans="1:32" s="459" customFormat="1">
      <c r="A32" s="812" t="s">
        <v>295</v>
      </c>
      <c r="B32" s="812" t="s">
        <v>16</v>
      </c>
      <c r="C32" s="813">
        <f t="shared" si="7"/>
        <v>0</v>
      </c>
      <c r="D32" s="814">
        <f t="shared" si="7"/>
        <v>0</v>
      </c>
      <c r="E32" s="814">
        <f t="shared" si="7"/>
        <v>0</v>
      </c>
      <c r="F32" s="814">
        <f t="shared" si="7"/>
        <v>0</v>
      </c>
      <c r="G32" s="815">
        <f t="shared" si="7"/>
        <v>0</v>
      </c>
      <c r="H32" s="816">
        <f t="shared" si="8"/>
        <v>0</v>
      </c>
      <c r="I32" s="800"/>
      <c r="J32" s="812" t="s">
        <v>16</v>
      </c>
      <c r="K32" s="820">
        <v>0</v>
      </c>
      <c r="L32" s="821">
        <v>0</v>
      </c>
      <c r="M32" s="821">
        <v>0</v>
      </c>
      <c r="N32" s="821">
        <v>0</v>
      </c>
      <c r="O32" s="1288">
        <v>0</v>
      </c>
      <c r="P32" s="816">
        <f t="shared" si="9"/>
        <v>0</v>
      </c>
      <c r="Q32" s="800"/>
      <c r="R32" s="812" t="s">
        <v>16</v>
      </c>
      <c r="S32" s="831">
        <v>0</v>
      </c>
      <c r="T32" s="832">
        <v>0</v>
      </c>
      <c r="U32" s="832">
        <v>0</v>
      </c>
      <c r="V32" s="832">
        <v>0</v>
      </c>
      <c r="W32" s="815">
        <v>0</v>
      </c>
      <c r="X32" s="816">
        <f t="shared" si="10"/>
        <v>0</v>
      </c>
      <c r="Y32" s="800"/>
      <c r="Z32" s="812" t="s">
        <v>16</v>
      </c>
      <c r="AA32" s="831">
        <v>0</v>
      </c>
      <c r="AB32" s="832">
        <v>0</v>
      </c>
      <c r="AC32" s="832">
        <v>0</v>
      </c>
      <c r="AD32" s="832">
        <v>0</v>
      </c>
      <c r="AE32" s="815">
        <v>0</v>
      </c>
      <c r="AF32" s="816">
        <f t="shared" si="11"/>
        <v>0</v>
      </c>
    </row>
    <row r="33" spans="1:32" s="459" customFormat="1">
      <c r="A33" s="812" t="s">
        <v>488</v>
      </c>
      <c r="B33" s="812" t="s">
        <v>16</v>
      </c>
      <c r="C33" s="813">
        <f t="shared" si="7"/>
        <v>0</v>
      </c>
      <c r="D33" s="814">
        <f t="shared" si="7"/>
        <v>0</v>
      </c>
      <c r="E33" s="814">
        <f t="shared" si="7"/>
        <v>0</v>
      </c>
      <c r="F33" s="814">
        <f t="shared" si="7"/>
        <v>0</v>
      </c>
      <c r="G33" s="815">
        <f t="shared" si="7"/>
        <v>0</v>
      </c>
      <c r="H33" s="816">
        <f t="shared" si="8"/>
        <v>0</v>
      </c>
      <c r="I33" s="800"/>
      <c r="J33" s="812" t="s">
        <v>16</v>
      </c>
      <c r="K33" s="820">
        <v>0</v>
      </c>
      <c r="L33" s="821">
        <v>0</v>
      </c>
      <c r="M33" s="821">
        <v>0</v>
      </c>
      <c r="N33" s="821">
        <v>0</v>
      </c>
      <c r="O33" s="1288">
        <v>0</v>
      </c>
      <c r="P33" s="816">
        <f t="shared" si="9"/>
        <v>0</v>
      </c>
      <c r="Q33" s="800"/>
      <c r="R33" s="812" t="s">
        <v>16</v>
      </c>
      <c r="S33" s="831">
        <v>0</v>
      </c>
      <c r="T33" s="832">
        <v>0</v>
      </c>
      <c r="U33" s="832">
        <v>0</v>
      </c>
      <c r="V33" s="832">
        <v>0</v>
      </c>
      <c r="W33" s="815">
        <v>0</v>
      </c>
      <c r="X33" s="816">
        <f t="shared" si="10"/>
        <v>0</v>
      </c>
      <c r="Y33" s="800"/>
      <c r="Z33" s="812" t="s">
        <v>16</v>
      </c>
      <c r="AA33" s="831">
        <v>0</v>
      </c>
      <c r="AB33" s="832">
        <v>0</v>
      </c>
      <c r="AC33" s="832">
        <v>0</v>
      </c>
      <c r="AD33" s="832">
        <v>0</v>
      </c>
      <c r="AE33" s="815">
        <v>0</v>
      </c>
      <c r="AF33" s="816">
        <f t="shared" si="11"/>
        <v>0</v>
      </c>
    </row>
    <row r="34" spans="1:32" s="459" customFormat="1">
      <c r="A34" s="812" t="s">
        <v>489</v>
      </c>
      <c r="B34" s="812" t="s">
        <v>16</v>
      </c>
      <c r="C34" s="813">
        <f t="shared" si="7"/>
        <v>0</v>
      </c>
      <c r="D34" s="814">
        <f t="shared" si="7"/>
        <v>0</v>
      </c>
      <c r="E34" s="814">
        <f t="shared" si="7"/>
        <v>0</v>
      </c>
      <c r="F34" s="814">
        <f t="shared" si="7"/>
        <v>0</v>
      </c>
      <c r="G34" s="815">
        <f t="shared" si="7"/>
        <v>0</v>
      </c>
      <c r="H34" s="816">
        <f t="shared" si="8"/>
        <v>0</v>
      </c>
      <c r="I34" s="800"/>
      <c r="J34" s="812" t="s">
        <v>16</v>
      </c>
      <c r="K34" s="820">
        <v>0</v>
      </c>
      <c r="L34" s="821">
        <v>0</v>
      </c>
      <c r="M34" s="821">
        <v>0</v>
      </c>
      <c r="N34" s="821">
        <v>0</v>
      </c>
      <c r="O34" s="1288">
        <v>0</v>
      </c>
      <c r="P34" s="816">
        <f t="shared" si="9"/>
        <v>0</v>
      </c>
      <c r="Q34" s="800"/>
      <c r="R34" s="812" t="s">
        <v>16</v>
      </c>
      <c r="S34" s="831">
        <v>0</v>
      </c>
      <c r="T34" s="832">
        <v>0</v>
      </c>
      <c r="U34" s="832">
        <v>0</v>
      </c>
      <c r="V34" s="832">
        <v>0</v>
      </c>
      <c r="W34" s="815">
        <v>0</v>
      </c>
      <c r="X34" s="816">
        <f t="shared" si="10"/>
        <v>0</v>
      </c>
      <c r="Y34" s="800"/>
      <c r="Z34" s="812" t="s">
        <v>16</v>
      </c>
      <c r="AA34" s="831">
        <v>0</v>
      </c>
      <c r="AB34" s="832">
        <v>0</v>
      </c>
      <c r="AC34" s="832">
        <v>0</v>
      </c>
      <c r="AD34" s="832">
        <v>0</v>
      </c>
      <c r="AE34" s="815">
        <v>0</v>
      </c>
      <c r="AF34" s="816">
        <f t="shared" si="11"/>
        <v>0</v>
      </c>
    </row>
    <row r="35" spans="1:32" s="459" customFormat="1">
      <c r="A35" s="812" t="s">
        <v>292</v>
      </c>
      <c r="B35" s="812" t="s">
        <v>17</v>
      </c>
      <c r="C35" s="813">
        <f t="shared" si="7"/>
        <v>352</v>
      </c>
      <c r="D35" s="814">
        <f t="shared" si="7"/>
        <v>19725</v>
      </c>
      <c r="E35" s="814">
        <f t="shared" si="7"/>
        <v>4.1184000000000003</v>
      </c>
      <c r="F35" s="814">
        <f t="shared" si="7"/>
        <v>5086</v>
      </c>
      <c r="G35" s="815">
        <f t="shared" si="7"/>
        <v>64620.17</v>
      </c>
      <c r="H35" s="816">
        <f t="shared" si="8"/>
        <v>4.4097790139621526E-3</v>
      </c>
      <c r="I35" s="800"/>
      <c r="J35" s="812" t="s">
        <v>17</v>
      </c>
      <c r="K35" s="831">
        <v>311</v>
      </c>
      <c r="L35" s="832">
        <v>17440</v>
      </c>
      <c r="M35" s="832">
        <v>3.6844000000000001</v>
      </c>
      <c r="N35" s="832">
        <v>4478</v>
      </c>
      <c r="O35" s="1288">
        <v>56939.59</v>
      </c>
      <c r="P35" s="816">
        <f t="shared" si="9"/>
        <v>3.8856445138663242E-3</v>
      </c>
      <c r="Q35" s="800"/>
      <c r="R35" s="812" t="s">
        <v>17</v>
      </c>
      <c r="S35" s="831">
        <v>41</v>
      </c>
      <c r="T35" s="832">
        <v>2285</v>
      </c>
      <c r="U35" s="832">
        <v>0.43400000000000011</v>
      </c>
      <c r="V35" s="832">
        <v>608</v>
      </c>
      <c r="W35" s="815">
        <v>7680.5800000000008</v>
      </c>
      <c r="X35" s="816">
        <f t="shared" si="10"/>
        <v>5.2413450009582813E-4</v>
      </c>
      <c r="Y35" s="800"/>
      <c r="Z35" s="812" t="s">
        <v>17</v>
      </c>
      <c r="AA35" s="831">
        <v>0</v>
      </c>
      <c r="AB35" s="832">
        <v>0</v>
      </c>
      <c r="AC35" s="832">
        <v>0</v>
      </c>
      <c r="AD35" s="832">
        <v>0</v>
      </c>
      <c r="AE35" s="815">
        <v>0</v>
      </c>
      <c r="AF35" s="816">
        <f t="shared" si="11"/>
        <v>0</v>
      </c>
    </row>
    <row r="36" spans="1:32" s="459" customFormat="1">
      <c r="A36" s="812" t="s">
        <v>490</v>
      </c>
      <c r="B36" s="812" t="s">
        <v>17</v>
      </c>
      <c r="C36" s="813">
        <f t="shared" si="7"/>
        <v>0</v>
      </c>
      <c r="D36" s="814">
        <f t="shared" si="7"/>
        <v>0</v>
      </c>
      <c r="E36" s="814">
        <f t="shared" si="7"/>
        <v>0</v>
      </c>
      <c r="F36" s="814">
        <f t="shared" si="7"/>
        <v>0</v>
      </c>
      <c r="G36" s="815">
        <f t="shared" si="7"/>
        <v>0</v>
      </c>
      <c r="H36" s="816">
        <f t="shared" si="8"/>
        <v>0</v>
      </c>
      <c r="I36" s="800"/>
      <c r="J36" s="812" t="s">
        <v>17</v>
      </c>
      <c r="K36" s="820">
        <v>0</v>
      </c>
      <c r="L36" s="821">
        <v>0</v>
      </c>
      <c r="M36" s="821">
        <v>0</v>
      </c>
      <c r="N36" s="821">
        <v>0</v>
      </c>
      <c r="O36" s="1288">
        <v>0</v>
      </c>
      <c r="P36" s="816">
        <f t="shared" si="9"/>
        <v>0</v>
      </c>
      <c r="Q36" s="800"/>
      <c r="R36" s="812" t="s">
        <v>17</v>
      </c>
      <c r="S36" s="831">
        <v>0</v>
      </c>
      <c r="T36" s="832">
        <v>0</v>
      </c>
      <c r="U36" s="832">
        <v>0</v>
      </c>
      <c r="V36" s="832">
        <v>0</v>
      </c>
      <c r="W36" s="815">
        <v>0</v>
      </c>
      <c r="X36" s="816">
        <f t="shared" si="10"/>
        <v>0</v>
      </c>
      <c r="Y36" s="800"/>
      <c r="Z36" s="812" t="s">
        <v>17</v>
      </c>
      <c r="AA36" s="831">
        <v>0</v>
      </c>
      <c r="AB36" s="832">
        <v>0</v>
      </c>
      <c r="AC36" s="832">
        <v>0</v>
      </c>
      <c r="AD36" s="832">
        <v>0</v>
      </c>
      <c r="AE36" s="815">
        <v>0</v>
      </c>
      <c r="AF36" s="816">
        <f t="shared" si="11"/>
        <v>0</v>
      </c>
    </row>
    <row r="37" spans="1:32" s="459" customFormat="1">
      <c r="A37" s="812" t="s">
        <v>491</v>
      </c>
      <c r="B37" s="812" t="s">
        <v>17</v>
      </c>
      <c r="C37" s="813">
        <f t="shared" si="7"/>
        <v>0</v>
      </c>
      <c r="D37" s="814">
        <f t="shared" si="7"/>
        <v>0</v>
      </c>
      <c r="E37" s="814">
        <f t="shared" si="7"/>
        <v>0</v>
      </c>
      <c r="F37" s="814">
        <f t="shared" si="7"/>
        <v>0</v>
      </c>
      <c r="G37" s="815">
        <f t="shared" si="7"/>
        <v>0</v>
      </c>
      <c r="H37" s="816">
        <f t="shared" si="8"/>
        <v>0</v>
      </c>
      <c r="I37" s="800"/>
      <c r="J37" s="812" t="s">
        <v>17</v>
      </c>
      <c r="K37" s="820">
        <v>0</v>
      </c>
      <c r="L37" s="821">
        <v>0</v>
      </c>
      <c r="M37" s="821">
        <v>0</v>
      </c>
      <c r="N37" s="821">
        <v>0</v>
      </c>
      <c r="O37" s="1288">
        <v>0</v>
      </c>
      <c r="P37" s="816">
        <f t="shared" si="9"/>
        <v>0</v>
      </c>
      <c r="Q37" s="800"/>
      <c r="R37" s="812" t="s">
        <v>17</v>
      </c>
      <c r="S37" s="831">
        <v>0</v>
      </c>
      <c r="T37" s="832">
        <v>0</v>
      </c>
      <c r="U37" s="832">
        <v>0</v>
      </c>
      <c r="V37" s="832">
        <v>0</v>
      </c>
      <c r="W37" s="815">
        <v>0</v>
      </c>
      <c r="X37" s="816">
        <f t="shared" si="10"/>
        <v>0</v>
      </c>
      <c r="Y37" s="800"/>
      <c r="Z37" s="812" t="s">
        <v>17</v>
      </c>
      <c r="AA37" s="831">
        <v>0</v>
      </c>
      <c r="AB37" s="832">
        <v>0</v>
      </c>
      <c r="AC37" s="832">
        <v>0</v>
      </c>
      <c r="AD37" s="832">
        <v>0</v>
      </c>
      <c r="AE37" s="815">
        <v>0</v>
      </c>
      <c r="AF37" s="816">
        <f t="shared" si="11"/>
        <v>0</v>
      </c>
    </row>
    <row r="38" spans="1:32" s="459" customFormat="1">
      <c r="A38" s="812" t="s">
        <v>492</v>
      </c>
      <c r="B38" s="812" t="s">
        <v>17</v>
      </c>
      <c r="C38" s="813">
        <f t="shared" si="7"/>
        <v>0</v>
      </c>
      <c r="D38" s="814">
        <f t="shared" si="7"/>
        <v>0</v>
      </c>
      <c r="E38" s="814">
        <f t="shared" si="7"/>
        <v>0</v>
      </c>
      <c r="F38" s="814">
        <f t="shared" si="7"/>
        <v>0</v>
      </c>
      <c r="G38" s="815">
        <f t="shared" si="7"/>
        <v>0</v>
      </c>
      <c r="H38" s="816">
        <f t="shared" si="8"/>
        <v>0</v>
      </c>
      <c r="I38" s="800"/>
      <c r="J38" s="812" t="s">
        <v>17</v>
      </c>
      <c r="K38" s="820">
        <v>0</v>
      </c>
      <c r="L38" s="821">
        <v>0</v>
      </c>
      <c r="M38" s="821">
        <v>0</v>
      </c>
      <c r="N38" s="821">
        <v>0</v>
      </c>
      <c r="O38" s="1288">
        <v>0</v>
      </c>
      <c r="P38" s="816">
        <f t="shared" si="9"/>
        <v>0</v>
      </c>
      <c r="Q38" s="800"/>
      <c r="R38" s="812" t="s">
        <v>17</v>
      </c>
      <c r="S38" s="831">
        <v>0</v>
      </c>
      <c r="T38" s="832">
        <v>0</v>
      </c>
      <c r="U38" s="832">
        <v>0</v>
      </c>
      <c r="V38" s="832">
        <v>0</v>
      </c>
      <c r="W38" s="815">
        <v>0</v>
      </c>
      <c r="X38" s="816">
        <f t="shared" si="10"/>
        <v>0</v>
      </c>
      <c r="Y38" s="800"/>
      <c r="Z38" s="812" t="s">
        <v>17</v>
      </c>
      <c r="AA38" s="831">
        <v>0</v>
      </c>
      <c r="AB38" s="832">
        <v>0</v>
      </c>
      <c r="AC38" s="832">
        <v>0</v>
      </c>
      <c r="AD38" s="832">
        <v>0</v>
      </c>
      <c r="AE38" s="815">
        <v>0</v>
      </c>
      <c r="AF38" s="816">
        <f t="shared" si="11"/>
        <v>0</v>
      </c>
    </row>
    <row r="39" spans="1:32" s="459" customFormat="1">
      <c r="A39" s="812" t="s">
        <v>493</v>
      </c>
      <c r="B39" s="812" t="s">
        <v>17</v>
      </c>
      <c r="C39" s="813">
        <f t="shared" si="7"/>
        <v>0</v>
      </c>
      <c r="D39" s="814">
        <f t="shared" si="7"/>
        <v>0</v>
      </c>
      <c r="E39" s="814">
        <f t="shared" si="7"/>
        <v>0</v>
      </c>
      <c r="F39" s="814">
        <f t="shared" si="7"/>
        <v>0</v>
      </c>
      <c r="G39" s="815">
        <f t="shared" si="7"/>
        <v>0</v>
      </c>
      <c r="H39" s="816">
        <f t="shared" si="8"/>
        <v>0</v>
      </c>
      <c r="I39" s="800"/>
      <c r="J39" s="812" t="s">
        <v>17</v>
      </c>
      <c r="K39" s="820">
        <v>0</v>
      </c>
      <c r="L39" s="821">
        <v>0</v>
      </c>
      <c r="M39" s="821">
        <v>0</v>
      </c>
      <c r="N39" s="821">
        <v>0</v>
      </c>
      <c r="O39" s="1288">
        <v>0</v>
      </c>
      <c r="P39" s="816">
        <f t="shared" si="9"/>
        <v>0</v>
      </c>
      <c r="Q39" s="800"/>
      <c r="R39" s="812" t="s">
        <v>17</v>
      </c>
      <c r="S39" s="831">
        <v>0</v>
      </c>
      <c r="T39" s="832">
        <v>0</v>
      </c>
      <c r="U39" s="832">
        <v>0</v>
      </c>
      <c r="V39" s="832">
        <v>0</v>
      </c>
      <c r="W39" s="815">
        <v>0</v>
      </c>
      <c r="X39" s="816">
        <f t="shared" si="10"/>
        <v>0</v>
      </c>
      <c r="Y39" s="800"/>
      <c r="Z39" s="812" t="s">
        <v>17</v>
      </c>
      <c r="AA39" s="831">
        <v>0</v>
      </c>
      <c r="AB39" s="832">
        <v>0</v>
      </c>
      <c r="AC39" s="832">
        <v>0</v>
      </c>
      <c r="AD39" s="832">
        <v>0</v>
      </c>
      <c r="AE39" s="815">
        <v>0</v>
      </c>
      <c r="AF39" s="816">
        <f t="shared" si="11"/>
        <v>0</v>
      </c>
    </row>
    <row r="40" spans="1:32" s="459" customFormat="1">
      <c r="A40" s="817" t="s">
        <v>260</v>
      </c>
      <c r="B40" s="800"/>
      <c r="C40" s="818"/>
      <c r="D40" s="819"/>
      <c r="E40" s="819"/>
      <c r="F40" s="819"/>
      <c r="G40" s="833"/>
      <c r="H40" s="811"/>
      <c r="I40" s="800"/>
      <c r="J40" s="800"/>
      <c r="K40" s="818">
        <v>0</v>
      </c>
      <c r="L40" s="819">
        <v>0</v>
      </c>
      <c r="M40" s="819">
        <v>0</v>
      </c>
      <c r="N40" s="819">
        <v>0</v>
      </c>
      <c r="O40" s="1287">
        <v>0</v>
      </c>
      <c r="P40" s="811"/>
      <c r="Q40" s="800"/>
      <c r="R40" s="800"/>
      <c r="S40" s="818"/>
      <c r="T40" s="819"/>
      <c r="U40" s="819"/>
      <c r="V40" s="819"/>
      <c r="W40" s="833"/>
      <c r="X40" s="811"/>
      <c r="Y40" s="800"/>
      <c r="Z40" s="800"/>
      <c r="AA40" s="818"/>
      <c r="AB40" s="819"/>
      <c r="AC40" s="819"/>
      <c r="AD40" s="819"/>
      <c r="AE40" s="833"/>
      <c r="AF40" s="811"/>
    </row>
    <row r="41" spans="1:32" s="459" customFormat="1">
      <c r="A41" s="812" t="s">
        <v>87</v>
      </c>
      <c r="B41" s="812" t="s">
        <v>17</v>
      </c>
      <c r="C41" s="813">
        <f t="shared" ref="C41:G42" si="12">K41+S41</f>
        <v>2677</v>
      </c>
      <c r="D41" s="814">
        <f t="shared" si="12"/>
        <v>0</v>
      </c>
      <c r="E41" s="814">
        <f t="shared" si="12"/>
        <v>0</v>
      </c>
      <c r="F41" s="814">
        <f t="shared" si="12"/>
        <v>25910</v>
      </c>
      <c r="G41" s="815">
        <f t="shared" si="12"/>
        <v>201612.32000000007</v>
      </c>
      <c r="H41" s="816">
        <f>G41/$G$64</f>
        <v>1.3758332385882338E-2</v>
      </c>
      <c r="I41" s="800"/>
      <c r="J41" s="812" t="s">
        <v>17</v>
      </c>
      <c r="K41" s="834">
        <v>2050</v>
      </c>
      <c r="L41" s="835">
        <v>0</v>
      </c>
      <c r="M41" s="835">
        <v>0</v>
      </c>
      <c r="N41" s="835">
        <v>19533</v>
      </c>
      <c r="O41" s="1288">
        <v>156877.5</v>
      </c>
      <c r="P41" s="816">
        <f>O41/$G$64</f>
        <v>1.0705560001820602E-2</v>
      </c>
      <c r="Q41" s="800"/>
      <c r="R41" s="812" t="s">
        <v>17</v>
      </c>
      <c r="S41" s="834">
        <v>627</v>
      </c>
      <c r="T41" s="835">
        <v>0</v>
      </c>
      <c r="U41" s="835">
        <v>0</v>
      </c>
      <c r="V41" s="835">
        <v>6377</v>
      </c>
      <c r="W41" s="815">
        <v>44734.820000000051</v>
      </c>
      <c r="X41" s="816">
        <f>W41/$G$64</f>
        <v>3.0527723840617351E-3</v>
      </c>
      <c r="Y41" s="800"/>
      <c r="Z41" s="812" t="s">
        <v>17</v>
      </c>
      <c r="AA41" s="834">
        <v>0</v>
      </c>
      <c r="AB41" s="835">
        <v>0</v>
      </c>
      <c r="AC41" s="835">
        <v>0</v>
      </c>
      <c r="AD41" s="835">
        <v>0</v>
      </c>
      <c r="AE41" s="815">
        <v>0</v>
      </c>
      <c r="AF41" s="816">
        <f>AE41/$G$64</f>
        <v>0</v>
      </c>
    </row>
    <row r="42" spans="1:32" s="459" customFormat="1">
      <c r="A42" s="812" t="s">
        <v>494</v>
      </c>
      <c r="B42" s="812" t="s">
        <v>17</v>
      </c>
      <c r="C42" s="813">
        <f t="shared" si="12"/>
        <v>2</v>
      </c>
      <c r="D42" s="814">
        <f t="shared" si="12"/>
        <v>511.08</v>
      </c>
      <c r="E42" s="814">
        <f t="shared" si="12"/>
        <v>0.1</v>
      </c>
      <c r="F42" s="814">
        <f t="shared" si="12"/>
        <v>0</v>
      </c>
      <c r="G42" s="815">
        <f t="shared" si="12"/>
        <v>262.5</v>
      </c>
      <c r="H42" s="816">
        <f>G42/$G$64</f>
        <v>1.7913400586304013E-5</v>
      </c>
      <c r="I42" s="800"/>
      <c r="J42" s="812" t="s">
        <v>17</v>
      </c>
      <c r="K42" s="834">
        <v>2</v>
      </c>
      <c r="L42" s="835">
        <v>511.08</v>
      </c>
      <c r="M42" s="835">
        <v>0.1</v>
      </c>
      <c r="N42" s="835">
        <v>0</v>
      </c>
      <c r="O42" s="1288">
        <v>262.5</v>
      </c>
      <c r="P42" s="816">
        <f>O42/$G$64</f>
        <v>1.7913400586304013E-5</v>
      </c>
      <c r="Q42" s="800"/>
      <c r="R42" s="812" t="s">
        <v>17</v>
      </c>
      <c r="S42" s="834">
        <v>0</v>
      </c>
      <c r="T42" s="835">
        <v>0</v>
      </c>
      <c r="U42" s="835">
        <v>0</v>
      </c>
      <c r="V42" s="835">
        <v>0</v>
      </c>
      <c r="W42" s="815">
        <v>0</v>
      </c>
      <c r="X42" s="816">
        <f>W42/$G$64</f>
        <v>0</v>
      </c>
      <c r="Y42" s="800"/>
      <c r="Z42" s="812" t="s">
        <v>17</v>
      </c>
      <c r="AA42" s="834">
        <v>0</v>
      </c>
      <c r="AB42" s="835">
        <v>0</v>
      </c>
      <c r="AC42" s="835">
        <v>0</v>
      </c>
      <c r="AD42" s="835">
        <v>0</v>
      </c>
      <c r="AE42" s="815">
        <v>0</v>
      </c>
      <c r="AF42" s="816">
        <f>AE42/$G$64</f>
        <v>0</v>
      </c>
    </row>
    <row r="43" spans="1:32" s="459" customFormat="1">
      <c r="A43" s="817" t="s">
        <v>495</v>
      </c>
      <c r="B43" s="800"/>
      <c r="C43" s="818"/>
      <c r="D43" s="819"/>
      <c r="E43" s="819"/>
      <c r="F43" s="819"/>
      <c r="G43" s="819"/>
      <c r="H43" s="811"/>
      <c r="I43" s="800"/>
      <c r="J43" s="800"/>
      <c r="K43" s="818">
        <v>0</v>
      </c>
      <c r="L43" s="819">
        <v>0</v>
      </c>
      <c r="M43" s="819">
        <v>0</v>
      </c>
      <c r="N43" s="819">
        <v>0</v>
      </c>
      <c r="O43" s="1287">
        <v>0</v>
      </c>
      <c r="P43" s="811"/>
      <c r="Q43" s="800"/>
      <c r="R43" s="800"/>
      <c r="S43" s="818"/>
      <c r="T43" s="819"/>
      <c r="U43" s="819"/>
      <c r="V43" s="819"/>
      <c r="W43" s="819"/>
      <c r="X43" s="811"/>
      <c r="Y43" s="800"/>
      <c r="Z43" s="800"/>
      <c r="AA43" s="818"/>
      <c r="AB43" s="819"/>
      <c r="AC43" s="819"/>
      <c r="AD43" s="819"/>
      <c r="AE43" s="819"/>
      <c r="AF43" s="811"/>
    </row>
    <row r="44" spans="1:32" s="459" customFormat="1">
      <c r="A44" s="812" t="s">
        <v>496</v>
      </c>
      <c r="B44" s="812" t="s">
        <v>16</v>
      </c>
      <c r="C44" s="813">
        <f t="shared" ref="C44:G53" si="13">K44+S44</f>
        <v>59505</v>
      </c>
      <c r="D44" s="814">
        <f t="shared" si="13"/>
        <v>1036277.9600000001</v>
      </c>
      <c r="E44" s="814">
        <f t="shared" si="13"/>
        <v>126.08509999999995</v>
      </c>
      <c r="F44" s="814">
        <f t="shared" si="13"/>
        <v>0</v>
      </c>
      <c r="G44" s="815">
        <f t="shared" si="13"/>
        <v>439639.70000000013</v>
      </c>
      <c r="H44" s="816">
        <f t="shared" ref="H44:H57" si="14">G44/$G$64</f>
        <v>3.0001684037114375E-2</v>
      </c>
      <c r="I44" s="800"/>
      <c r="J44" s="812" t="s">
        <v>16</v>
      </c>
      <c r="K44" s="836">
        <v>54591</v>
      </c>
      <c r="L44" s="837">
        <v>952760</v>
      </c>
      <c r="M44" s="837">
        <v>116</v>
      </c>
      <c r="N44" s="837">
        <v>0</v>
      </c>
      <c r="O44" s="1288">
        <v>403802.06000000011</v>
      </c>
      <c r="P44" s="816">
        <f t="shared" ref="P44:P57" si="15">O44/$G$64</f>
        <v>2.7556068793732458E-2</v>
      </c>
      <c r="Q44" s="800"/>
      <c r="R44" s="812" t="s">
        <v>16</v>
      </c>
      <c r="S44" s="836">
        <v>4914</v>
      </c>
      <c r="T44" s="837">
        <v>83517.960000000108</v>
      </c>
      <c r="U44" s="837">
        <v>10.085099999999962</v>
      </c>
      <c r="V44" s="837">
        <v>0</v>
      </c>
      <c r="W44" s="815">
        <v>35837.64</v>
      </c>
      <c r="X44" s="816">
        <f t="shared" ref="X44:X53" si="16">W44/$G$64</f>
        <v>2.4456152433819131E-3</v>
      </c>
      <c r="Y44" s="800"/>
      <c r="Z44" s="812" t="s">
        <v>16</v>
      </c>
      <c r="AA44" s="836">
        <v>0</v>
      </c>
      <c r="AB44" s="837">
        <v>0</v>
      </c>
      <c r="AC44" s="837">
        <v>0</v>
      </c>
      <c r="AD44" s="837">
        <v>0</v>
      </c>
      <c r="AE44" s="815">
        <v>0</v>
      </c>
      <c r="AF44" s="816">
        <f t="shared" ref="AF44:AF53" si="17">AE44/$G$64</f>
        <v>0</v>
      </c>
    </row>
    <row r="45" spans="1:32" s="459" customFormat="1">
      <c r="A45" s="812" t="s">
        <v>83</v>
      </c>
      <c r="B45" s="812" t="s">
        <v>16</v>
      </c>
      <c r="C45" s="813">
        <f t="shared" si="13"/>
        <v>2863</v>
      </c>
      <c r="D45" s="814">
        <f t="shared" si="13"/>
        <v>120217.37000000002</v>
      </c>
      <c r="E45" s="814">
        <f t="shared" si="13"/>
        <v>8.3027000000000015</v>
      </c>
      <c r="F45" s="814">
        <f t="shared" si="13"/>
        <v>0</v>
      </c>
      <c r="G45" s="815">
        <f t="shared" si="13"/>
        <v>218545.34000000003</v>
      </c>
      <c r="H45" s="816">
        <f t="shared" si="14"/>
        <v>1.491386751120004E-2</v>
      </c>
      <c r="I45" s="800"/>
      <c r="J45" s="812" t="s">
        <v>16</v>
      </c>
      <c r="K45" s="836">
        <v>2017</v>
      </c>
      <c r="L45" s="837">
        <v>84693.830000000075</v>
      </c>
      <c r="M45" s="837">
        <v>5.8492999999999995</v>
      </c>
      <c r="N45" s="837">
        <v>0</v>
      </c>
      <c r="O45" s="1288">
        <v>153504.86000000002</v>
      </c>
      <c r="P45" s="816">
        <f t="shared" si="15"/>
        <v>1.0475405901426727E-2</v>
      </c>
      <c r="Q45" s="800"/>
      <c r="R45" s="812" t="s">
        <v>16</v>
      </c>
      <c r="S45" s="836">
        <v>846</v>
      </c>
      <c r="T45" s="837">
        <v>35523.53999999995</v>
      </c>
      <c r="U45" s="837">
        <v>2.4534000000000016</v>
      </c>
      <c r="V45" s="837">
        <v>0</v>
      </c>
      <c r="W45" s="815">
        <v>65040.480000000003</v>
      </c>
      <c r="X45" s="816">
        <f t="shared" si="16"/>
        <v>4.4384616097733129E-3</v>
      </c>
      <c r="Y45" s="800"/>
      <c r="Z45" s="812" t="s">
        <v>16</v>
      </c>
      <c r="AA45" s="836">
        <v>0</v>
      </c>
      <c r="AB45" s="837">
        <v>0</v>
      </c>
      <c r="AC45" s="837">
        <v>0</v>
      </c>
      <c r="AD45" s="837">
        <v>0</v>
      </c>
      <c r="AE45" s="815">
        <v>0</v>
      </c>
      <c r="AF45" s="816">
        <f t="shared" si="17"/>
        <v>0</v>
      </c>
    </row>
    <row r="46" spans="1:32" s="459" customFormat="1">
      <c r="A46" s="812" t="s">
        <v>84</v>
      </c>
      <c r="B46" s="812" t="s">
        <v>16</v>
      </c>
      <c r="C46" s="813">
        <f t="shared" si="13"/>
        <v>1155</v>
      </c>
      <c r="D46" s="814">
        <f t="shared" si="13"/>
        <v>48498.45</v>
      </c>
      <c r="E46" s="814">
        <f t="shared" si="13"/>
        <v>3.3495000000000004</v>
      </c>
      <c r="F46" s="814">
        <f t="shared" si="13"/>
        <v>0</v>
      </c>
      <c r="G46" s="815">
        <f t="shared" si="13"/>
        <v>65612.100000000006</v>
      </c>
      <c r="H46" s="816">
        <f t="shared" si="14"/>
        <v>4.4774698308900482E-3</v>
      </c>
      <c r="I46" s="800"/>
      <c r="J46" s="812" t="s">
        <v>16</v>
      </c>
      <c r="K46" s="836">
        <v>803</v>
      </c>
      <c r="L46" s="837">
        <v>33717.97000000003</v>
      </c>
      <c r="M46" s="837">
        <v>2.3286999999999982</v>
      </c>
      <c r="N46" s="837">
        <v>0</v>
      </c>
      <c r="O46" s="1288">
        <v>45399.700000000004</v>
      </c>
      <c r="P46" s="816">
        <f t="shared" si="15"/>
        <v>3.0981448098972436E-3</v>
      </c>
      <c r="Q46" s="800"/>
      <c r="R46" s="812" t="s">
        <v>16</v>
      </c>
      <c r="S46" s="836">
        <v>352</v>
      </c>
      <c r="T46" s="837">
        <v>14780.479999999965</v>
      </c>
      <c r="U46" s="837">
        <v>1.0208000000000022</v>
      </c>
      <c r="V46" s="837">
        <v>0</v>
      </c>
      <c r="W46" s="815">
        <v>20212.400000000001</v>
      </c>
      <c r="X46" s="816">
        <f t="shared" si="16"/>
        <v>1.3793250209928048E-3</v>
      </c>
      <c r="Y46" s="800"/>
      <c r="Z46" s="812" t="s">
        <v>16</v>
      </c>
      <c r="AA46" s="836">
        <v>0</v>
      </c>
      <c r="AB46" s="837">
        <v>0</v>
      </c>
      <c r="AC46" s="837">
        <v>0</v>
      </c>
      <c r="AD46" s="837">
        <v>0</v>
      </c>
      <c r="AE46" s="815">
        <v>0</v>
      </c>
      <c r="AF46" s="816">
        <f t="shared" si="17"/>
        <v>0</v>
      </c>
    </row>
    <row r="47" spans="1:32" s="459" customFormat="1">
      <c r="A47" s="812" t="s">
        <v>85</v>
      </c>
      <c r="B47" s="812" t="s">
        <v>16</v>
      </c>
      <c r="C47" s="813">
        <f t="shared" si="13"/>
        <v>5781</v>
      </c>
      <c r="D47" s="814">
        <f t="shared" si="13"/>
        <v>129095.45999999993</v>
      </c>
      <c r="E47" s="814">
        <f t="shared" si="13"/>
        <v>16.3523</v>
      </c>
      <c r="F47" s="814">
        <f t="shared" si="13"/>
        <v>0</v>
      </c>
      <c r="G47" s="815">
        <f t="shared" si="13"/>
        <v>564084</v>
      </c>
      <c r="H47" s="816">
        <f t="shared" si="14"/>
        <v>3.84939529764751E-2</v>
      </c>
      <c r="I47" s="800"/>
      <c r="J47" s="812" t="s">
        <v>16</v>
      </c>
      <c r="K47" s="836">
        <v>4248</v>
      </c>
      <c r="L47" s="837">
        <v>94340.459999999905</v>
      </c>
      <c r="M47" s="837">
        <v>12</v>
      </c>
      <c r="N47" s="837">
        <v>0</v>
      </c>
      <c r="O47" s="1288">
        <v>411104</v>
      </c>
      <c r="P47" s="816">
        <f t="shared" si="15"/>
        <v>2.8054364322407335E-2</v>
      </c>
      <c r="Q47" s="800"/>
      <c r="R47" s="812" t="s">
        <v>16</v>
      </c>
      <c r="S47" s="836">
        <v>1533</v>
      </c>
      <c r="T47" s="837">
        <v>34755.000000000022</v>
      </c>
      <c r="U47" s="837">
        <v>4.3522999999999978</v>
      </c>
      <c r="V47" s="837">
        <v>0</v>
      </c>
      <c r="W47" s="815">
        <v>152980</v>
      </c>
      <c r="X47" s="816">
        <f t="shared" si="16"/>
        <v>1.0439588654067763E-2</v>
      </c>
      <c r="Y47" s="800"/>
      <c r="Z47" s="812" t="s">
        <v>16</v>
      </c>
      <c r="AA47" s="836">
        <v>0</v>
      </c>
      <c r="AB47" s="837">
        <v>0</v>
      </c>
      <c r="AC47" s="837">
        <v>0</v>
      </c>
      <c r="AD47" s="837">
        <v>0</v>
      </c>
      <c r="AE47" s="815">
        <v>0</v>
      </c>
      <c r="AF47" s="816">
        <f t="shared" si="17"/>
        <v>0</v>
      </c>
    </row>
    <row r="48" spans="1:32" s="459" customFormat="1">
      <c r="A48" s="812" t="s">
        <v>94</v>
      </c>
      <c r="B48" s="812" t="s">
        <v>16</v>
      </c>
      <c r="C48" s="813">
        <f t="shared" si="13"/>
        <v>0</v>
      </c>
      <c r="D48" s="814">
        <f t="shared" si="13"/>
        <v>0</v>
      </c>
      <c r="E48" s="814">
        <f t="shared" si="13"/>
        <v>0</v>
      </c>
      <c r="F48" s="814">
        <f t="shared" si="13"/>
        <v>0</v>
      </c>
      <c r="G48" s="815">
        <f t="shared" si="13"/>
        <v>0</v>
      </c>
      <c r="H48" s="816">
        <f t="shared" si="14"/>
        <v>0</v>
      </c>
      <c r="I48" s="800"/>
      <c r="J48" s="812" t="s">
        <v>16</v>
      </c>
      <c r="K48" s="820">
        <v>0</v>
      </c>
      <c r="L48" s="821">
        <v>0</v>
      </c>
      <c r="M48" s="821">
        <v>0</v>
      </c>
      <c r="N48" s="821">
        <v>0</v>
      </c>
      <c r="O48" s="1288">
        <v>0</v>
      </c>
      <c r="P48" s="816">
        <f t="shared" si="15"/>
        <v>0</v>
      </c>
      <c r="Q48" s="800"/>
      <c r="R48" s="812" t="s">
        <v>16</v>
      </c>
      <c r="S48" s="836">
        <v>0</v>
      </c>
      <c r="T48" s="837">
        <v>0</v>
      </c>
      <c r="U48" s="837">
        <v>0</v>
      </c>
      <c r="V48" s="837">
        <v>0</v>
      </c>
      <c r="W48" s="815">
        <v>0</v>
      </c>
      <c r="X48" s="816">
        <f t="shared" si="16"/>
        <v>0</v>
      </c>
      <c r="Y48" s="800"/>
      <c r="Z48" s="812" t="s">
        <v>16</v>
      </c>
      <c r="AA48" s="836">
        <v>0</v>
      </c>
      <c r="AB48" s="837">
        <v>0</v>
      </c>
      <c r="AC48" s="837">
        <v>0</v>
      </c>
      <c r="AD48" s="837">
        <v>0</v>
      </c>
      <c r="AE48" s="815">
        <v>0</v>
      </c>
      <c r="AF48" s="816">
        <f t="shared" si="17"/>
        <v>0</v>
      </c>
    </row>
    <row r="49" spans="1:35" s="459" customFormat="1">
      <c r="A49" s="812" t="s">
        <v>88</v>
      </c>
      <c r="B49" s="812" t="s">
        <v>16</v>
      </c>
      <c r="C49" s="813">
        <f t="shared" si="13"/>
        <v>59099</v>
      </c>
      <c r="D49" s="814">
        <f t="shared" si="13"/>
        <v>66254.029999999897</v>
      </c>
      <c r="E49" s="814">
        <f t="shared" si="13"/>
        <v>6.0488000000000124</v>
      </c>
      <c r="F49" s="814">
        <f t="shared" si="13"/>
        <v>0</v>
      </c>
      <c r="G49" s="815">
        <f t="shared" si="13"/>
        <v>197491.21000000148</v>
      </c>
      <c r="H49" s="816">
        <f t="shared" si="14"/>
        <v>1.3477101550491108E-2</v>
      </c>
      <c r="I49" s="800"/>
      <c r="J49" s="812" t="s">
        <v>16</v>
      </c>
      <c r="K49" s="836">
        <v>35559</v>
      </c>
      <c r="L49" s="837">
        <v>40205.949999999066</v>
      </c>
      <c r="M49" s="837">
        <v>3.6772000000000906</v>
      </c>
      <c r="N49" s="837">
        <v>0</v>
      </c>
      <c r="O49" s="1288">
        <v>118311.00999999966</v>
      </c>
      <c r="P49" s="816">
        <f t="shared" si="15"/>
        <v>8.0737238700960539E-3</v>
      </c>
      <c r="Q49" s="800"/>
      <c r="R49" s="812" t="s">
        <v>16</v>
      </c>
      <c r="S49" s="836">
        <v>23540</v>
      </c>
      <c r="T49" s="837">
        <v>26048.080000000831</v>
      </c>
      <c r="U49" s="837">
        <v>2.3715999999999218</v>
      </c>
      <c r="V49" s="837">
        <v>0</v>
      </c>
      <c r="W49" s="815">
        <v>79180.200000001816</v>
      </c>
      <c r="X49" s="816">
        <f t="shared" si="16"/>
        <v>5.4033776803950537E-3</v>
      </c>
      <c r="Y49" s="800"/>
      <c r="Z49" s="812" t="s">
        <v>16</v>
      </c>
      <c r="AA49" s="836">
        <v>0</v>
      </c>
      <c r="AB49" s="837">
        <v>0</v>
      </c>
      <c r="AC49" s="837">
        <v>0</v>
      </c>
      <c r="AD49" s="837">
        <v>0</v>
      </c>
      <c r="AE49" s="815">
        <v>0</v>
      </c>
      <c r="AF49" s="816">
        <f t="shared" si="17"/>
        <v>0</v>
      </c>
    </row>
    <row r="50" spans="1:35" s="459" customFormat="1">
      <c r="A50" s="812" t="s">
        <v>497</v>
      </c>
      <c r="B50" s="812" t="s">
        <v>16</v>
      </c>
      <c r="C50" s="813">
        <f t="shared" si="13"/>
        <v>40194</v>
      </c>
      <c r="D50" s="814">
        <f t="shared" si="13"/>
        <v>575980.02000000025</v>
      </c>
      <c r="E50" s="814">
        <f t="shared" si="13"/>
        <v>57.347100000000488</v>
      </c>
      <c r="F50" s="814">
        <f t="shared" si="13"/>
        <v>-10611</v>
      </c>
      <c r="G50" s="815">
        <f t="shared" si="13"/>
        <v>562716</v>
      </c>
      <c r="H50" s="816">
        <f t="shared" si="14"/>
        <v>3.8400598568848185E-2</v>
      </c>
      <c r="I50" s="800"/>
      <c r="J50" s="812" t="s">
        <v>16</v>
      </c>
      <c r="K50" s="836">
        <v>13189</v>
      </c>
      <c r="L50" s="837">
        <v>188998.3699999954</v>
      </c>
      <c r="M50" s="837">
        <v>19</v>
      </c>
      <c r="N50" s="837">
        <v>-3482</v>
      </c>
      <c r="O50" s="1288">
        <v>184646</v>
      </c>
      <c r="P50" s="816">
        <f t="shared" si="15"/>
        <v>1.2600524817747394E-2</v>
      </c>
      <c r="Q50" s="800"/>
      <c r="R50" s="812" t="s">
        <v>16</v>
      </c>
      <c r="S50" s="836">
        <v>27005</v>
      </c>
      <c r="T50" s="837">
        <v>386981.65000000485</v>
      </c>
      <c r="U50" s="837">
        <v>38.347100000000488</v>
      </c>
      <c r="V50" s="837">
        <v>-7129</v>
      </c>
      <c r="W50" s="815">
        <v>378070</v>
      </c>
      <c r="X50" s="816">
        <f t="shared" si="16"/>
        <v>2.5800073751100792E-2</v>
      </c>
      <c r="Y50" s="800"/>
      <c r="Z50" s="812" t="s">
        <v>16</v>
      </c>
      <c r="AA50" s="836">
        <v>0</v>
      </c>
      <c r="AB50" s="837">
        <v>0</v>
      </c>
      <c r="AC50" s="837">
        <v>0</v>
      </c>
      <c r="AD50" s="837">
        <v>0</v>
      </c>
      <c r="AE50" s="815">
        <v>0</v>
      </c>
      <c r="AF50" s="816">
        <f t="shared" si="17"/>
        <v>0</v>
      </c>
    </row>
    <row r="51" spans="1:35" s="459" customFormat="1">
      <c r="A51" s="812" t="s">
        <v>498</v>
      </c>
      <c r="B51" s="812" t="s">
        <v>16</v>
      </c>
      <c r="C51" s="813">
        <f t="shared" si="13"/>
        <v>1491</v>
      </c>
      <c r="D51" s="814">
        <f t="shared" si="13"/>
        <v>40073.607000000004</v>
      </c>
      <c r="E51" s="814">
        <f t="shared" si="13"/>
        <v>3.9943890000000004</v>
      </c>
      <c r="F51" s="814">
        <f t="shared" si="13"/>
        <v>-670.95</v>
      </c>
      <c r="G51" s="815">
        <f t="shared" si="13"/>
        <v>20874</v>
      </c>
      <c r="H51" s="816">
        <f t="shared" si="14"/>
        <v>1.4244736146228952E-3</v>
      </c>
      <c r="I51" s="800"/>
      <c r="J51" s="812" t="s">
        <v>16</v>
      </c>
      <c r="K51" s="836">
        <v>702</v>
      </c>
      <c r="L51" s="837">
        <v>18867.653999999977</v>
      </c>
      <c r="M51" s="837">
        <v>1.8806580000000039</v>
      </c>
      <c r="N51" s="837">
        <v>-316.3499999999998</v>
      </c>
      <c r="O51" s="1288">
        <v>9828</v>
      </c>
      <c r="P51" s="816">
        <f t="shared" si="15"/>
        <v>6.7067771795122229E-4</v>
      </c>
      <c r="Q51" s="800"/>
      <c r="R51" s="812" t="s">
        <v>16</v>
      </c>
      <c r="S51" s="836">
        <v>789</v>
      </c>
      <c r="T51" s="837">
        <v>21205.953000000027</v>
      </c>
      <c r="U51" s="837">
        <v>2.1137309999999965</v>
      </c>
      <c r="V51" s="837">
        <v>-354.60000000000025</v>
      </c>
      <c r="W51" s="815">
        <v>11046</v>
      </c>
      <c r="X51" s="816">
        <f t="shared" si="16"/>
        <v>7.5379589667167292E-4</v>
      </c>
      <c r="Y51" s="800"/>
      <c r="Z51" s="812" t="s">
        <v>16</v>
      </c>
      <c r="AA51" s="836">
        <v>0</v>
      </c>
      <c r="AB51" s="837">
        <v>0</v>
      </c>
      <c r="AC51" s="837">
        <v>0</v>
      </c>
      <c r="AD51" s="837">
        <v>0</v>
      </c>
      <c r="AE51" s="815">
        <v>0</v>
      </c>
      <c r="AF51" s="816">
        <f t="shared" si="17"/>
        <v>0</v>
      </c>
    </row>
    <row r="52" spans="1:35" s="459" customFormat="1">
      <c r="A52" s="812" t="s">
        <v>499</v>
      </c>
      <c r="B52" s="812" t="s">
        <v>16</v>
      </c>
      <c r="C52" s="813">
        <f t="shared" si="13"/>
        <v>0</v>
      </c>
      <c r="D52" s="814">
        <f t="shared" si="13"/>
        <v>0</v>
      </c>
      <c r="E52" s="814">
        <f t="shared" si="13"/>
        <v>0</v>
      </c>
      <c r="F52" s="814">
        <f t="shared" si="13"/>
        <v>0</v>
      </c>
      <c r="G52" s="815">
        <f t="shared" si="13"/>
        <v>0</v>
      </c>
      <c r="H52" s="816">
        <f t="shared" si="14"/>
        <v>0</v>
      </c>
      <c r="I52" s="800"/>
      <c r="J52" s="812" t="s">
        <v>16</v>
      </c>
      <c r="K52" s="820">
        <v>0</v>
      </c>
      <c r="L52" s="821">
        <v>0</v>
      </c>
      <c r="M52" s="821">
        <v>0</v>
      </c>
      <c r="N52" s="821">
        <v>0</v>
      </c>
      <c r="O52" s="1288">
        <v>0</v>
      </c>
      <c r="P52" s="816">
        <f t="shared" si="15"/>
        <v>0</v>
      </c>
      <c r="Q52" s="800"/>
      <c r="R52" s="812" t="s">
        <v>16</v>
      </c>
      <c r="S52" s="836">
        <v>0</v>
      </c>
      <c r="T52" s="837">
        <v>0</v>
      </c>
      <c r="U52" s="837">
        <v>0</v>
      </c>
      <c r="V52" s="837">
        <v>0</v>
      </c>
      <c r="W52" s="815">
        <v>0</v>
      </c>
      <c r="X52" s="816">
        <f t="shared" si="16"/>
        <v>0</v>
      </c>
      <c r="Y52" s="800"/>
      <c r="Z52" s="812" t="s">
        <v>16</v>
      </c>
      <c r="AA52" s="836">
        <v>0</v>
      </c>
      <c r="AB52" s="837">
        <v>0</v>
      </c>
      <c r="AC52" s="837">
        <v>0</v>
      </c>
      <c r="AD52" s="837">
        <v>0</v>
      </c>
      <c r="AE52" s="815">
        <v>0</v>
      </c>
      <c r="AF52" s="816">
        <f t="shared" si="17"/>
        <v>0</v>
      </c>
    </row>
    <row r="53" spans="1:35" s="459" customFormat="1">
      <c r="A53" s="812" t="s">
        <v>500</v>
      </c>
      <c r="B53" s="812" t="s">
        <v>16</v>
      </c>
      <c r="C53" s="813">
        <f t="shared" si="13"/>
        <v>0</v>
      </c>
      <c r="D53" s="814">
        <f t="shared" si="13"/>
        <v>0</v>
      </c>
      <c r="E53" s="814">
        <f t="shared" si="13"/>
        <v>0</v>
      </c>
      <c r="F53" s="814">
        <f t="shared" si="13"/>
        <v>0</v>
      </c>
      <c r="G53" s="815">
        <f t="shared" si="13"/>
        <v>0</v>
      </c>
      <c r="H53" s="816">
        <f t="shared" si="14"/>
        <v>0</v>
      </c>
      <c r="I53" s="800"/>
      <c r="J53" s="812" t="s">
        <v>16</v>
      </c>
      <c r="K53" s="820">
        <v>0</v>
      </c>
      <c r="L53" s="821">
        <v>0</v>
      </c>
      <c r="M53" s="821">
        <v>0</v>
      </c>
      <c r="N53" s="821">
        <v>0</v>
      </c>
      <c r="O53" s="1288">
        <v>0</v>
      </c>
      <c r="P53" s="816">
        <f t="shared" si="15"/>
        <v>0</v>
      </c>
      <c r="Q53" s="800"/>
      <c r="R53" s="812" t="s">
        <v>16</v>
      </c>
      <c r="S53" s="836">
        <v>0</v>
      </c>
      <c r="T53" s="837">
        <v>0</v>
      </c>
      <c r="U53" s="837">
        <v>0</v>
      </c>
      <c r="V53" s="837">
        <v>0</v>
      </c>
      <c r="W53" s="815">
        <v>0</v>
      </c>
      <c r="X53" s="816">
        <f t="shared" si="16"/>
        <v>0</v>
      </c>
      <c r="Y53" s="800"/>
      <c r="Z53" s="812" t="s">
        <v>16</v>
      </c>
      <c r="AA53" s="836">
        <v>0</v>
      </c>
      <c r="AB53" s="837">
        <v>0</v>
      </c>
      <c r="AC53" s="837">
        <v>0</v>
      </c>
      <c r="AD53" s="837">
        <v>0</v>
      </c>
      <c r="AE53" s="815">
        <v>0</v>
      </c>
      <c r="AF53" s="816">
        <f t="shared" si="17"/>
        <v>0</v>
      </c>
    </row>
    <row r="54" spans="1:35" s="459" customFormat="1">
      <c r="A54" s="817" t="s">
        <v>289</v>
      </c>
      <c r="B54" s="800"/>
      <c r="C54" s="818"/>
      <c r="D54" s="819"/>
      <c r="E54" s="819"/>
      <c r="F54" s="819"/>
      <c r="G54" s="819"/>
      <c r="H54" s="811"/>
      <c r="I54" s="800"/>
      <c r="J54" s="800"/>
      <c r="K54" s="818">
        <v>0</v>
      </c>
      <c r="L54" s="819">
        <v>0</v>
      </c>
      <c r="M54" s="819">
        <v>0</v>
      </c>
      <c r="N54" s="819">
        <v>0</v>
      </c>
      <c r="O54" s="1287">
        <v>0</v>
      </c>
      <c r="P54" s="811"/>
      <c r="Q54" s="800"/>
      <c r="R54" s="800"/>
      <c r="S54" s="818"/>
      <c r="T54" s="819"/>
      <c r="U54" s="819"/>
      <c r="V54" s="819"/>
      <c r="W54" s="819"/>
      <c r="X54" s="811"/>
      <c r="Y54" s="800"/>
      <c r="Z54" s="800"/>
      <c r="AA54" s="818"/>
      <c r="AB54" s="819"/>
      <c r="AC54" s="819"/>
      <c r="AD54" s="819"/>
      <c r="AE54" s="819"/>
      <c r="AF54" s="811"/>
    </row>
    <row r="55" spans="1:35" s="459" customFormat="1">
      <c r="A55" s="812" t="s">
        <v>86</v>
      </c>
      <c r="B55" s="812" t="s">
        <v>16</v>
      </c>
      <c r="C55" s="813">
        <f t="shared" ref="C55:G57" si="18">K55+S55</f>
        <v>0</v>
      </c>
      <c r="D55" s="814">
        <f t="shared" si="18"/>
        <v>0</v>
      </c>
      <c r="E55" s="814">
        <f t="shared" si="18"/>
        <v>0</v>
      </c>
      <c r="F55" s="814">
        <f t="shared" si="18"/>
        <v>0</v>
      </c>
      <c r="G55" s="815">
        <f t="shared" si="18"/>
        <v>0</v>
      </c>
      <c r="H55" s="816">
        <f t="shared" si="14"/>
        <v>0</v>
      </c>
      <c r="I55" s="800"/>
      <c r="J55" s="812" t="s">
        <v>16</v>
      </c>
      <c r="K55" s="820">
        <v>0</v>
      </c>
      <c r="L55" s="821">
        <v>0</v>
      </c>
      <c r="M55" s="821">
        <v>0</v>
      </c>
      <c r="N55" s="821">
        <v>0</v>
      </c>
      <c r="O55" s="1288">
        <v>0</v>
      </c>
      <c r="P55" s="816">
        <f t="shared" si="15"/>
        <v>0</v>
      </c>
      <c r="Q55" s="800"/>
      <c r="R55" s="812" t="s">
        <v>16</v>
      </c>
      <c r="S55" s="838">
        <v>0</v>
      </c>
      <c r="T55" s="839">
        <v>0</v>
      </c>
      <c r="U55" s="839">
        <v>0</v>
      </c>
      <c r="V55" s="839">
        <v>0</v>
      </c>
      <c r="W55" s="815">
        <v>0</v>
      </c>
      <c r="X55" s="816">
        <f t="shared" ref="X55" si="19">W55/$G$64</f>
        <v>0</v>
      </c>
      <c r="Y55" s="800"/>
      <c r="Z55" s="812" t="s">
        <v>16</v>
      </c>
      <c r="AA55" s="838">
        <v>0</v>
      </c>
      <c r="AB55" s="839">
        <v>0</v>
      </c>
      <c r="AC55" s="839">
        <v>0</v>
      </c>
      <c r="AD55" s="839">
        <v>0</v>
      </c>
      <c r="AE55" s="815">
        <v>0</v>
      </c>
      <c r="AF55" s="816">
        <f t="shared" ref="AF55" si="20">AE55/$G$64</f>
        <v>0</v>
      </c>
    </row>
    <row r="56" spans="1:35" s="459" customFormat="1">
      <c r="A56" s="812" t="s">
        <v>501</v>
      </c>
      <c r="B56" s="812" t="s">
        <v>16</v>
      </c>
      <c r="C56" s="813">
        <f t="shared" si="18"/>
        <v>12067</v>
      </c>
      <c r="D56" s="814">
        <f t="shared" si="18"/>
        <v>295641.5</v>
      </c>
      <c r="E56" s="814">
        <f t="shared" si="18"/>
        <v>0</v>
      </c>
      <c r="F56" s="814">
        <f t="shared" si="18"/>
        <v>0</v>
      </c>
      <c r="G56" s="815">
        <f t="shared" si="18"/>
        <v>443577.75</v>
      </c>
      <c r="H56" s="816">
        <f t="shared" si="14"/>
        <v>3.0270422578748249E-2</v>
      </c>
      <c r="I56" s="800"/>
      <c r="J56" s="812" t="s">
        <v>16</v>
      </c>
      <c r="K56" s="838">
        <v>9498</v>
      </c>
      <c r="L56" s="839">
        <v>232701</v>
      </c>
      <c r="M56" s="839">
        <v>0</v>
      </c>
      <c r="N56" s="839">
        <v>0</v>
      </c>
      <c r="O56" s="1288">
        <v>349067.25</v>
      </c>
      <c r="P56" s="816">
        <f t="shared" si="15"/>
        <v>2.3820881831655351E-2</v>
      </c>
      <c r="Q56" s="800"/>
      <c r="R56" s="812" t="s">
        <v>16</v>
      </c>
      <c r="S56" s="838">
        <v>2569</v>
      </c>
      <c r="T56" s="839">
        <v>62940.5</v>
      </c>
      <c r="U56" s="839">
        <v>0</v>
      </c>
      <c r="V56" s="839">
        <v>0</v>
      </c>
      <c r="W56" s="815">
        <v>94510.5</v>
      </c>
      <c r="X56" s="816">
        <f>W56/$G$64</f>
        <v>6.4495407470928972E-3</v>
      </c>
      <c r="Y56" s="800"/>
      <c r="Z56" s="812" t="s">
        <v>16</v>
      </c>
      <c r="AA56" s="838">
        <v>0</v>
      </c>
      <c r="AB56" s="839">
        <v>0</v>
      </c>
      <c r="AC56" s="839">
        <v>0</v>
      </c>
      <c r="AD56" s="839">
        <v>0</v>
      </c>
      <c r="AE56" s="815">
        <v>0</v>
      </c>
      <c r="AF56" s="816">
        <f>AE56/$G$64</f>
        <v>0</v>
      </c>
    </row>
    <row r="57" spans="1:35" s="459" customFormat="1">
      <c r="A57" s="812" t="s">
        <v>502</v>
      </c>
      <c r="B57" s="812" t="s">
        <v>16</v>
      </c>
      <c r="C57" s="813">
        <f t="shared" si="18"/>
        <v>119</v>
      </c>
      <c r="D57" s="814">
        <f t="shared" si="18"/>
        <v>2915.5</v>
      </c>
      <c r="E57" s="814">
        <f t="shared" si="18"/>
        <v>0</v>
      </c>
      <c r="F57" s="814">
        <f t="shared" si="18"/>
        <v>0</v>
      </c>
      <c r="G57" s="815">
        <f t="shared" si="18"/>
        <v>8330</v>
      </c>
      <c r="H57" s="816">
        <f t="shared" si="14"/>
        <v>5.6845191193871398E-4</v>
      </c>
      <c r="I57" s="800"/>
      <c r="J57" s="812" t="s">
        <v>16</v>
      </c>
      <c r="K57" s="838">
        <v>10</v>
      </c>
      <c r="L57" s="839">
        <v>245</v>
      </c>
      <c r="M57" s="839">
        <v>0</v>
      </c>
      <c r="N57" s="839">
        <v>0</v>
      </c>
      <c r="O57" s="1288">
        <v>700</v>
      </c>
      <c r="P57" s="816">
        <f t="shared" si="15"/>
        <v>4.7769068230144038E-5</v>
      </c>
      <c r="Q57" s="800"/>
      <c r="R57" s="812" t="s">
        <v>16</v>
      </c>
      <c r="S57" s="838">
        <v>109</v>
      </c>
      <c r="T57" s="839">
        <v>2670.5</v>
      </c>
      <c r="U57" s="839">
        <v>0</v>
      </c>
      <c r="V57" s="839">
        <v>0</v>
      </c>
      <c r="W57" s="815">
        <v>7630</v>
      </c>
      <c r="X57" s="816">
        <f t="shared" ref="X57" si="21">W57/$G$64</f>
        <v>5.2068284370856998E-4</v>
      </c>
      <c r="Y57" s="800"/>
      <c r="Z57" s="812" t="s">
        <v>16</v>
      </c>
      <c r="AA57" s="838">
        <v>0</v>
      </c>
      <c r="AB57" s="839">
        <v>0</v>
      </c>
      <c r="AC57" s="839">
        <v>0</v>
      </c>
      <c r="AD57" s="839">
        <v>0</v>
      </c>
      <c r="AE57" s="815">
        <v>0</v>
      </c>
      <c r="AF57" s="816">
        <f t="shared" ref="AF57" si="22">AE57/$G$64</f>
        <v>0</v>
      </c>
    </row>
    <row r="58" spans="1:35" s="459" customFormat="1">
      <c r="A58" s="817" t="s">
        <v>34</v>
      </c>
      <c r="B58" s="800"/>
      <c r="C58" s="818"/>
      <c r="D58" s="819"/>
      <c r="E58" s="819"/>
      <c r="F58" s="819"/>
      <c r="G58" s="819"/>
      <c r="H58" s="811"/>
      <c r="I58" s="800"/>
      <c r="J58" s="800"/>
      <c r="K58" s="818"/>
      <c r="L58" s="819"/>
      <c r="M58" s="819"/>
      <c r="N58" s="819"/>
      <c r="O58" s="1287"/>
      <c r="P58" s="811"/>
      <c r="Q58" s="800"/>
      <c r="R58" s="800"/>
      <c r="S58" s="818"/>
      <c r="T58" s="819"/>
      <c r="U58" s="819"/>
      <c r="V58" s="819"/>
      <c r="W58" s="819"/>
      <c r="X58" s="811"/>
      <c r="Y58" s="800"/>
      <c r="Z58" s="800"/>
      <c r="AA58" s="818"/>
      <c r="AB58" s="819"/>
      <c r="AC58" s="819"/>
      <c r="AD58" s="819"/>
      <c r="AE58" s="819"/>
      <c r="AF58" s="811"/>
    </row>
    <row r="59" spans="1:35" s="459" customFormat="1">
      <c r="A59" s="812"/>
      <c r="B59" s="812"/>
      <c r="C59" s="272"/>
      <c r="D59" s="771"/>
      <c r="E59" s="771"/>
      <c r="F59" s="771"/>
      <c r="G59" s="771"/>
      <c r="H59" s="840"/>
      <c r="I59" s="800"/>
      <c r="J59" s="812"/>
      <c r="K59" s="272"/>
      <c r="L59" s="771"/>
      <c r="M59" s="771"/>
      <c r="N59" s="771"/>
      <c r="O59" s="1289"/>
      <c r="P59" s="840"/>
      <c r="Q59" s="800"/>
      <c r="R59" s="812"/>
      <c r="S59" s="272"/>
      <c r="T59" s="771"/>
      <c r="U59" s="771"/>
      <c r="V59" s="771"/>
      <c r="W59" s="771"/>
      <c r="X59" s="840"/>
      <c r="Y59" s="800"/>
      <c r="Z59" s="812"/>
      <c r="AA59" s="272"/>
      <c r="AB59" s="771"/>
      <c r="AC59" s="771"/>
      <c r="AD59" s="771"/>
      <c r="AE59" s="771"/>
      <c r="AF59" s="840"/>
    </row>
    <row r="60" spans="1:35" s="459" customFormat="1">
      <c r="A60" s="817" t="s">
        <v>89</v>
      </c>
      <c r="B60" s="800"/>
      <c r="C60" s="818"/>
      <c r="D60" s="819"/>
      <c r="E60" s="819"/>
      <c r="F60" s="819"/>
      <c r="G60" s="819"/>
      <c r="H60" s="811"/>
      <c r="I60" s="800"/>
      <c r="J60" s="800"/>
      <c r="K60" s="818"/>
      <c r="L60" s="819"/>
      <c r="M60" s="819"/>
      <c r="N60" s="819"/>
      <c r="O60" s="1287"/>
      <c r="P60" s="811"/>
      <c r="Q60" s="800"/>
      <c r="R60" s="800"/>
      <c r="S60" s="818"/>
      <c r="T60" s="819"/>
      <c r="U60" s="819"/>
      <c r="V60" s="819"/>
      <c r="W60" s="819"/>
      <c r="X60" s="811"/>
      <c r="Y60" s="800"/>
      <c r="Z60" s="800"/>
      <c r="AA60" s="818"/>
      <c r="AB60" s="819"/>
      <c r="AC60" s="819"/>
      <c r="AD60" s="819"/>
      <c r="AE60" s="819"/>
      <c r="AF60" s="811"/>
    </row>
    <row r="61" spans="1:35" s="459" customFormat="1">
      <c r="A61" s="812" t="s">
        <v>90</v>
      </c>
      <c r="B61" s="812" t="s">
        <v>17</v>
      </c>
      <c r="C61" s="813">
        <f>K61+S61</f>
        <v>21677</v>
      </c>
      <c r="D61" s="819"/>
      <c r="E61" s="819"/>
      <c r="F61" s="819"/>
      <c r="G61" s="815">
        <f>O61+W61</f>
        <v>3277608.3599847341</v>
      </c>
      <c r="H61" s="816">
        <f>G61/$G$64</f>
        <v>0.22366899625685893</v>
      </c>
      <c r="I61" s="800"/>
      <c r="J61" s="812" t="s">
        <v>17</v>
      </c>
      <c r="K61" s="841">
        <v>13213</v>
      </c>
      <c r="L61" s="819"/>
      <c r="M61" s="819"/>
      <c r="N61" s="819"/>
      <c r="O61" s="1288">
        <v>1964346.1801233431</v>
      </c>
      <c r="P61" s="816">
        <f>O61/$G$64</f>
        <v>0.13404998100847826</v>
      </c>
      <c r="Q61" s="800"/>
      <c r="R61" s="812" t="s">
        <v>17</v>
      </c>
      <c r="S61" s="841">
        <v>8464</v>
      </c>
      <c r="T61" s="819"/>
      <c r="U61" s="819"/>
      <c r="V61" s="819"/>
      <c r="W61" s="815">
        <v>1313262.179861391</v>
      </c>
      <c r="X61" s="816">
        <f>W61/$G$64</f>
        <v>8.9619015248380673E-2</v>
      </c>
      <c r="Y61" s="800"/>
      <c r="Z61" s="812" t="s">
        <v>17</v>
      </c>
      <c r="AA61" s="841">
        <v>0</v>
      </c>
      <c r="AB61" s="819"/>
      <c r="AC61" s="819"/>
      <c r="AD61" s="819"/>
      <c r="AE61" s="815">
        <v>0</v>
      </c>
      <c r="AF61" s="816">
        <f>AE61/$G$64</f>
        <v>0</v>
      </c>
    </row>
    <row r="62" spans="1:35" s="459" customFormat="1">
      <c r="A62" s="812" t="s">
        <v>91</v>
      </c>
      <c r="B62" s="812" t="s">
        <v>17</v>
      </c>
      <c r="C62" s="813">
        <f>K62+S62</f>
        <v>21535</v>
      </c>
      <c r="D62" s="819"/>
      <c r="E62" s="819"/>
      <c r="F62" s="819"/>
      <c r="G62" s="815">
        <f>O62+W62</f>
        <v>563702.4799999838</v>
      </c>
      <c r="H62" s="816">
        <f>G62/$G$64</f>
        <v>3.8467917469458046E-2</v>
      </c>
      <c r="I62" s="800"/>
      <c r="J62" s="812" t="s">
        <v>17</v>
      </c>
      <c r="K62" s="841">
        <v>13205</v>
      </c>
      <c r="L62" s="819"/>
      <c r="M62" s="819"/>
      <c r="N62" s="819"/>
      <c r="O62" s="1288">
        <v>338110.05999999004</v>
      </c>
      <c r="P62" s="816">
        <f>O62/$G$64</f>
        <v>2.3073146464910883E-2</v>
      </c>
      <c r="Q62" s="800"/>
      <c r="R62" s="812" t="s">
        <v>17</v>
      </c>
      <c r="S62" s="841">
        <v>8330</v>
      </c>
      <c r="T62" s="819"/>
      <c r="U62" s="819"/>
      <c r="V62" s="819"/>
      <c r="W62" s="815">
        <v>225592.41999999376</v>
      </c>
      <c r="X62" s="816">
        <f>W62/$G$64</f>
        <v>1.5394771004547159E-2</v>
      </c>
      <c r="Y62" s="800"/>
      <c r="Z62" s="812" t="s">
        <v>17</v>
      </c>
      <c r="AA62" s="841">
        <v>0</v>
      </c>
      <c r="AB62" s="819"/>
      <c r="AC62" s="819"/>
      <c r="AD62" s="819"/>
      <c r="AE62" s="815">
        <v>0</v>
      </c>
      <c r="AF62" s="816">
        <f>AE62/$G$64</f>
        <v>0</v>
      </c>
    </row>
    <row r="63" spans="1:35" s="459" customFormat="1">
      <c r="A63" s="800"/>
      <c r="B63" s="800"/>
      <c r="C63" s="809"/>
      <c r="D63" s="810"/>
      <c r="E63" s="819"/>
      <c r="F63" s="810"/>
      <c r="G63" s="810"/>
      <c r="H63" s="811"/>
      <c r="I63" s="800"/>
      <c r="J63" s="800"/>
      <c r="K63" s="809"/>
      <c r="L63" s="810"/>
      <c r="M63" s="819"/>
      <c r="N63" s="810"/>
      <c r="O63" s="810"/>
      <c r="P63" s="811"/>
      <c r="Q63" s="800"/>
      <c r="R63" s="800"/>
      <c r="S63" s="809"/>
      <c r="T63" s="810"/>
      <c r="U63" s="819"/>
      <c r="V63" s="810"/>
      <c r="W63" s="810"/>
      <c r="X63" s="811"/>
      <c r="Y63" s="800"/>
      <c r="Z63" s="800"/>
      <c r="AA63" s="809"/>
      <c r="AB63" s="810"/>
      <c r="AC63" s="819"/>
      <c r="AD63" s="810"/>
      <c r="AE63" s="810"/>
      <c r="AF63" s="811"/>
    </row>
    <row r="64" spans="1:35" s="459" customFormat="1">
      <c r="A64" s="842" t="s">
        <v>503</v>
      </c>
      <c r="B64" s="812"/>
      <c r="C64" s="843"/>
      <c r="D64" s="771">
        <f>SUM(D9:D63)</f>
        <v>3446316.2069999985</v>
      </c>
      <c r="E64" s="771">
        <f t="shared" ref="E64:G64" si="23">SUM(E9:E63)</f>
        <v>401.57168900000033</v>
      </c>
      <c r="F64" s="771">
        <f t="shared" si="23"/>
        <v>208383.53999999916</v>
      </c>
      <c r="G64" s="1019">
        <f t="shared" si="23"/>
        <v>14653834.079984719</v>
      </c>
      <c r="H64" s="811"/>
      <c r="I64" s="800"/>
      <c r="J64" s="812"/>
      <c r="K64" s="843"/>
      <c r="L64" s="771">
        <f t="shared" ref="L64:O64" si="24">SUM(L9:L63)</f>
        <v>2542162.4739999948</v>
      </c>
      <c r="M64" s="771">
        <f t="shared" si="24"/>
        <v>299.72465799999992</v>
      </c>
      <c r="N64" s="771">
        <f t="shared" si="24"/>
        <v>113923.78999999998</v>
      </c>
      <c r="O64" s="1019">
        <f t="shared" si="24"/>
        <v>10212284.140123336</v>
      </c>
      <c r="P64" s="811"/>
      <c r="Q64" s="800"/>
      <c r="R64" s="812"/>
      <c r="S64" s="843"/>
      <c r="T64" s="771">
        <f t="shared" ref="T64:W64" si="25">SUM(T9:T63)</f>
        <v>904153.73300000431</v>
      </c>
      <c r="U64" s="771">
        <f t="shared" si="25"/>
        <v>101.84703100000038</v>
      </c>
      <c r="V64" s="771">
        <f t="shared" si="25"/>
        <v>94459.749999999185</v>
      </c>
      <c r="W64" s="1019">
        <f t="shared" si="25"/>
        <v>4441549.9398613852</v>
      </c>
      <c r="X64" s="811"/>
      <c r="Y64" s="800"/>
      <c r="Z64" s="812"/>
      <c r="AA64" s="843"/>
      <c r="AB64" s="771">
        <f t="shared" ref="AB64:AE64" si="26">SUM(AB9:AB63)</f>
        <v>0</v>
      </c>
      <c r="AC64" s="771">
        <f t="shared" si="26"/>
        <v>0</v>
      </c>
      <c r="AD64" s="771">
        <f t="shared" si="26"/>
        <v>0</v>
      </c>
      <c r="AE64" s="844">
        <f t="shared" si="26"/>
        <v>0</v>
      </c>
      <c r="AF64" s="811"/>
      <c r="AG64" s="90"/>
      <c r="AH64" s="90"/>
      <c r="AI64" s="90"/>
    </row>
    <row r="65" spans="1:32" s="459" customFormat="1">
      <c r="A65" s="808"/>
      <c r="B65" s="808"/>
      <c r="C65" s="845"/>
      <c r="D65" s="237"/>
      <c r="E65" s="846"/>
      <c r="F65" s="846"/>
      <c r="G65" s="847"/>
      <c r="H65" s="848"/>
      <c r="I65" s="800"/>
      <c r="J65" s="808"/>
      <c r="K65" s="845"/>
      <c r="L65" s="237"/>
      <c r="M65" s="846"/>
      <c r="N65" s="846"/>
      <c r="O65" s="847"/>
      <c r="P65" s="848"/>
      <c r="Q65" s="800"/>
      <c r="R65" s="808"/>
      <c r="S65" s="845"/>
      <c r="T65" s="237"/>
      <c r="U65" s="846"/>
      <c r="V65" s="846"/>
      <c r="W65" s="847"/>
      <c r="X65" s="848"/>
      <c r="Y65" s="800"/>
      <c r="Z65" s="808"/>
      <c r="AA65" s="845"/>
      <c r="AB65" s="237"/>
      <c r="AC65" s="846"/>
      <c r="AD65" s="846"/>
      <c r="AE65" s="847"/>
      <c r="AF65" s="848"/>
    </row>
    <row r="66" spans="1:32" s="459" customFormat="1" ht="13.5" thickBot="1">
      <c r="A66" s="849" t="s">
        <v>504</v>
      </c>
      <c r="B66" s="849"/>
      <c r="C66" s="813">
        <f t="shared" ref="C66" si="27">K66+S66+AA66</f>
        <v>5481</v>
      </c>
      <c r="D66" s="850"/>
      <c r="E66" s="851"/>
      <c r="F66" s="851"/>
      <c r="G66" s="851"/>
      <c r="H66" s="852"/>
      <c r="I66" s="853"/>
      <c r="J66" s="849"/>
      <c r="K66" s="854">
        <v>4114</v>
      </c>
      <c r="L66" s="850"/>
      <c r="M66" s="851"/>
      <c r="N66" s="851"/>
      <c r="O66" s="851"/>
      <c r="P66" s="852"/>
      <c r="Q66" s="853"/>
      <c r="R66" s="849"/>
      <c r="S66" s="854">
        <v>1367</v>
      </c>
      <c r="T66" s="850"/>
      <c r="U66" s="851"/>
      <c r="V66" s="851"/>
      <c r="W66" s="851"/>
      <c r="X66" s="852"/>
      <c r="Y66" s="853"/>
      <c r="Z66" s="849"/>
      <c r="AA66" s="854">
        <v>0</v>
      </c>
      <c r="AB66" s="850"/>
      <c r="AC66" s="851"/>
      <c r="AD66" s="851"/>
      <c r="AE66" s="851"/>
      <c r="AF66" s="852"/>
    </row>
    <row r="67" spans="1:32" s="459" customFormat="1">
      <c r="A67" s="855"/>
      <c r="B67" s="856"/>
      <c r="C67" s="857"/>
      <c r="D67" s="1341"/>
      <c r="E67" s="1342"/>
      <c r="F67" s="1343"/>
      <c r="G67" s="1341"/>
      <c r="H67" s="1342"/>
      <c r="I67" s="1330"/>
      <c r="J67" s="856"/>
      <c r="K67" s="857"/>
      <c r="L67" s="1329"/>
      <c r="M67" s="1344"/>
      <c r="N67" s="1330"/>
      <c r="O67" s="1329"/>
      <c r="P67" s="1344"/>
      <c r="Q67" s="1330"/>
      <c r="R67" s="856"/>
      <c r="S67" s="857"/>
      <c r="T67" s="1329"/>
      <c r="U67" s="1344"/>
      <c r="V67" s="1330"/>
      <c r="W67" s="1329"/>
      <c r="X67" s="1344"/>
      <c r="Y67" s="1330"/>
      <c r="Z67" s="855"/>
      <c r="AA67" s="857"/>
      <c r="AB67" s="1329"/>
      <c r="AC67" s="1344"/>
      <c r="AD67" s="1330"/>
      <c r="AE67" s="1329"/>
      <c r="AF67" s="1330"/>
    </row>
    <row r="68" spans="1:32" s="459" customFormat="1" ht="39.6" customHeight="1" thickBot="1">
      <c r="A68" s="858" t="s">
        <v>505</v>
      </c>
      <c r="B68" s="810" t="s">
        <v>506</v>
      </c>
      <c r="C68" s="810"/>
      <c r="D68" s="810"/>
      <c r="E68" s="810"/>
      <c r="F68" s="810"/>
      <c r="G68" s="810"/>
      <c r="H68" s="810"/>
      <c r="I68" s="810"/>
      <c r="J68" s="810" t="s">
        <v>507</v>
      </c>
      <c r="K68" s="810"/>
      <c r="L68" s="810"/>
      <c r="M68" s="859"/>
      <c r="N68" s="860"/>
      <c r="O68" s="861"/>
      <c r="P68" s="859"/>
      <c r="Q68" s="862"/>
      <c r="R68" s="859" t="s">
        <v>508</v>
      </c>
      <c r="S68" s="859"/>
      <c r="T68" s="858"/>
      <c r="U68" s="863"/>
      <c r="V68" s="862"/>
      <c r="W68" s="858"/>
      <c r="X68" s="863"/>
      <c r="Y68" s="862"/>
      <c r="Z68" s="859" t="s">
        <v>509</v>
      </c>
      <c r="AA68" s="859"/>
      <c r="AB68" s="858"/>
      <c r="AC68" s="863"/>
      <c r="AD68" s="862"/>
      <c r="AE68" s="858"/>
      <c r="AF68" s="862"/>
    </row>
    <row r="69" spans="1:32" s="459" customFormat="1">
      <c r="A69" s="843" t="s">
        <v>510</v>
      </c>
      <c r="B69" s="148" t="s">
        <v>17</v>
      </c>
      <c r="C69" s="864">
        <f>K69+S69</f>
        <v>11617</v>
      </c>
      <c r="D69" s="865"/>
      <c r="E69" s="866"/>
      <c r="F69" s="866"/>
      <c r="G69" s="866"/>
      <c r="H69" s="867"/>
      <c r="I69" s="868"/>
      <c r="J69" s="148" t="s">
        <v>17</v>
      </c>
      <c r="K69" s="864">
        <v>6467</v>
      </c>
      <c r="L69" s="869"/>
      <c r="M69" s="870"/>
      <c r="N69" s="871"/>
      <c r="O69" s="872"/>
      <c r="P69" s="873"/>
      <c r="Q69" s="868"/>
      <c r="R69" s="148" t="s">
        <v>17</v>
      </c>
      <c r="S69" s="864">
        <v>5150</v>
      </c>
      <c r="T69" s="869"/>
      <c r="U69" s="870"/>
      <c r="V69" s="871"/>
      <c r="W69" s="872"/>
      <c r="X69" s="873"/>
      <c r="Y69" s="840"/>
      <c r="Z69" s="843" t="s">
        <v>17</v>
      </c>
      <c r="AA69" s="864">
        <v>0</v>
      </c>
      <c r="AB69" s="869"/>
      <c r="AC69" s="870"/>
      <c r="AD69" s="871"/>
      <c r="AE69" s="872"/>
      <c r="AF69" s="873"/>
    </row>
    <row r="70" spans="1:32" s="459" customFormat="1">
      <c r="A70" s="843" t="s">
        <v>511</v>
      </c>
      <c r="B70" s="148" t="s">
        <v>17</v>
      </c>
      <c r="C70" s="864">
        <f>K70+S70</f>
        <v>9236</v>
      </c>
      <c r="D70" s="865"/>
      <c r="E70" s="866"/>
      <c r="F70" s="866"/>
      <c r="G70" s="866"/>
      <c r="H70" s="867"/>
      <c r="I70" s="868"/>
      <c r="J70" s="148" t="s">
        <v>17</v>
      </c>
      <c r="K70" s="864">
        <v>6114</v>
      </c>
      <c r="L70" s="874"/>
      <c r="M70" s="875"/>
      <c r="N70" s="592"/>
      <c r="O70" s="866"/>
      <c r="P70" s="876"/>
      <c r="Q70" s="868"/>
      <c r="R70" s="148" t="s">
        <v>17</v>
      </c>
      <c r="S70" s="864">
        <v>3122</v>
      </c>
      <c r="T70" s="874"/>
      <c r="U70" s="875"/>
      <c r="V70" s="592"/>
      <c r="W70" s="866"/>
      <c r="X70" s="876"/>
      <c r="Y70" s="840"/>
      <c r="Z70" s="843" t="s">
        <v>17</v>
      </c>
      <c r="AA70" s="864">
        <v>0</v>
      </c>
      <c r="AB70" s="874"/>
      <c r="AC70" s="875"/>
      <c r="AD70" s="592"/>
      <c r="AE70" s="866"/>
      <c r="AF70" s="876"/>
    </row>
    <row r="71" spans="1:32" s="459" customFormat="1">
      <c r="A71" s="843" t="s">
        <v>48</v>
      </c>
      <c r="B71" s="148" t="s">
        <v>17</v>
      </c>
      <c r="C71" s="864">
        <f>K71+S71</f>
        <v>821</v>
      </c>
      <c r="D71" s="865"/>
      <c r="E71" s="866"/>
      <c r="F71" s="866"/>
      <c r="G71" s="866"/>
      <c r="H71" s="867"/>
      <c r="I71" s="868"/>
      <c r="J71" s="148" t="s">
        <v>17</v>
      </c>
      <c r="K71" s="864">
        <v>631</v>
      </c>
      <c r="L71" s="874"/>
      <c r="M71" s="875"/>
      <c r="N71" s="592"/>
      <c r="O71" s="866"/>
      <c r="P71" s="876"/>
      <c r="Q71" s="868"/>
      <c r="R71" s="148" t="s">
        <v>17</v>
      </c>
      <c r="S71" s="864">
        <v>190</v>
      </c>
      <c r="T71" s="874"/>
      <c r="U71" s="875"/>
      <c r="V71" s="592"/>
      <c r="W71" s="866"/>
      <c r="X71" s="876"/>
      <c r="Y71" s="840"/>
      <c r="Z71" s="843" t="s">
        <v>17</v>
      </c>
      <c r="AA71" s="864">
        <v>0</v>
      </c>
      <c r="AB71" s="874"/>
      <c r="AC71" s="875"/>
      <c r="AD71" s="592"/>
      <c r="AE71" s="866"/>
      <c r="AF71" s="876"/>
    </row>
    <row r="72" spans="1:32" s="459" customFormat="1">
      <c r="A72" s="877" t="s">
        <v>512</v>
      </c>
      <c r="B72" s="148" t="s">
        <v>17</v>
      </c>
      <c r="C72" s="864">
        <f>K72+S72</f>
        <v>21677</v>
      </c>
      <c r="D72" s="865"/>
      <c r="E72" s="866"/>
      <c r="F72" s="866"/>
      <c r="G72" s="866"/>
      <c r="H72" s="867"/>
      <c r="I72" s="878"/>
      <c r="J72" s="148" t="s">
        <v>17</v>
      </c>
      <c r="K72" s="864">
        <v>13213</v>
      </c>
      <c r="L72" s="879"/>
      <c r="M72" s="875"/>
      <c r="N72" s="880"/>
      <c r="O72" s="881"/>
      <c r="P72" s="876"/>
      <c r="Q72" s="878"/>
      <c r="R72" s="148" t="s">
        <v>17</v>
      </c>
      <c r="S72" s="864">
        <v>8464</v>
      </c>
      <c r="T72" s="879"/>
      <c r="U72" s="875"/>
      <c r="V72" s="880"/>
      <c r="W72" s="881"/>
      <c r="X72" s="876"/>
      <c r="Y72" s="882"/>
      <c r="Z72" s="843" t="s">
        <v>17</v>
      </c>
      <c r="AA72" s="864">
        <f>SUM(AA69:AA71)</f>
        <v>0</v>
      </c>
      <c r="AB72" s="879"/>
      <c r="AC72" s="875"/>
      <c r="AD72" s="880"/>
      <c r="AE72" s="881"/>
      <c r="AF72" s="876"/>
    </row>
    <row r="73" spans="1:32" s="459" customFormat="1">
      <c r="A73" s="877" t="s">
        <v>513</v>
      </c>
      <c r="B73" s="148" t="s">
        <v>17</v>
      </c>
      <c r="C73" s="864">
        <f>K73+S73</f>
        <v>20316</v>
      </c>
      <c r="D73" s="865"/>
      <c r="E73" s="875"/>
      <c r="F73" s="866"/>
      <c r="G73" s="866"/>
      <c r="H73" s="876"/>
      <c r="I73" s="868"/>
      <c r="J73" s="148" t="s">
        <v>17</v>
      </c>
      <c r="K73" s="883">
        <v>11563</v>
      </c>
      <c r="L73" s="874"/>
      <c r="M73" s="875"/>
      <c r="N73" s="592"/>
      <c r="O73" s="866"/>
      <c r="P73" s="876"/>
      <c r="Q73" s="868"/>
      <c r="R73" s="148" t="s">
        <v>17</v>
      </c>
      <c r="S73" s="883">
        <v>8753</v>
      </c>
      <c r="T73" s="874"/>
      <c r="U73" s="875"/>
      <c r="V73" s="592"/>
      <c r="W73" s="866"/>
      <c r="X73" s="876"/>
      <c r="Y73" s="840"/>
      <c r="Z73" s="843" t="s">
        <v>17</v>
      </c>
      <c r="AA73" s="883">
        <v>0</v>
      </c>
      <c r="AB73" s="874"/>
      <c r="AC73" s="875"/>
      <c r="AD73" s="592"/>
      <c r="AE73" s="866"/>
      <c r="AF73" s="876"/>
    </row>
    <row r="74" spans="1:32" s="459" customFormat="1">
      <c r="A74" s="877" t="s">
        <v>514</v>
      </c>
      <c r="B74" s="148" t="s">
        <v>44</v>
      </c>
      <c r="C74" s="884">
        <f>C72/C73</f>
        <v>1.0669915337664895</v>
      </c>
      <c r="D74" s="865"/>
      <c r="E74" s="875"/>
      <c r="F74" s="866"/>
      <c r="G74" s="866"/>
      <c r="H74" s="876"/>
      <c r="I74" s="868"/>
      <c r="J74" s="148" t="s">
        <v>44</v>
      </c>
      <c r="K74" s="884">
        <f>K72/K73</f>
        <v>1.1426965320418576</v>
      </c>
      <c r="L74" s="874"/>
      <c r="M74" s="875"/>
      <c r="N74" s="592"/>
      <c r="O74" s="866"/>
      <c r="P74" s="876"/>
      <c r="Q74" s="868"/>
      <c r="R74" s="148" t="s">
        <v>44</v>
      </c>
      <c r="S74" s="884">
        <f>S72/S73</f>
        <v>0.96698274877184964</v>
      </c>
      <c r="T74" s="874"/>
      <c r="U74" s="875"/>
      <c r="V74" s="592"/>
      <c r="W74" s="866"/>
      <c r="X74" s="876"/>
      <c r="Y74" s="840"/>
      <c r="Z74" s="843" t="s">
        <v>44</v>
      </c>
      <c r="AA74" s="884">
        <v>0</v>
      </c>
      <c r="AB74" s="874"/>
      <c r="AC74" s="875"/>
      <c r="AD74" s="592"/>
      <c r="AE74" s="866"/>
      <c r="AF74" s="876"/>
    </row>
    <row r="75" spans="1:32" s="459" customFormat="1" ht="13.5" thickBot="1">
      <c r="A75" s="885" t="s">
        <v>515</v>
      </c>
      <c r="B75" s="886" t="s">
        <v>17</v>
      </c>
      <c r="C75" s="887"/>
      <c r="D75" s="888"/>
      <c r="E75" s="889"/>
      <c r="F75" s="890"/>
      <c r="G75" s="890"/>
      <c r="H75" s="891"/>
      <c r="I75" s="892"/>
      <c r="J75" s="886" t="s">
        <v>17</v>
      </c>
      <c r="K75" s="887">
        <v>621</v>
      </c>
      <c r="L75" s="893"/>
      <c r="M75" s="889"/>
      <c r="N75" s="851"/>
      <c r="O75" s="890"/>
      <c r="P75" s="891"/>
      <c r="Q75" s="892"/>
      <c r="R75" s="886" t="s">
        <v>17</v>
      </c>
      <c r="S75" s="887">
        <v>171</v>
      </c>
      <c r="T75" s="893"/>
      <c r="U75" s="889"/>
      <c r="V75" s="851"/>
      <c r="W75" s="890"/>
      <c r="X75" s="891"/>
      <c r="Y75" s="894"/>
      <c r="Z75" s="885" t="s">
        <v>17</v>
      </c>
      <c r="AA75" s="887">
        <v>0</v>
      </c>
      <c r="AB75" s="893"/>
      <c r="AC75" s="889"/>
      <c r="AD75" s="851"/>
      <c r="AE75" s="890"/>
      <c r="AF75" s="891"/>
    </row>
    <row r="76" spans="1:32" s="459" customFormat="1">
      <c r="A76" s="90"/>
      <c r="B76" s="90"/>
      <c r="C76" s="90"/>
      <c r="D76" s="90"/>
      <c r="E76" s="90"/>
      <c r="F76" s="90"/>
      <c r="G76" s="90"/>
      <c r="H76" s="90"/>
      <c r="I76" s="90"/>
      <c r="K76" s="90"/>
      <c r="L76" s="90"/>
    </row>
    <row r="77" spans="1:32" s="459" customFormat="1" ht="13.35" customHeight="1">
      <c r="A77" s="1331" t="s">
        <v>516</v>
      </c>
      <c r="B77" s="1331"/>
      <c r="C77" s="1331"/>
      <c r="D77" s="1331"/>
      <c r="E77" s="1331"/>
      <c r="F77" s="1331"/>
      <c r="G77" s="1331"/>
      <c r="H77" s="1331"/>
      <c r="I77" s="1331"/>
    </row>
    <row r="78" spans="1:32" s="459" customFormat="1" ht="13.35" customHeight="1">
      <c r="A78" s="1332" t="s">
        <v>517</v>
      </c>
      <c r="B78" s="1332"/>
      <c r="C78" s="1332"/>
      <c r="D78" s="1332"/>
      <c r="E78" s="1332"/>
      <c r="F78" s="1332"/>
      <c r="G78" s="1332"/>
      <c r="H78" s="1332"/>
      <c r="I78" s="1332"/>
    </row>
    <row r="79" spans="1:32" s="459" customFormat="1">
      <c r="A79" s="895" t="s">
        <v>518</v>
      </c>
      <c r="B79" s="895"/>
      <c r="C79" s="895"/>
      <c r="D79" s="895"/>
      <c r="E79" s="895"/>
      <c r="F79" s="895"/>
      <c r="G79" s="895"/>
    </row>
    <row r="80" spans="1:32" s="459" customFormat="1">
      <c r="A80" s="895" t="s">
        <v>519</v>
      </c>
      <c r="B80" s="896"/>
      <c r="C80" s="897"/>
      <c r="D80" s="895"/>
      <c r="E80" s="895"/>
      <c r="F80" s="895"/>
      <c r="G80" s="895"/>
    </row>
    <row r="81" spans="1:7" s="459" customFormat="1">
      <c r="A81" s="895" t="s">
        <v>520</v>
      </c>
      <c r="B81" s="896"/>
      <c r="C81" s="896"/>
      <c r="D81" s="896"/>
      <c r="E81" s="896"/>
      <c r="F81" s="896"/>
      <c r="G81" s="896"/>
    </row>
    <row r="82" spans="1:7" s="459" customFormat="1">
      <c r="A82" s="898" t="s">
        <v>796</v>
      </c>
      <c r="B82" s="896"/>
      <c r="C82" s="896"/>
      <c r="D82" s="896"/>
      <c r="E82" s="896"/>
      <c r="F82" s="896"/>
      <c r="G82" s="896"/>
    </row>
    <row r="83" spans="1:7" s="459" customFormat="1">
      <c r="A83" s="1333" t="s">
        <v>522</v>
      </c>
      <c r="B83" s="1333"/>
      <c r="C83" s="1333"/>
      <c r="D83" s="1333"/>
      <c r="E83" s="1333"/>
      <c r="F83" s="1333"/>
      <c r="G83" s="1333"/>
    </row>
    <row r="84" spans="1:7" s="459" customFormat="1">
      <c r="A84" s="1345" t="s">
        <v>523</v>
      </c>
      <c r="B84" s="1345"/>
      <c r="C84" s="1345"/>
      <c r="D84" s="1345"/>
      <c r="E84" s="1345"/>
      <c r="F84" s="1345"/>
      <c r="G84" s="1345"/>
    </row>
    <row r="85" spans="1:7">
      <c r="A85" s="614"/>
      <c r="B85" s="614"/>
      <c r="C85" s="614"/>
      <c r="D85" s="614"/>
      <c r="E85" s="614"/>
      <c r="F85" s="614"/>
      <c r="G85" s="614"/>
    </row>
    <row r="86" spans="1:7" ht="14.1" customHeight="1">
      <c r="A86" s="1346"/>
      <c r="B86" s="1346"/>
      <c r="C86" s="1346"/>
      <c r="D86" s="1346"/>
      <c r="E86" s="1346"/>
      <c r="F86" s="1346"/>
      <c r="G86" s="1346"/>
    </row>
    <row r="88" spans="1:7" ht="32.25" customHeight="1">
      <c r="A88" s="1347"/>
      <c r="B88" s="1347"/>
      <c r="C88" s="1347"/>
      <c r="D88" s="1347"/>
    </row>
  </sheetData>
  <mergeCells count="25">
    <mergeCell ref="A84:G84"/>
    <mergeCell ref="A86:G86"/>
    <mergeCell ref="A88:D88"/>
    <mergeCell ref="W67:Y67"/>
    <mergeCell ref="AB67:AD67"/>
    <mergeCell ref="A77:I77"/>
    <mergeCell ref="A78:I78"/>
    <mergeCell ref="A83:G83"/>
    <mergeCell ref="Z5:AF5"/>
    <mergeCell ref="C6:H6"/>
    <mergeCell ref="K6:P6"/>
    <mergeCell ref="S6:X6"/>
    <mergeCell ref="AA6:AF6"/>
    <mergeCell ref="D67:F67"/>
    <mergeCell ref="G67:I67"/>
    <mergeCell ref="L67:N67"/>
    <mergeCell ref="O67:Q67"/>
    <mergeCell ref="T67:V67"/>
    <mergeCell ref="R5:X5"/>
    <mergeCell ref="B5:H5"/>
    <mergeCell ref="J5:P5"/>
    <mergeCell ref="A1:AF1"/>
    <mergeCell ref="A2:AF2"/>
    <mergeCell ref="A3:AF3"/>
    <mergeCell ref="AE67:AF67"/>
  </mergeCells>
  <printOptions horizontalCentered="1" verticalCentered="1" headings="1"/>
  <pageMargins left="0.25" right="0.25" top="0.5" bottom="0.5" header="0.5" footer="0.5"/>
  <pageSetup paperSize="3" scale="39" orientation="landscape" r:id="rId1"/>
  <headerFooter scaleWithDoc="0"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I82"/>
  <sheetViews>
    <sheetView zoomScale="90" zoomScaleNormal="90" zoomScalePageLayoutView="75" workbookViewId="0">
      <selection sqref="A1:H3"/>
    </sheetView>
  </sheetViews>
  <sheetFormatPr defaultColWidth="8.5703125" defaultRowHeight="15" customHeight="1"/>
  <cols>
    <col min="1" max="1" width="41.5703125" style="463" customWidth="1"/>
    <col min="2" max="2" width="7.5703125" style="463" customWidth="1"/>
    <col min="3" max="3" width="8.5703125" style="463"/>
    <col min="4" max="4" width="12.42578125" style="463" customWidth="1"/>
    <col min="5" max="6" width="8.5703125" style="463"/>
    <col min="7" max="7" width="12.5703125" style="463" customWidth="1"/>
    <col min="8" max="8" width="12.42578125" style="463" customWidth="1"/>
    <col min="9" max="16384" width="8.5703125" style="463"/>
  </cols>
  <sheetData>
    <row r="1" spans="1:8" s="459" customFormat="1" ht="15.75">
      <c r="A1" s="1326" t="s">
        <v>708</v>
      </c>
      <c r="B1" s="1326"/>
      <c r="C1" s="1326"/>
      <c r="D1" s="1326"/>
      <c r="E1" s="1326"/>
      <c r="F1" s="1326"/>
      <c r="G1" s="1326"/>
      <c r="H1" s="1326"/>
    </row>
    <row r="2" spans="1:8" s="459" customFormat="1" ht="15.6" customHeight="1">
      <c r="A2" s="1327" t="s">
        <v>536</v>
      </c>
      <c r="B2" s="1327"/>
      <c r="C2" s="1327"/>
      <c r="D2" s="1327"/>
      <c r="E2" s="1327"/>
      <c r="F2" s="1327"/>
      <c r="G2" s="1327"/>
      <c r="H2" s="1327"/>
    </row>
    <row r="3" spans="1:8" s="459" customFormat="1" ht="15.6" customHeight="1">
      <c r="A3" s="1328" t="s">
        <v>525</v>
      </c>
      <c r="B3" s="1328"/>
      <c r="C3" s="1328"/>
      <c r="D3" s="1328"/>
      <c r="E3" s="1328"/>
      <c r="F3" s="1328"/>
      <c r="G3" s="1328"/>
      <c r="H3" s="1328"/>
    </row>
    <row r="4" spans="1:8" s="459" customFormat="1" ht="15.75" thickBot="1">
      <c r="A4" s="1000"/>
      <c r="B4" s="797"/>
      <c r="C4" s="899"/>
      <c r="D4" s="899"/>
      <c r="E4" s="899"/>
      <c r="F4" s="899"/>
      <c r="G4" s="459" t="s">
        <v>3</v>
      </c>
    </row>
    <row r="5" spans="1:8" s="459" customFormat="1" ht="16.5" thickBot="1">
      <c r="A5" s="796"/>
      <c r="B5" s="900"/>
      <c r="C5" s="1348" t="s">
        <v>526</v>
      </c>
      <c r="D5" s="1349"/>
      <c r="E5" s="1349"/>
      <c r="F5" s="1349"/>
      <c r="G5" s="1349"/>
      <c r="H5" s="1350"/>
    </row>
    <row r="6" spans="1:8" s="459" customFormat="1" ht="12.75">
      <c r="A6" s="799"/>
      <c r="B6" s="799"/>
      <c r="C6" s="1335" t="s">
        <v>468</v>
      </c>
      <c r="D6" s="1336"/>
      <c r="E6" s="1336"/>
      <c r="F6" s="1336"/>
      <c r="G6" s="1336"/>
      <c r="H6" s="1337"/>
    </row>
    <row r="7" spans="1:8" s="459" customFormat="1" ht="38.25">
      <c r="A7" s="802" t="s">
        <v>14</v>
      </c>
      <c r="B7" s="803" t="s">
        <v>15</v>
      </c>
      <c r="C7" s="804" t="s">
        <v>97</v>
      </c>
      <c r="D7" s="805" t="s">
        <v>669</v>
      </c>
      <c r="E7" s="805" t="s">
        <v>670</v>
      </c>
      <c r="F7" s="805" t="s">
        <v>671</v>
      </c>
      <c r="G7" s="805" t="s">
        <v>527</v>
      </c>
      <c r="H7" s="806" t="s">
        <v>95</v>
      </c>
    </row>
    <row r="8" spans="1:8" s="459" customFormat="1" ht="12.75">
      <c r="A8" s="807" t="s">
        <v>258</v>
      </c>
      <c r="B8" s="808"/>
      <c r="C8" s="809"/>
      <c r="D8" s="810"/>
      <c r="E8" s="810"/>
      <c r="F8" s="810"/>
      <c r="G8" s="810"/>
      <c r="H8" s="811"/>
    </row>
    <row r="9" spans="1:8" s="459" customFormat="1" ht="12.75">
      <c r="A9" s="812" t="s">
        <v>92</v>
      </c>
      <c r="B9" s="812" t="s">
        <v>16</v>
      </c>
      <c r="C9" s="820">
        <v>0</v>
      </c>
      <c r="D9" s="821">
        <v>0</v>
      </c>
      <c r="E9" s="821">
        <v>0</v>
      </c>
      <c r="F9" s="821">
        <v>0</v>
      </c>
      <c r="G9" s="815">
        <v>0</v>
      </c>
      <c r="H9" s="816">
        <f>IF($G$64=0,0,G9/$G$64)</f>
        <v>0</v>
      </c>
    </row>
    <row r="10" spans="1:8" s="459" customFormat="1" ht="12.75">
      <c r="A10" s="812" t="s">
        <v>477</v>
      </c>
      <c r="B10" s="812" t="s">
        <v>16</v>
      </c>
      <c r="C10" s="820">
        <v>0</v>
      </c>
      <c r="D10" s="821">
        <v>0</v>
      </c>
      <c r="E10" s="821">
        <v>0</v>
      </c>
      <c r="F10" s="821">
        <v>0</v>
      </c>
      <c r="G10" s="815">
        <v>0</v>
      </c>
      <c r="H10" s="816">
        <f t="shared" ref="H10:H11" si="0">IF($G$64=0,0,G10/$G$64)</f>
        <v>0</v>
      </c>
    </row>
    <row r="11" spans="1:8" s="459" customFormat="1" ht="12.75">
      <c r="A11" s="812" t="s">
        <v>668</v>
      </c>
      <c r="B11" s="812" t="s">
        <v>16</v>
      </c>
      <c r="C11" s="820">
        <v>0</v>
      </c>
      <c r="D11" s="821">
        <v>0</v>
      </c>
      <c r="E11" s="821">
        <v>0</v>
      </c>
      <c r="F11" s="821">
        <v>0</v>
      </c>
      <c r="G11" s="815">
        <v>0</v>
      </c>
      <c r="H11" s="816">
        <f t="shared" si="0"/>
        <v>0</v>
      </c>
    </row>
    <row r="12" spans="1:8" s="459" customFormat="1" ht="12.75">
      <c r="A12" s="817" t="s">
        <v>308</v>
      </c>
      <c r="B12" s="800"/>
      <c r="C12" s="818"/>
      <c r="D12" s="819"/>
      <c r="E12" s="819"/>
      <c r="F12" s="819"/>
      <c r="G12" s="819"/>
      <c r="H12" s="811"/>
    </row>
    <row r="13" spans="1:8" s="459" customFormat="1" ht="12.75">
      <c r="A13" s="812" t="s">
        <v>307</v>
      </c>
      <c r="B13" s="812" t="s">
        <v>17</v>
      </c>
      <c r="C13" s="820">
        <v>0</v>
      </c>
      <c r="D13" s="821">
        <v>0</v>
      </c>
      <c r="E13" s="821">
        <v>0</v>
      </c>
      <c r="F13" s="821">
        <v>0</v>
      </c>
      <c r="G13" s="815">
        <v>0</v>
      </c>
      <c r="H13" s="816">
        <f t="shared" ref="H13:H22" si="1">IF($G$64=0,0,G13/$G$64)</f>
        <v>0</v>
      </c>
    </row>
    <row r="14" spans="1:8" s="459" customFormat="1" ht="12.75">
      <c r="A14" s="812" t="s">
        <v>306</v>
      </c>
      <c r="B14" s="812" t="s">
        <v>17</v>
      </c>
      <c r="C14" s="820">
        <v>0</v>
      </c>
      <c r="D14" s="821">
        <v>0</v>
      </c>
      <c r="E14" s="821">
        <v>0</v>
      </c>
      <c r="F14" s="821">
        <v>0</v>
      </c>
      <c r="G14" s="815">
        <v>0</v>
      </c>
      <c r="H14" s="816">
        <f t="shared" si="1"/>
        <v>0</v>
      </c>
    </row>
    <row r="15" spans="1:8" s="459" customFormat="1" ht="12.75">
      <c r="A15" s="812" t="s">
        <v>305</v>
      </c>
      <c r="B15" s="812" t="s">
        <v>17</v>
      </c>
      <c r="C15" s="820">
        <v>0</v>
      </c>
      <c r="D15" s="821">
        <v>0</v>
      </c>
      <c r="E15" s="821">
        <v>0</v>
      </c>
      <c r="F15" s="821">
        <v>0</v>
      </c>
      <c r="G15" s="815">
        <v>0</v>
      </c>
      <c r="H15" s="816">
        <f t="shared" si="1"/>
        <v>0</v>
      </c>
    </row>
    <row r="16" spans="1:8" s="459" customFormat="1" ht="12.75">
      <c r="A16" s="812" t="s">
        <v>304</v>
      </c>
      <c r="B16" s="812" t="s">
        <v>17</v>
      </c>
      <c r="C16" s="820">
        <v>0</v>
      </c>
      <c r="D16" s="821">
        <v>0</v>
      </c>
      <c r="E16" s="821">
        <v>0</v>
      </c>
      <c r="F16" s="821">
        <v>0</v>
      </c>
      <c r="G16" s="815">
        <v>0</v>
      </c>
      <c r="H16" s="816">
        <f t="shared" si="1"/>
        <v>0</v>
      </c>
    </row>
    <row r="17" spans="1:8" s="459" customFormat="1" ht="12.75">
      <c r="A17" s="812" t="s">
        <v>303</v>
      </c>
      <c r="B17" s="812" t="s">
        <v>16</v>
      </c>
      <c r="C17" s="820">
        <v>0</v>
      </c>
      <c r="D17" s="821">
        <v>0</v>
      </c>
      <c r="E17" s="821">
        <v>0</v>
      </c>
      <c r="F17" s="821">
        <v>0</v>
      </c>
      <c r="G17" s="815">
        <v>0</v>
      </c>
      <c r="H17" s="816">
        <f t="shared" si="1"/>
        <v>0</v>
      </c>
    </row>
    <row r="18" spans="1:8" s="459" customFormat="1" ht="12.75">
      <c r="A18" s="812" t="s">
        <v>93</v>
      </c>
      <c r="B18" s="812" t="s">
        <v>16</v>
      </c>
      <c r="C18" s="820">
        <v>0</v>
      </c>
      <c r="D18" s="821">
        <v>0</v>
      </c>
      <c r="E18" s="821">
        <v>0</v>
      </c>
      <c r="F18" s="821">
        <v>0</v>
      </c>
      <c r="G18" s="815">
        <v>0</v>
      </c>
      <c r="H18" s="816">
        <f t="shared" si="1"/>
        <v>0</v>
      </c>
    </row>
    <row r="19" spans="1:8" s="459" customFormat="1" ht="12.75">
      <c r="A19" s="812" t="s">
        <v>479</v>
      </c>
      <c r="B19" s="812" t="s">
        <v>16</v>
      </c>
      <c r="C19" s="820">
        <v>0</v>
      </c>
      <c r="D19" s="821">
        <v>0</v>
      </c>
      <c r="E19" s="821">
        <v>0</v>
      </c>
      <c r="F19" s="821">
        <v>0</v>
      </c>
      <c r="G19" s="815">
        <v>0</v>
      </c>
      <c r="H19" s="816">
        <f t="shared" si="1"/>
        <v>0</v>
      </c>
    </row>
    <row r="20" spans="1:8" s="459" customFormat="1" ht="12.75">
      <c r="A20" s="812" t="s">
        <v>480</v>
      </c>
      <c r="B20" s="812" t="s">
        <v>16</v>
      </c>
      <c r="C20" s="820">
        <v>0</v>
      </c>
      <c r="D20" s="821">
        <v>0</v>
      </c>
      <c r="E20" s="821">
        <v>0</v>
      </c>
      <c r="F20" s="821">
        <v>0</v>
      </c>
      <c r="G20" s="815">
        <v>0</v>
      </c>
      <c r="H20" s="816">
        <f t="shared" si="1"/>
        <v>0</v>
      </c>
    </row>
    <row r="21" spans="1:8" s="459" customFormat="1" ht="12.75">
      <c r="A21" s="812" t="s">
        <v>481</v>
      </c>
      <c r="B21" s="812" t="s">
        <v>16</v>
      </c>
      <c r="C21" s="820">
        <v>0</v>
      </c>
      <c r="D21" s="821">
        <v>0</v>
      </c>
      <c r="E21" s="821">
        <v>0</v>
      </c>
      <c r="F21" s="821">
        <v>0</v>
      </c>
      <c r="G21" s="815">
        <v>0</v>
      </c>
      <c r="H21" s="816">
        <f t="shared" si="1"/>
        <v>0</v>
      </c>
    </row>
    <row r="22" spans="1:8" s="459" customFormat="1" ht="12.75">
      <c r="A22" s="812" t="s">
        <v>482</v>
      </c>
      <c r="B22" s="812" t="s">
        <v>16</v>
      </c>
      <c r="C22" s="820">
        <v>0</v>
      </c>
      <c r="D22" s="821">
        <v>0</v>
      </c>
      <c r="E22" s="821">
        <v>0</v>
      </c>
      <c r="F22" s="821">
        <v>0</v>
      </c>
      <c r="G22" s="815">
        <v>0</v>
      </c>
      <c r="H22" s="816">
        <f t="shared" si="1"/>
        <v>0</v>
      </c>
    </row>
    <row r="23" spans="1:8" s="459" customFormat="1" ht="12.75">
      <c r="A23" s="817" t="s">
        <v>302</v>
      </c>
      <c r="B23" s="800"/>
      <c r="C23" s="818"/>
      <c r="D23" s="819"/>
      <c r="E23" s="819"/>
      <c r="F23" s="819"/>
      <c r="G23" s="819"/>
      <c r="H23" s="811"/>
    </row>
    <row r="24" spans="1:8" s="824" customFormat="1" ht="12.75">
      <c r="A24" s="812" t="s">
        <v>483</v>
      </c>
      <c r="B24" s="812" t="s">
        <v>17</v>
      </c>
      <c r="C24" s="820">
        <v>0</v>
      </c>
      <c r="D24" s="821">
        <v>0</v>
      </c>
      <c r="E24" s="821">
        <v>0</v>
      </c>
      <c r="F24" s="821">
        <v>0</v>
      </c>
      <c r="G24" s="815">
        <v>0</v>
      </c>
      <c r="H24" s="816">
        <f t="shared" ref="H24:H26" si="2">IF($G$64=0,0,G24/$G$64)</f>
        <v>0</v>
      </c>
    </row>
    <row r="25" spans="1:8" s="459" customFormat="1" ht="12.75">
      <c r="A25" s="812" t="s">
        <v>484</v>
      </c>
      <c r="B25" s="812" t="s">
        <v>17</v>
      </c>
      <c r="C25" s="820">
        <v>0</v>
      </c>
      <c r="D25" s="821">
        <v>0</v>
      </c>
      <c r="E25" s="821">
        <v>0</v>
      </c>
      <c r="F25" s="821">
        <v>0</v>
      </c>
      <c r="G25" s="815">
        <v>0</v>
      </c>
      <c r="H25" s="816">
        <f t="shared" si="2"/>
        <v>0</v>
      </c>
    </row>
    <row r="26" spans="1:8" s="459" customFormat="1" ht="12.75">
      <c r="A26" s="828" t="s">
        <v>485</v>
      </c>
      <c r="B26" s="828" t="s">
        <v>17</v>
      </c>
      <c r="C26" s="820">
        <v>0</v>
      </c>
      <c r="D26" s="821">
        <v>0</v>
      </c>
      <c r="E26" s="821">
        <v>0</v>
      </c>
      <c r="F26" s="821">
        <v>0</v>
      </c>
      <c r="G26" s="815">
        <v>0</v>
      </c>
      <c r="H26" s="816">
        <f t="shared" si="2"/>
        <v>0</v>
      </c>
    </row>
    <row r="27" spans="1:8" s="459" customFormat="1" ht="12.75">
      <c r="A27" s="817" t="s">
        <v>300</v>
      </c>
      <c r="B27" s="800"/>
      <c r="C27" s="818"/>
      <c r="D27" s="819"/>
      <c r="E27" s="819"/>
      <c r="F27" s="819"/>
      <c r="G27" s="819"/>
      <c r="H27" s="811"/>
    </row>
    <row r="28" spans="1:8" s="459" customFormat="1" ht="12.75">
      <c r="A28" s="812" t="s">
        <v>486</v>
      </c>
      <c r="B28" s="812" t="s">
        <v>16</v>
      </c>
      <c r="C28" s="820">
        <v>0</v>
      </c>
      <c r="D28" s="821">
        <v>0</v>
      </c>
      <c r="E28" s="821">
        <v>0</v>
      </c>
      <c r="F28" s="821">
        <v>0</v>
      </c>
      <c r="G28" s="815">
        <v>0</v>
      </c>
      <c r="H28" s="816">
        <f t="shared" ref="H28:H39" si="3">IF($G$64=0,0,G28/$G$64)</f>
        <v>0</v>
      </c>
    </row>
    <row r="29" spans="1:8" s="459" customFormat="1" ht="12.75">
      <c r="A29" s="812" t="s">
        <v>298</v>
      </c>
      <c r="B29" s="812" t="s">
        <v>16</v>
      </c>
      <c r="C29" s="820">
        <v>0</v>
      </c>
      <c r="D29" s="821">
        <v>0</v>
      </c>
      <c r="E29" s="821">
        <v>0</v>
      </c>
      <c r="F29" s="821">
        <v>0</v>
      </c>
      <c r="G29" s="815">
        <v>0</v>
      </c>
      <c r="H29" s="816">
        <f t="shared" si="3"/>
        <v>0</v>
      </c>
    </row>
    <row r="30" spans="1:8" s="459" customFormat="1" ht="12.75">
      <c r="A30" s="812" t="s">
        <v>297</v>
      </c>
      <c r="B30" s="812" t="s">
        <v>16</v>
      </c>
      <c r="C30" s="820">
        <v>0</v>
      </c>
      <c r="D30" s="821">
        <v>0</v>
      </c>
      <c r="E30" s="821">
        <v>0</v>
      </c>
      <c r="F30" s="821">
        <v>0</v>
      </c>
      <c r="G30" s="815">
        <v>0</v>
      </c>
      <c r="H30" s="816">
        <f t="shared" si="3"/>
        <v>0</v>
      </c>
    </row>
    <row r="31" spans="1:8" s="459" customFormat="1" ht="12.75">
      <c r="A31" s="812" t="s">
        <v>487</v>
      </c>
      <c r="B31" s="812" t="s">
        <v>16</v>
      </c>
      <c r="C31" s="820">
        <v>0</v>
      </c>
      <c r="D31" s="821">
        <v>0</v>
      </c>
      <c r="E31" s="821">
        <v>0</v>
      </c>
      <c r="F31" s="821">
        <v>0</v>
      </c>
      <c r="G31" s="815">
        <v>0</v>
      </c>
      <c r="H31" s="816">
        <f t="shared" si="3"/>
        <v>0</v>
      </c>
    </row>
    <row r="32" spans="1:8" s="459" customFormat="1" ht="12.75">
      <c r="A32" s="812" t="s">
        <v>295</v>
      </c>
      <c r="B32" s="812" t="s">
        <v>16</v>
      </c>
      <c r="C32" s="820">
        <v>0</v>
      </c>
      <c r="D32" s="821">
        <v>0</v>
      </c>
      <c r="E32" s="821">
        <v>0</v>
      </c>
      <c r="F32" s="821">
        <v>0</v>
      </c>
      <c r="G32" s="815">
        <v>0</v>
      </c>
      <c r="H32" s="816">
        <f t="shared" si="3"/>
        <v>0</v>
      </c>
    </row>
    <row r="33" spans="1:8" s="459" customFormat="1" ht="12.75">
      <c r="A33" s="812" t="s">
        <v>488</v>
      </c>
      <c r="B33" s="812" t="s">
        <v>16</v>
      </c>
      <c r="C33" s="820">
        <v>0</v>
      </c>
      <c r="D33" s="821">
        <v>0</v>
      </c>
      <c r="E33" s="821">
        <v>0</v>
      </c>
      <c r="F33" s="821">
        <v>0</v>
      </c>
      <c r="G33" s="815">
        <v>0</v>
      </c>
      <c r="H33" s="816">
        <f t="shared" si="3"/>
        <v>0</v>
      </c>
    </row>
    <row r="34" spans="1:8" s="459" customFormat="1" ht="12.75">
      <c r="A34" s="812" t="s">
        <v>489</v>
      </c>
      <c r="B34" s="812" t="s">
        <v>16</v>
      </c>
      <c r="C34" s="820">
        <v>0</v>
      </c>
      <c r="D34" s="821">
        <v>0</v>
      </c>
      <c r="E34" s="821">
        <v>0</v>
      </c>
      <c r="F34" s="821">
        <v>0</v>
      </c>
      <c r="G34" s="815">
        <v>0</v>
      </c>
      <c r="H34" s="816">
        <f t="shared" si="3"/>
        <v>0</v>
      </c>
    </row>
    <row r="35" spans="1:8" s="459" customFormat="1" ht="12.75">
      <c r="A35" s="812" t="s">
        <v>292</v>
      </c>
      <c r="B35" s="812" t="s">
        <v>17</v>
      </c>
      <c r="C35" s="820">
        <v>0</v>
      </c>
      <c r="D35" s="821">
        <v>0</v>
      </c>
      <c r="E35" s="821">
        <v>0</v>
      </c>
      <c r="F35" s="821">
        <v>0</v>
      </c>
      <c r="G35" s="815">
        <v>0</v>
      </c>
      <c r="H35" s="816">
        <f t="shared" si="3"/>
        <v>0</v>
      </c>
    </row>
    <row r="36" spans="1:8" s="459" customFormat="1" ht="12.75">
      <c r="A36" s="812" t="s">
        <v>490</v>
      </c>
      <c r="B36" s="812" t="s">
        <v>17</v>
      </c>
      <c r="C36" s="820">
        <v>0</v>
      </c>
      <c r="D36" s="821">
        <v>0</v>
      </c>
      <c r="E36" s="821">
        <v>0</v>
      </c>
      <c r="F36" s="821">
        <v>0</v>
      </c>
      <c r="G36" s="815">
        <v>0</v>
      </c>
      <c r="H36" s="816">
        <f t="shared" si="3"/>
        <v>0</v>
      </c>
    </row>
    <row r="37" spans="1:8" s="459" customFormat="1" ht="12.75">
      <c r="A37" s="812" t="s">
        <v>491</v>
      </c>
      <c r="B37" s="812" t="s">
        <v>17</v>
      </c>
      <c r="C37" s="820">
        <v>0</v>
      </c>
      <c r="D37" s="821">
        <v>0</v>
      </c>
      <c r="E37" s="821">
        <v>0</v>
      </c>
      <c r="F37" s="821">
        <v>0</v>
      </c>
      <c r="G37" s="815">
        <v>0</v>
      </c>
      <c r="H37" s="816">
        <f t="shared" si="3"/>
        <v>0</v>
      </c>
    </row>
    <row r="38" spans="1:8" s="459" customFormat="1" ht="12.75">
      <c r="A38" s="812" t="s">
        <v>492</v>
      </c>
      <c r="B38" s="812" t="s">
        <v>17</v>
      </c>
      <c r="C38" s="820">
        <v>0</v>
      </c>
      <c r="D38" s="821">
        <v>0</v>
      </c>
      <c r="E38" s="821">
        <v>0</v>
      </c>
      <c r="F38" s="821">
        <v>0</v>
      </c>
      <c r="G38" s="815">
        <v>0</v>
      </c>
      <c r="H38" s="816">
        <f t="shared" si="3"/>
        <v>0</v>
      </c>
    </row>
    <row r="39" spans="1:8" s="459" customFormat="1" ht="12.75">
      <c r="A39" s="812" t="s">
        <v>493</v>
      </c>
      <c r="B39" s="812" t="s">
        <v>17</v>
      </c>
      <c r="C39" s="820">
        <v>0</v>
      </c>
      <c r="D39" s="821">
        <v>0</v>
      </c>
      <c r="E39" s="821">
        <v>0</v>
      </c>
      <c r="F39" s="821">
        <v>0</v>
      </c>
      <c r="G39" s="815">
        <v>0</v>
      </c>
      <c r="H39" s="816">
        <f t="shared" si="3"/>
        <v>0</v>
      </c>
    </row>
    <row r="40" spans="1:8" s="459" customFormat="1" ht="12.75">
      <c r="A40" s="817" t="s">
        <v>260</v>
      </c>
      <c r="B40" s="800"/>
      <c r="C40" s="818"/>
      <c r="D40" s="819"/>
      <c r="E40" s="819"/>
      <c r="F40" s="819"/>
      <c r="G40" s="833"/>
      <c r="H40" s="811"/>
    </row>
    <row r="41" spans="1:8" s="459" customFormat="1" ht="12.75">
      <c r="A41" s="812" t="s">
        <v>87</v>
      </c>
      <c r="B41" s="812" t="s">
        <v>17</v>
      </c>
      <c r="C41" s="820">
        <v>0</v>
      </c>
      <c r="D41" s="821">
        <v>0</v>
      </c>
      <c r="E41" s="821">
        <v>0</v>
      </c>
      <c r="F41" s="821">
        <v>0</v>
      </c>
      <c r="G41" s="815">
        <v>0</v>
      </c>
      <c r="H41" s="816">
        <f t="shared" ref="H41:H42" si="4">IF($G$64=0,0,G41/$G$64)</f>
        <v>0</v>
      </c>
    </row>
    <row r="42" spans="1:8" s="459" customFormat="1" ht="12.75">
      <c r="A42" s="812" t="s">
        <v>494</v>
      </c>
      <c r="B42" s="812" t="s">
        <v>17</v>
      </c>
      <c r="C42" s="820">
        <v>0</v>
      </c>
      <c r="D42" s="821">
        <v>0</v>
      </c>
      <c r="E42" s="821">
        <v>0</v>
      </c>
      <c r="F42" s="821">
        <v>0</v>
      </c>
      <c r="G42" s="815">
        <v>0</v>
      </c>
      <c r="H42" s="816">
        <f t="shared" si="4"/>
        <v>0</v>
      </c>
    </row>
    <row r="43" spans="1:8" s="459" customFormat="1" ht="12.75">
      <c r="A43" s="817" t="s">
        <v>495</v>
      </c>
      <c r="B43" s="800"/>
      <c r="C43" s="818"/>
      <c r="D43" s="819"/>
      <c r="E43" s="819"/>
      <c r="F43" s="819"/>
      <c r="G43" s="819"/>
      <c r="H43" s="811"/>
    </row>
    <row r="44" spans="1:8" s="459" customFormat="1" ht="12.75">
      <c r="A44" s="812" t="s">
        <v>496</v>
      </c>
      <c r="B44" s="812" t="s">
        <v>16</v>
      </c>
      <c r="C44" s="820">
        <v>0</v>
      </c>
      <c r="D44" s="821">
        <v>0</v>
      </c>
      <c r="E44" s="821">
        <v>0</v>
      </c>
      <c r="F44" s="821">
        <v>0</v>
      </c>
      <c r="G44" s="815">
        <v>0</v>
      </c>
      <c r="H44" s="816">
        <f t="shared" ref="H44:H53" si="5">IF($G$64=0,0,G44/$G$64)</f>
        <v>0</v>
      </c>
    </row>
    <row r="45" spans="1:8" s="459" customFormat="1" ht="12.75">
      <c r="A45" s="812" t="s">
        <v>83</v>
      </c>
      <c r="B45" s="812" t="s">
        <v>16</v>
      </c>
      <c r="C45" s="820">
        <v>0</v>
      </c>
      <c r="D45" s="821">
        <v>0</v>
      </c>
      <c r="E45" s="821">
        <v>0</v>
      </c>
      <c r="F45" s="821">
        <v>0</v>
      </c>
      <c r="G45" s="815">
        <v>0</v>
      </c>
      <c r="H45" s="816">
        <f t="shared" si="5"/>
        <v>0</v>
      </c>
    </row>
    <row r="46" spans="1:8" s="459" customFormat="1" ht="12.75">
      <c r="A46" s="812" t="s">
        <v>84</v>
      </c>
      <c r="B46" s="812" t="s">
        <v>16</v>
      </c>
      <c r="C46" s="820">
        <v>0</v>
      </c>
      <c r="D46" s="821">
        <v>0</v>
      </c>
      <c r="E46" s="821">
        <v>0</v>
      </c>
      <c r="F46" s="821">
        <v>0</v>
      </c>
      <c r="G46" s="815">
        <v>0</v>
      </c>
      <c r="H46" s="816">
        <f t="shared" si="5"/>
        <v>0</v>
      </c>
    </row>
    <row r="47" spans="1:8" s="459" customFormat="1" ht="12.75">
      <c r="A47" s="812" t="s">
        <v>85</v>
      </c>
      <c r="B47" s="812" t="s">
        <v>16</v>
      </c>
      <c r="C47" s="820">
        <v>0</v>
      </c>
      <c r="D47" s="821">
        <v>0</v>
      </c>
      <c r="E47" s="821">
        <v>0</v>
      </c>
      <c r="F47" s="821">
        <v>0</v>
      </c>
      <c r="G47" s="815">
        <v>0</v>
      </c>
      <c r="H47" s="816">
        <f t="shared" si="5"/>
        <v>0</v>
      </c>
    </row>
    <row r="48" spans="1:8" s="459" customFormat="1" ht="12.75">
      <c r="A48" s="812" t="s">
        <v>94</v>
      </c>
      <c r="B48" s="812" t="s">
        <v>16</v>
      </c>
      <c r="C48" s="820">
        <v>0</v>
      </c>
      <c r="D48" s="821">
        <v>0</v>
      </c>
      <c r="E48" s="821">
        <v>0</v>
      </c>
      <c r="F48" s="821">
        <v>0</v>
      </c>
      <c r="G48" s="815">
        <v>0</v>
      </c>
      <c r="H48" s="816">
        <f t="shared" si="5"/>
        <v>0</v>
      </c>
    </row>
    <row r="49" spans="1:9" s="459" customFormat="1" ht="12.75">
      <c r="A49" s="812" t="s">
        <v>88</v>
      </c>
      <c r="B49" s="812" t="s">
        <v>16</v>
      </c>
      <c r="C49" s="820">
        <v>0</v>
      </c>
      <c r="D49" s="821">
        <v>0</v>
      </c>
      <c r="E49" s="821">
        <v>0</v>
      </c>
      <c r="F49" s="821">
        <v>0</v>
      </c>
      <c r="G49" s="815">
        <v>0</v>
      </c>
      <c r="H49" s="816">
        <f t="shared" si="5"/>
        <v>0</v>
      </c>
    </row>
    <row r="50" spans="1:9" s="459" customFormat="1" ht="12.75">
      <c r="A50" s="812" t="s">
        <v>497</v>
      </c>
      <c r="B50" s="812" t="s">
        <v>16</v>
      </c>
      <c r="C50" s="820">
        <v>0</v>
      </c>
      <c r="D50" s="821">
        <v>0</v>
      </c>
      <c r="E50" s="821">
        <v>0</v>
      </c>
      <c r="F50" s="821">
        <v>0</v>
      </c>
      <c r="G50" s="815">
        <v>0</v>
      </c>
      <c r="H50" s="816">
        <f t="shared" si="5"/>
        <v>0</v>
      </c>
    </row>
    <row r="51" spans="1:9" s="459" customFormat="1" ht="12.75">
      <c r="A51" s="812" t="s">
        <v>498</v>
      </c>
      <c r="B51" s="812" t="s">
        <v>16</v>
      </c>
      <c r="C51" s="820">
        <v>0</v>
      </c>
      <c r="D51" s="821">
        <v>0</v>
      </c>
      <c r="E51" s="821">
        <v>0</v>
      </c>
      <c r="F51" s="821">
        <v>0</v>
      </c>
      <c r="G51" s="815">
        <v>0</v>
      </c>
      <c r="H51" s="816">
        <f t="shared" si="5"/>
        <v>0</v>
      </c>
    </row>
    <row r="52" spans="1:9" s="459" customFormat="1" ht="12.75">
      <c r="A52" s="812" t="s">
        <v>499</v>
      </c>
      <c r="B52" s="812" t="s">
        <v>16</v>
      </c>
      <c r="C52" s="820">
        <v>0</v>
      </c>
      <c r="D52" s="821">
        <v>0</v>
      </c>
      <c r="E52" s="821">
        <v>0</v>
      </c>
      <c r="F52" s="821">
        <v>0</v>
      </c>
      <c r="G52" s="815">
        <v>0</v>
      </c>
      <c r="H52" s="816">
        <f t="shared" si="5"/>
        <v>0</v>
      </c>
    </row>
    <row r="53" spans="1:9" s="459" customFormat="1" ht="12.75">
      <c r="A53" s="812" t="s">
        <v>500</v>
      </c>
      <c r="B53" s="812" t="s">
        <v>16</v>
      </c>
      <c r="C53" s="820">
        <v>0</v>
      </c>
      <c r="D53" s="821">
        <v>0</v>
      </c>
      <c r="E53" s="821">
        <v>0</v>
      </c>
      <c r="F53" s="821">
        <v>0</v>
      </c>
      <c r="G53" s="815">
        <v>0</v>
      </c>
      <c r="H53" s="816">
        <f t="shared" si="5"/>
        <v>0</v>
      </c>
    </row>
    <row r="54" spans="1:9" s="459" customFormat="1" ht="12.75">
      <c r="A54" s="817" t="s">
        <v>289</v>
      </c>
      <c r="B54" s="800"/>
      <c r="C54" s="818"/>
      <c r="D54" s="819"/>
      <c r="E54" s="819"/>
      <c r="F54" s="819"/>
      <c r="G54" s="819"/>
      <c r="H54" s="811"/>
    </row>
    <row r="55" spans="1:9" s="459" customFormat="1" ht="12.75">
      <c r="A55" s="812" t="s">
        <v>86</v>
      </c>
      <c r="B55" s="812" t="s">
        <v>16</v>
      </c>
      <c r="C55" s="820">
        <v>0</v>
      </c>
      <c r="D55" s="821">
        <v>0</v>
      </c>
      <c r="E55" s="821">
        <v>0</v>
      </c>
      <c r="F55" s="821">
        <v>0</v>
      </c>
      <c r="G55" s="815">
        <v>0</v>
      </c>
      <c r="H55" s="816">
        <f t="shared" ref="H55:H57" si="6">IF($G$64=0,0,G55/$G$64)</f>
        <v>0</v>
      </c>
    </row>
    <row r="56" spans="1:9" s="459" customFormat="1" ht="12.75">
      <c r="A56" s="812" t="s">
        <v>501</v>
      </c>
      <c r="B56" s="812" t="s">
        <v>16</v>
      </c>
      <c r="C56" s="820">
        <v>0</v>
      </c>
      <c r="D56" s="821">
        <v>0</v>
      </c>
      <c r="E56" s="821">
        <v>0</v>
      </c>
      <c r="F56" s="821">
        <v>0</v>
      </c>
      <c r="G56" s="815">
        <v>0</v>
      </c>
      <c r="H56" s="816">
        <f t="shared" si="6"/>
        <v>0</v>
      </c>
    </row>
    <row r="57" spans="1:9" s="459" customFormat="1" ht="12.75">
      <c r="A57" s="812" t="s">
        <v>502</v>
      </c>
      <c r="B57" s="812" t="s">
        <v>16</v>
      </c>
      <c r="C57" s="820">
        <v>0</v>
      </c>
      <c r="D57" s="821">
        <v>0</v>
      </c>
      <c r="E57" s="821">
        <v>0</v>
      </c>
      <c r="F57" s="821">
        <v>0</v>
      </c>
      <c r="G57" s="815">
        <v>0</v>
      </c>
      <c r="H57" s="816">
        <f t="shared" si="6"/>
        <v>0</v>
      </c>
    </row>
    <row r="58" spans="1:9" s="459" customFormat="1" ht="12.75">
      <c r="A58" s="817" t="s">
        <v>34</v>
      </c>
      <c r="B58" s="800"/>
      <c r="C58" s="818"/>
      <c r="D58" s="819"/>
      <c r="E58" s="819"/>
      <c r="F58" s="819"/>
      <c r="G58" s="819"/>
      <c r="H58" s="811"/>
    </row>
    <row r="59" spans="1:9" s="459" customFormat="1" ht="12.75">
      <c r="A59" s="812"/>
      <c r="B59" s="812"/>
      <c r="C59" s="272"/>
      <c r="D59" s="771"/>
      <c r="E59" s="771"/>
      <c r="F59" s="771"/>
      <c r="G59" s="771"/>
      <c r="H59" s="840"/>
    </row>
    <row r="60" spans="1:9" s="459" customFormat="1" ht="12.75">
      <c r="A60" s="817" t="s">
        <v>89</v>
      </c>
      <c r="B60" s="800"/>
      <c r="C60" s="818"/>
      <c r="D60" s="819"/>
      <c r="E60" s="819"/>
      <c r="F60" s="819"/>
      <c r="G60" s="819"/>
      <c r="H60" s="811"/>
    </row>
    <row r="61" spans="1:9" s="459" customFormat="1" ht="12.75">
      <c r="A61" s="812" t="s">
        <v>90</v>
      </c>
      <c r="B61" s="812" t="s">
        <v>17</v>
      </c>
      <c r="C61" s="841"/>
      <c r="D61" s="819"/>
      <c r="E61" s="819"/>
      <c r="F61" s="819"/>
      <c r="G61" s="815">
        <v>0</v>
      </c>
      <c r="H61" s="816">
        <f t="shared" ref="H61:H62" si="7">IF($G$64=0,0,G61/$G$64)</f>
        <v>0</v>
      </c>
    </row>
    <row r="62" spans="1:9" s="459" customFormat="1" ht="12.75">
      <c r="A62" s="812" t="s">
        <v>91</v>
      </c>
      <c r="B62" s="812" t="s">
        <v>17</v>
      </c>
      <c r="C62" s="841"/>
      <c r="D62" s="819"/>
      <c r="E62" s="819"/>
      <c r="F62" s="819"/>
      <c r="G62" s="815">
        <v>0</v>
      </c>
      <c r="H62" s="816">
        <f t="shared" si="7"/>
        <v>0</v>
      </c>
      <c r="I62" s="459" t="s">
        <v>532</v>
      </c>
    </row>
    <row r="63" spans="1:9" s="459" customFormat="1" ht="12.75">
      <c r="A63" s="800"/>
      <c r="B63" s="800"/>
      <c r="C63" s="810"/>
      <c r="D63" s="810"/>
      <c r="E63" s="819"/>
      <c r="F63" s="810"/>
      <c r="G63" s="810"/>
      <c r="H63" s="811"/>
    </row>
    <row r="64" spans="1:9" s="459" customFormat="1" ht="12.75">
      <c r="A64" s="842" t="s">
        <v>503</v>
      </c>
      <c r="B64" s="812"/>
      <c r="C64" s="148"/>
      <c r="D64" s="771">
        <f>SUM(D9:D63)</f>
        <v>0</v>
      </c>
      <c r="E64" s="771">
        <f t="shared" ref="E64:G64" si="8">SUM(E9:E63)</f>
        <v>0</v>
      </c>
      <c r="F64" s="771">
        <f t="shared" si="8"/>
        <v>0</v>
      </c>
      <c r="G64" s="844">
        <f t="shared" si="8"/>
        <v>0</v>
      </c>
      <c r="H64" s="816">
        <f>IF($G$64=0,0,G64/$G$64)</f>
        <v>0</v>
      </c>
    </row>
    <row r="65" spans="1:8" s="459" customFormat="1" ht="12.75">
      <c r="A65" s="808"/>
      <c r="B65" s="800"/>
      <c r="C65" s="810" t="s">
        <v>3</v>
      </c>
      <c r="D65" s="810"/>
      <c r="E65" s="810"/>
      <c r="F65" s="810"/>
      <c r="G65" s="810"/>
      <c r="H65" s="901"/>
    </row>
    <row r="66" spans="1:8" s="459" customFormat="1" ht="13.5" thickBot="1">
      <c r="A66" s="849" t="s">
        <v>504</v>
      </c>
      <c r="B66" s="812"/>
      <c r="C66" s="902"/>
      <c r="D66" s="148"/>
      <c r="E66" s="148"/>
      <c r="F66" s="148"/>
      <c r="G66" s="148"/>
      <c r="H66" s="840"/>
    </row>
    <row r="67" spans="1:8" s="907" customFormat="1" ht="13.35" customHeight="1" thickBot="1">
      <c r="A67" s="903"/>
      <c r="B67" s="853"/>
      <c r="C67" s="904"/>
      <c r="D67" s="904"/>
      <c r="E67" s="904"/>
      <c r="F67" s="904"/>
      <c r="G67" s="905"/>
      <c r="H67" s="906"/>
    </row>
    <row r="68" spans="1:8" s="907" customFormat="1" ht="12.75">
      <c r="A68" s="781" t="s">
        <v>533</v>
      </c>
      <c r="B68" s="782"/>
      <c r="C68" s="782"/>
      <c r="D68" s="783" t="s">
        <v>49</v>
      </c>
      <c r="E68" s="875"/>
      <c r="F68" s="875"/>
    </row>
    <row r="69" spans="1:8" s="907" customFormat="1" ht="12.75">
      <c r="A69" s="240"/>
      <c r="B69" s="645"/>
      <c r="C69" s="784"/>
      <c r="D69" s="785"/>
      <c r="E69" s="881"/>
      <c r="F69" s="908"/>
    </row>
    <row r="70" spans="1:8" s="907" customFormat="1" ht="12.75">
      <c r="A70" s="786" t="s">
        <v>534</v>
      </c>
      <c r="B70" s="787"/>
      <c r="C70" s="787"/>
      <c r="D70" s="912">
        <v>0</v>
      </c>
      <c r="E70" s="909"/>
      <c r="F70" s="908"/>
    </row>
    <row r="71" spans="1:8" s="907" customFormat="1" ht="13.5" thickBot="1">
      <c r="A71" s="788"/>
      <c r="B71" s="789"/>
      <c r="C71" s="789"/>
      <c r="D71" s="1267"/>
      <c r="E71" s="909"/>
      <c r="F71" s="908"/>
    </row>
    <row r="72" spans="1:8" s="459" customFormat="1" ht="12.75">
      <c r="D72" s="910"/>
    </row>
    <row r="73" spans="1:8" s="459" customFormat="1" ht="13.35" customHeight="1">
      <c r="A73" s="1332" t="s">
        <v>516</v>
      </c>
      <c r="B73" s="1332"/>
      <c r="C73" s="1332"/>
      <c r="D73" s="1332"/>
    </row>
    <row r="74" spans="1:8" s="459" customFormat="1" ht="13.35" customHeight="1">
      <c r="A74" s="1332" t="s">
        <v>517</v>
      </c>
      <c r="B74" s="1332"/>
      <c r="C74" s="1332"/>
      <c r="D74" s="910"/>
    </row>
    <row r="75" spans="1:8" s="459" customFormat="1" ht="12.75">
      <c r="A75" s="895" t="s">
        <v>535</v>
      </c>
      <c r="B75" s="895"/>
      <c r="D75" s="910"/>
    </row>
    <row r="76" spans="1:8" s="459" customFormat="1" ht="12.75">
      <c r="A76" s="895" t="s">
        <v>666</v>
      </c>
      <c r="B76" s="896"/>
      <c r="D76" s="910"/>
    </row>
    <row r="77" spans="1:8" s="459" customFormat="1" ht="15" customHeight="1">
      <c r="A77" s="911" t="s">
        <v>796</v>
      </c>
      <c r="B77" s="779"/>
      <c r="D77" s="910"/>
    </row>
    <row r="78" spans="1:8" s="459" customFormat="1" ht="20.45" customHeight="1">
      <c r="A78" s="1333" t="s">
        <v>667</v>
      </c>
      <c r="B78" s="1333"/>
      <c r="C78" s="1333"/>
      <c r="D78" s="1333"/>
      <c r="E78" s="1333"/>
      <c r="F78" s="1333"/>
      <c r="G78" s="1333"/>
      <c r="H78" s="1333"/>
    </row>
    <row r="79" spans="1:8" ht="12.75">
      <c r="A79" s="1351"/>
      <c r="B79" s="1352"/>
    </row>
    <row r="80" spans="1:8" ht="34.35" customHeight="1">
      <c r="A80" s="1346"/>
      <c r="B80" s="1346"/>
      <c r="D80" s="625"/>
    </row>
    <row r="81" spans="1:4" ht="34.35" customHeight="1">
      <c r="A81" s="626"/>
      <c r="B81" s="626"/>
      <c r="D81" s="625"/>
    </row>
    <row r="82" spans="1:4" ht="12.75"/>
  </sheetData>
  <mergeCells count="10">
    <mergeCell ref="A80:B80"/>
    <mergeCell ref="A73:D73"/>
    <mergeCell ref="A74:C74"/>
    <mergeCell ref="A79:B79"/>
    <mergeCell ref="A78:H78"/>
    <mergeCell ref="C6:H6"/>
    <mergeCell ref="A1:H1"/>
    <mergeCell ref="A2:H2"/>
    <mergeCell ref="A3:H3"/>
    <mergeCell ref="C5:H5"/>
  </mergeCells>
  <phoneticPr fontId="11" type="noConversion"/>
  <printOptions horizontalCentered="1" verticalCentered="1" headings="1"/>
  <pageMargins left="0.25" right="0.25" top="0.5" bottom="0.5" header="0.5" footer="0.5"/>
  <pageSetup scale="63" firstPageNumber="64" orientation="portrait" useFirstPageNumber="1" r:id="rId1"/>
  <headerFooter scaleWithDoc="0" alignWithMargins="0"/>
  <colBreaks count="2" manualBreakCount="2">
    <brk id="3" max="69" man="1"/>
    <brk id="7" max="69"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03"/>
  <sheetViews>
    <sheetView workbookViewId="0">
      <selection activeCell="L7" sqref="L7"/>
    </sheetView>
  </sheetViews>
  <sheetFormatPr defaultColWidth="8.5703125" defaultRowHeight="12.75"/>
  <cols>
    <col min="1" max="1" width="41.5703125" style="459" customWidth="1"/>
    <col min="2" max="2" width="7.5703125" style="459" customWidth="1"/>
    <col min="3" max="3" width="8.5703125" style="459" customWidth="1"/>
    <col min="4" max="4" width="11.5703125" style="459" customWidth="1"/>
    <col min="5" max="5" width="10.5703125" style="459" customWidth="1"/>
    <col min="6" max="6" width="12.5703125" style="459" customWidth="1"/>
    <col min="7" max="8" width="12.42578125" style="459" customWidth="1"/>
    <col min="9" max="16384" width="8.5703125" style="459"/>
  </cols>
  <sheetData>
    <row r="1" spans="1:8" ht="15.75">
      <c r="A1" s="1326" t="s">
        <v>708</v>
      </c>
      <c r="B1" s="1326"/>
      <c r="C1" s="1326"/>
      <c r="D1" s="1326"/>
      <c r="E1" s="1326"/>
      <c r="F1" s="1326"/>
      <c r="G1" s="1326"/>
      <c r="H1" s="1326"/>
    </row>
    <row r="2" spans="1:8" ht="15.6" customHeight="1">
      <c r="A2" s="1327" t="s">
        <v>540</v>
      </c>
      <c r="B2" s="1327"/>
      <c r="C2" s="1327"/>
      <c r="D2" s="1327"/>
      <c r="E2" s="1327"/>
      <c r="F2" s="1327"/>
      <c r="G2" s="1327"/>
      <c r="H2" s="1327"/>
    </row>
    <row r="3" spans="1:8" ht="15.6" customHeight="1">
      <c r="A3" s="1328" t="s">
        <v>525</v>
      </c>
      <c r="B3" s="1328"/>
      <c r="C3" s="1328"/>
      <c r="D3" s="1328"/>
      <c r="E3" s="1328"/>
      <c r="F3" s="1328"/>
      <c r="G3" s="1328"/>
      <c r="H3" s="1328"/>
    </row>
    <row r="4" spans="1:8" ht="15.75" thickBot="1">
      <c r="A4" s="1000"/>
      <c r="B4" s="797"/>
      <c r="C4" s="797"/>
      <c r="D4" s="797"/>
      <c r="E4" s="797"/>
      <c r="F4" s="797"/>
      <c r="G4" s="797"/>
      <c r="H4" s="797"/>
    </row>
    <row r="5" spans="1:8" ht="16.5" thickBot="1">
      <c r="A5" s="796"/>
      <c r="B5" s="1324" t="s">
        <v>863</v>
      </c>
      <c r="C5" s="1325"/>
      <c r="D5" s="1325"/>
      <c r="E5" s="1325"/>
      <c r="F5" s="1325"/>
      <c r="G5" s="1325"/>
      <c r="H5" s="1334"/>
    </row>
    <row r="6" spans="1:8">
      <c r="A6" s="799"/>
      <c r="B6" s="799"/>
      <c r="C6" s="1354" t="s">
        <v>468</v>
      </c>
      <c r="D6" s="1355"/>
      <c r="E6" s="1355"/>
      <c r="F6" s="1355"/>
      <c r="G6" s="1355"/>
      <c r="H6" s="1356"/>
    </row>
    <row r="7" spans="1:8" ht="38.25">
      <c r="A7" s="802" t="s">
        <v>14</v>
      </c>
      <c r="B7" s="803" t="s">
        <v>15</v>
      </c>
      <c r="C7" s="804" t="s">
        <v>97</v>
      </c>
      <c r="D7" s="805" t="s">
        <v>669</v>
      </c>
      <c r="E7" s="805" t="s">
        <v>670</v>
      </c>
      <c r="F7" s="805" t="s">
        <v>671</v>
      </c>
      <c r="G7" s="805" t="s">
        <v>266</v>
      </c>
      <c r="H7" s="806" t="s">
        <v>95</v>
      </c>
    </row>
    <row r="8" spans="1:8">
      <c r="A8" s="807" t="s">
        <v>258</v>
      </c>
      <c r="B8" s="808"/>
      <c r="C8" s="809"/>
      <c r="D8" s="810"/>
      <c r="E8" s="810"/>
      <c r="F8" s="810"/>
      <c r="G8" s="810"/>
      <c r="H8" s="811"/>
    </row>
    <row r="9" spans="1:8">
      <c r="A9" s="812" t="s">
        <v>92</v>
      </c>
      <c r="B9" s="812" t="s">
        <v>16</v>
      </c>
      <c r="C9" s="813">
        <v>0</v>
      </c>
      <c r="D9" s="814">
        <v>0</v>
      </c>
      <c r="E9" s="814">
        <v>0</v>
      </c>
      <c r="F9" s="814">
        <v>0</v>
      </c>
      <c r="G9" s="815">
        <v>0</v>
      </c>
      <c r="H9" s="816">
        <v>0</v>
      </c>
    </row>
    <row r="10" spans="1:8">
      <c r="A10" s="812" t="s">
        <v>477</v>
      </c>
      <c r="B10" s="812" t="s">
        <v>16</v>
      </c>
      <c r="C10" s="813">
        <v>0</v>
      </c>
      <c r="D10" s="814">
        <v>0</v>
      </c>
      <c r="E10" s="814">
        <v>0</v>
      </c>
      <c r="F10" s="814">
        <v>0</v>
      </c>
      <c r="G10" s="815">
        <v>0</v>
      </c>
      <c r="H10" s="816">
        <v>0</v>
      </c>
    </row>
    <row r="11" spans="1:8">
      <c r="A11" s="812" t="s">
        <v>668</v>
      </c>
      <c r="B11" s="812" t="s">
        <v>16</v>
      </c>
      <c r="C11" s="813">
        <v>0</v>
      </c>
      <c r="D11" s="814">
        <v>0</v>
      </c>
      <c r="E11" s="814">
        <v>0</v>
      </c>
      <c r="F11" s="814">
        <v>0</v>
      </c>
      <c r="G11" s="815">
        <v>0</v>
      </c>
      <c r="H11" s="816">
        <v>0</v>
      </c>
    </row>
    <row r="12" spans="1:8">
      <c r="A12" s="812"/>
      <c r="B12" s="812"/>
      <c r="C12" s="813"/>
      <c r="D12" s="814"/>
      <c r="E12" s="814"/>
      <c r="F12" s="814"/>
      <c r="G12" s="815"/>
      <c r="H12" s="816"/>
    </row>
    <row r="13" spans="1:8">
      <c r="A13" s="812"/>
      <c r="B13" s="812"/>
      <c r="C13" s="813"/>
      <c r="D13" s="814"/>
      <c r="E13" s="814"/>
      <c r="F13" s="814"/>
      <c r="G13" s="815"/>
      <c r="H13" s="816"/>
    </row>
    <row r="14" spans="1:8">
      <c r="A14" s="817" t="s">
        <v>308</v>
      </c>
      <c r="B14" s="800"/>
      <c r="C14" s="818"/>
      <c r="D14" s="819"/>
      <c r="E14" s="819"/>
      <c r="F14" s="819"/>
      <c r="G14" s="819"/>
      <c r="H14" s="811"/>
    </row>
    <row r="15" spans="1:8">
      <c r="A15" s="812" t="s">
        <v>307</v>
      </c>
      <c r="B15" s="812" t="s">
        <v>17</v>
      </c>
      <c r="C15" s="813">
        <v>0</v>
      </c>
      <c r="D15" s="814">
        <v>0</v>
      </c>
      <c r="E15" s="814">
        <v>0</v>
      </c>
      <c r="F15" s="814">
        <v>0</v>
      </c>
      <c r="G15" s="815">
        <v>0</v>
      </c>
      <c r="H15" s="816">
        <f t="shared" ref="H15:H24" si="0">IF($G$64=0,0,G15/$G$64)</f>
        <v>0</v>
      </c>
    </row>
    <row r="16" spans="1:8">
      <c r="A16" s="812" t="s">
        <v>306</v>
      </c>
      <c r="B16" s="812" t="s">
        <v>17</v>
      </c>
      <c r="C16" s="813">
        <v>0</v>
      </c>
      <c r="D16" s="814">
        <v>0</v>
      </c>
      <c r="E16" s="814">
        <v>0</v>
      </c>
      <c r="F16" s="814">
        <v>0</v>
      </c>
      <c r="G16" s="815">
        <v>0</v>
      </c>
      <c r="H16" s="816">
        <f t="shared" si="0"/>
        <v>0</v>
      </c>
    </row>
    <row r="17" spans="1:8">
      <c r="A17" s="812" t="s">
        <v>305</v>
      </c>
      <c r="B17" s="812" t="s">
        <v>17</v>
      </c>
      <c r="C17" s="813">
        <v>0</v>
      </c>
      <c r="D17" s="814">
        <v>0</v>
      </c>
      <c r="E17" s="814">
        <v>0</v>
      </c>
      <c r="F17" s="814">
        <v>0</v>
      </c>
      <c r="G17" s="815">
        <v>0</v>
      </c>
      <c r="H17" s="816">
        <f t="shared" si="0"/>
        <v>0</v>
      </c>
    </row>
    <row r="18" spans="1:8">
      <c r="A18" s="812" t="s">
        <v>304</v>
      </c>
      <c r="B18" s="812" t="s">
        <v>17</v>
      </c>
      <c r="C18" s="813">
        <v>0</v>
      </c>
      <c r="D18" s="814">
        <v>0</v>
      </c>
      <c r="E18" s="814">
        <v>0</v>
      </c>
      <c r="F18" s="814">
        <v>0</v>
      </c>
      <c r="G18" s="815">
        <v>0</v>
      </c>
      <c r="H18" s="816">
        <f t="shared" si="0"/>
        <v>0</v>
      </c>
    </row>
    <row r="19" spans="1:8">
      <c r="A19" s="812" t="s">
        <v>303</v>
      </c>
      <c r="B19" s="812" t="s">
        <v>16</v>
      </c>
      <c r="C19" s="813">
        <v>0</v>
      </c>
      <c r="D19" s="814">
        <v>0</v>
      </c>
      <c r="E19" s="814">
        <v>0</v>
      </c>
      <c r="F19" s="814">
        <v>0</v>
      </c>
      <c r="G19" s="815">
        <v>0</v>
      </c>
      <c r="H19" s="816">
        <f t="shared" si="0"/>
        <v>0</v>
      </c>
    </row>
    <row r="20" spans="1:8">
      <c r="A20" s="812" t="s">
        <v>93</v>
      </c>
      <c r="B20" s="812" t="s">
        <v>16</v>
      </c>
      <c r="C20" s="813">
        <v>0</v>
      </c>
      <c r="D20" s="814">
        <v>0</v>
      </c>
      <c r="E20" s="814">
        <v>0</v>
      </c>
      <c r="F20" s="814">
        <v>0</v>
      </c>
      <c r="G20" s="815">
        <v>0</v>
      </c>
      <c r="H20" s="816">
        <f t="shared" si="0"/>
        <v>0</v>
      </c>
    </row>
    <row r="21" spans="1:8">
      <c r="A21" s="812" t="s">
        <v>479</v>
      </c>
      <c r="B21" s="812" t="s">
        <v>16</v>
      </c>
      <c r="C21" s="813">
        <v>0</v>
      </c>
      <c r="D21" s="814">
        <v>0</v>
      </c>
      <c r="E21" s="814">
        <v>0</v>
      </c>
      <c r="F21" s="814">
        <v>0</v>
      </c>
      <c r="G21" s="815">
        <v>0</v>
      </c>
      <c r="H21" s="816">
        <f t="shared" si="0"/>
        <v>0</v>
      </c>
    </row>
    <row r="22" spans="1:8">
      <c r="A22" s="812" t="s">
        <v>480</v>
      </c>
      <c r="B22" s="812" t="s">
        <v>16</v>
      </c>
      <c r="C22" s="813">
        <v>0</v>
      </c>
      <c r="D22" s="814">
        <v>0</v>
      </c>
      <c r="E22" s="814">
        <v>0</v>
      </c>
      <c r="F22" s="814">
        <v>0</v>
      </c>
      <c r="G22" s="815">
        <v>0</v>
      </c>
      <c r="H22" s="816">
        <f t="shared" si="0"/>
        <v>0</v>
      </c>
    </row>
    <row r="23" spans="1:8">
      <c r="A23" s="812" t="s">
        <v>481</v>
      </c>
      <c r="B23" s="812" t="s">
        <v>16</v>
      </c>
      <c r="C23" s="813">
        <v>0</v>
      </c>
      <c r="D23" s="814">
        <v>0</v>
      </c>
      <c r="E23" s="814">
        <v>0</v>
      </c>
      <c r="F23" s="814">
        <v>0</v>
      </c>
      <c r="G23" s="815">
        <v>0</v>
      </c>
      <c r="H23" s="816">
        <f t="shared" si="0"/>
        <v>0</v>
      </c>
    </row>
    <row r="24" spans="1:8">
      <c r="A24" s="812" t="s">
        <v>482</v>
      </c>
      <c r="B24" s="812" t="s">
        <v>16</v>
      </c>
      <c r="C24" s="813">
        <v>0</v>
      </c>
      <c r="D24" s="814">
        <v>0</v>
      </c>
      <c r="E24" s="814">
        <v>0</v>
      </c>
      <c r="F24" s="814">
        <v>0</v>
      </c>
      <c r="G24" s="815">
        <v>0</v>
      </c>
      <c r="H24" s="816">
        <f t="shared" si="0"/>
        <v>0</v>
      </c>
    </row>
    <row r="25" spans="1:8">
      <c r="A25" s="812"/>
      <c r="B25" s="812"/>
      <c r="C25" s="829"/>
      <c r="D25" s="830"/>
      <c r="E25" s="830"/>
      <c r="F25" s="830"/>
      <c r="G25" s="815"/>
      <c r="H25" s="816"/>
    </row>
    <row r="26" spans="1:8">
      <c r="A26" s="812"/>
      <c r="B26" s="812"/>
      <c r="C26" s="829"/>
      <c r="D26" s="830"/>
      <c r="E26" s="830"/>
      <c r="F26" s="830"/>
      <c r="G26" s="815"/>
      <c r="H26" s="816"/>
    </row>
    <row r="27" spans="1:8">
      <c r="A27" s="817" t="s">
        <v>302</v>
      </c>
      <c r="B27" s="800"/>
      <c r="C27" s="818"/>
      <c r="D27" s="819"/>
      <c r="E27" s="819"/>
      <c r="F27" s="819"/>
      <c r="G27" s="819"/>
      <c r="H27" s="811"/>
    </row>
    <row r="28" spans="1:8" s="824" customFormat="1">
      <c r="A28" s="812" t="s">
        <v>483</v>
      </c>
      <c r="B28" s="812" t="s">
        <v>17</v>
      </c>
      <c r="C28" s="813">
        <v>0</v>
      </c>
      <c r="D28" s="814">
        <v>0</v>
      </c>
      <c r="E28" s="814">
        <v>0</v>
      </c>
      <c r="F28" s="814">
        <v>0</v>
      </c>
      <c r="G28" s="815">
        <v>0</v>
      </c>
      <c r="H28" s="816">
        <f>IF($G$64=0,0,G28/$G$64)</f>
        <v>0</v>
      </c>
    </row>
    <row r="29" spans="1:8">
      <c r="A29" s="812" t="s">
        <v>484</v>
      </c>
      <c r="B29" s="812" t="s">
        <v>17</v>
      </c>
      <c r="C29" s="813">
        <v>0</v>
      </c>
      <c r="D29" s="814">
        <v>0</v>
      </c>
      <c r="E29" s="814">
        <v>0</v>
      </c>
      <c r="F29" s="814">
        <v>0</v>
      </c>
      <c r="G29" s="815">
        <v>0</v>
      </c>
      <c r="H29" s="816">
        <f>IF($G$64=0,0,G29/$G$64)</f>
        <v>0</v>
      </c>
    </row>
    <row r="30" spans="1:8">
      <c r="A30" s="828" t="s">
        <v>485</v>
      </c>
      <c r="B30" s="828" t="s">
        <v>17</v>
      </c>
      <c r="C30" s="813">
        <v>0</v>
      </c>
      <c r="D30" s="814">
        <v>0</v>
      </c>
      <c r="E30" s="814">
        <v>0</v>
      </c>
      <c r="F30" s="814">
        <v>0</v>
      </c>
      <c r="G30" s="815">
        <v>0</v>
      </c>
      <c r="H30" s="816">
        <f>IF($G$64=0,0,G30/$G$64)</f>
        <v>0</v>
      </c>
    </row>
    <row r="31" spans="1:8">
      <c r="A31" s="828"/>
      <c r="B31" s="828"/>
      <c r="C31" s="831"/>
      <c r="D31" s="832"/>
      <c r="E31" s="832"/>
      <c r="F31" s="832"/>
      <c r="G31" s="815"/>
      <c r="H31" s="816"/>
    </row>
    <row r="32" spans="1:8">
      <c r="A32" s="828"/>
      <c r="B32" s="828"/>
      <c r="C32" s="831"/>
      <c r="D32" s="832"/>
      <c r="E32" s="832"/>
      <c r="F32" s="832"/>
      <c r="G32" s="815"/>
      <c r="H32" s="816"/>
    </row>
    <row r="33" spans="1:8">
      <c r="A33" s="817" t="s">
        <v>300</v>
      </c>
      <c r="B33" s="800"/>
      <c r="C33" s="818"/>
      <c r="D33" s="819"/>
      <c r="E33" s="819"/>
      <c r="F33" s="819"/>
      <c r="G33" s="819"/>
      <c r="H33" s="811"/>
    </row>
    <row r="34" spans="1:8">
      <c r="A34" s="812" t="s">
        <v>486</v>
      </c>
      <c r="B34" s="812" t="s">
        <v>16</v>
      </c>
      <c r="C34" s="813">
        <v>0</v>
      </c>
      <c r="D34" s="814">
        <v>0</v>
      </c>
      <c r="E34" s="814">
        <v>0</v>
      </c>
      <c r="F34" s="814">
        <v>0</v>
      </c>
      <c r="G34" s="815">
        <v>0</v>
      </c>
      <c r="H34" s="816">
        <f t="shared" ref="H34:H45" si="1">IF($G$64=0,0,G34/$G$64)</f>
        <v>0</v>
      </c>
    </row>
    <row r="35" spans="1:8">
      <c r="A35" s="812" t="s">
        <v>298</v>
      </c>
      <c r="B35" s="812" t="s">
        <v>16</v>
      </c>
      <c r="C35" s="813">
        <v>0</v>
      </c>
      <c r="D35" s="814">
        <v>0</v>
      </c>
      <c r="E35" s="814">
        <v>0</v>
      </c>
      <c r="F35" s="814">
        <v>0</v>
      </c>
      <c r="G35" s="815">
        <v>0</v>
      </c>
      <c r="H35" s="816">
        <f t="shared" si="1"/>
        <v>0</v>
      </c>
    </row>
    <row r="36" spans="1:8">
      <c r="A36" s="812" t="s">
        <v>297</v>
      </c>
      <c r="B36" s="812" t="s">
        <v>16</v>
      </c>
      <c r="C36" s="813">
        <v>0</v>
      </c>
      <c r="D36" s="814">
        <v>0</v>
      </c>
      <c r="E36" s="814">
        <v>0</v>
      </c>
      <c r="F36" s="814">
        <v>0</v>
      </c>
      <c r="G36" s="815">
        <v>0</v>
      </c>
      <c r="H36" s="816">
        <f t="shared" si="1"/>
        <v>0</v>
      </c>
    </row>
    <row r="37" spans="1:8">
      <c r="A37" s="812" t="s">
        <v>487</v>
      </c>
      <c r="B37" s="812" t="s">
        <v>16</v>
      </c>
      <c r="C37" s="813">
        <v>0</v>
      </c>
      <c r="D37" s="814">
        <v>0</v>
      </c>
      <c r="E37" s="814">
        <v>0</v>
      </c>
      <c r="F37" s="814">
        <v>0</v>
      </c>
      <c r="G37" s="815">
        <v>0</v>
      </c>
      <c r="H37" s="816">
        <f t="shared" si="1"/>
        <v>0</v>
      </c>
    </row>
    <row r="38" spans="1:8">
      <c r="A38" s="812" t="s">
        <v>295</v>
      </c>
      <c r="B38" s="812" t="s">
        <v>16</v>
      </c>
      <c r="C38" s="813">
        <v>0</v>
      </c>
      <c r="D38" s="814">
        <v>0</v>
      </c>
      <c r="E38" s="814">
        <v>0</v>
      </c>
      <c r="F38" s="814">
        <v>0</v>
      </c>
      <c r="G38" s="815">
        <v>0</v>
      </c>
      <c r="H38" s="816">
        <f t="shared" si="1"/>
        <v>0</v>
      </c>
    </row>
    <row r="39" spans="1:8">
      <c r="A39" s="812" t="s">
        <v>488</v>
      </c>
      <c r="B39" s="812" t="s">
        <v>16</v>
      </c>
      <c r="C39" s="813">
        <v>0</v>
      </c>
      <c r="D39" s="814">
        <v>0</v>
      </c>
      <c r="E39" s="814">
        <v>0</v>
      </c>
      <c r="F39" s="814">
        <v>0</v>
      </c>
      <c r="G39" s="815">
        <v>0</v>
      </c>
      <c r="H39" s="816">
        <f t="shared" si="1"/>
        <v>0</v>
      </c>
    </row>
    <row r="40" spans="1:8">
      <c r="A40" s="812" t="s">
        <v>489</v>
      </c>
      <c r="B40" s="812" t="s">
        <v>16</v>
      </c>
      <c r="C40" s="813">
        <v>0</v>
      </c>
      <c r="D40" s="814">
        <v>0</v>
      </c>
      <c r="E40" s="814">
        <v>0</v>
      </c>
      <c r="F40" s="814">
        <v>0</v>
      </c>
      <c r="G40" s="815">
        <v>0</v>
      </c>
      <c r="H40" s="816">
        <f t="shared" si="1"/>
        <v>0</v>
      </c>
    </row>
    <row r="41" spans="1:8">
      <c r="A41" s="812" t="s">
        <v>292</v>
      </c>
      <c r="B41" s="812" t="s">
        <v>17</v>
      </c>
      <c r="C41" s="813">
        <v>0</v>
      </c>
      <c r="D41" s="814">
        <v>0</v>
      </c>
      <c r="E41" s="814">
        <v>0</v>
      </c>
      <c r="F41" s="814">
        <v>0</v>
      </c>
      <c r="G41" s="815">
        <v>0</v>
      </c>
      <c r="H41" s="816">
        <f t="shared" si="1"/>
        <v>0</v>
      </c>
    </row>
    <row r="42" spans="1:8">
      <c r="A42" s="812" t="s">
        <v>490</v>
      </c>
      <c r="B42" s="812" t="s">
        <v>17</v>
      </c>
      <c r="C42" s="813">
        <v>0</v>
      </c>
      <c r="D42" s="814">
        <v>0</v>
      </c>
      <c r="E42" s="814">
        <v>0</v>
      </c>
      <c r="F42" s="814">
        <v>0</v>
      </c>
      <c r="G42" s="815">
        <v>0</v>
      </c>
      <c r="H42" s="816">
        <f t="shared" si="1"/>
        <v>0</v>
      </c>
    </row>
    <row r="43" spans="1:8">
      <c r="A43" s="812" t="s">
        <v>491</v>
      </c>
      <c r="B43" s="812" t="s">
        <v>17</v>
      </c>
      <c r="C43" s="813">
        <v>0</v>
      </c>
      <c r="D43" s="814">
        <v>0</v>
      </c>
      <c r="E43" s="814">
        <v>0</v>
      </c>
      <c r="F43" s="814">
        <v>0</v>
      </c>
      <c r="G43" s="815">
        <v>0</v>
      </c>
      <c r="H43" s="816">
        <f t="shared" si="1"/>
        <v>0</v>
      </c>
    </row>
    <row r="44" spans="1:8">
      <c r="A44" s="812" t="s">
        <v>492</v>
      </c>
      <c r="B44" s="812" t="s">
        <v>17</v>
      </c>
      <c r="C44" s="813">
        <v>0</v>
      </c>
      <c r="D44" s="814">
        <v>0</v>
      </c>
      <c r="E44" s="814">
        <v>0</v>
      </c>
      <c r="F44" s="814">
        <v>0</v>
      </c>
      <c r="G44" s="815">
        <v>0</v>
      </c>
      <c r="H44" s="816">
        <f t="shared" si="1"/>
        <v>0</v>
      </c>
    </row>
    <row r="45" spans="1:8">
      <c r="A45" s="812" t="s">
        <v>493</v>
      </c>
      <c r="B45" s="812" t="s">
        <v>17</v>
      </c>
      <c r="C45" s="813">
        <v>0</v>
      </c>
      <c r="D45" s="814">
        <v>0</v>
      </c>
      <c r="E45" s="814">
        <v>0</v>
      </c>
      <c r="F45" s="814">
        <v>0</v>
      </c>
      <c r="G45" s="815">
        <v>0</v>
      </c>
      <c r="H45" s="816">
        <f t="shared" si="1"/>
        <v>0</v>
      </c>
    </row>
    <row r="46" spans="1:8">
      <c r="A46" s="812"/>
      <c r="B46" s="812"/>
      <c r="C46" s="836"/>
      <c r="D46" s="837"/>
      <c r="E46" s="837"/>
      <c r="F46" s="837"/>
      <c r="G46" s="815"/>
      <c r="H46" s="816"/>
    </row>
    <row r="47" spans="1:8">
      <c r="A47" s="812"/>
      <c r="B47" s="812"/>
      <c r="C47" s="836"/>
      <c r="D47" s="837"/>
      <c r="E47" s="837"/>
      <c r="F47" s="837"/>
      <c r="G47" s="815"/>
      <c r="H47" s="816"/>
    </row>
    <row r="48" spans="1:8">
      <c r="A48" s="817" t="s">
        <v>260</v>
      </c>
      <c r="B48" s="800"/>
      <c r="C48" s="818"/>
      <c r="D48" s="819"/>
      <c r="E48" s="819"/>
      <c r="F48" s="819"/>
      <c r="G48" s="819"/>
      <c r="H48" s="811"/>
    </row>
    <row r="49" spans="1:8">
      <c r="A49" s="812" t="s">
        <v>87</v>
      </c>
      <c r="B49" s="812" t="s">
        <v>17</v>
      </c>
      <c r="C49" s="813">
        <v>0</v>
      </c>
      <c r="D49" s="814">
        <v>0</v>
      </c>
      <c r="E49" s="814">
        <v>0</v>
      </c>
      <c r="F49" s="814">
        <v>0</v>
      </c>
      <c r="G49" s="815">
        <v>0</v>
      </c>
      <c r="H49" s="816">
        <f>IF($G$64=0,0,G49/$G$64)</f>
        <v>0</v>
      </c>
    </row>
    <row r="50" spans="1:8">
      <c r="A50" s="812" t="s">
        <v>494</v>
      </c>
      <c r="B50" s="812" t="s">
        <v>17</v>
      </c>
      <c r="C50" s="813">
        <v>0</v>
      </c>
      <c r="D50" s="814">
        <v>0</v>
      </c>
      <c r="E50" s="814">
        <v>0</v>
      </c>
      <c r="F50" s="814">
        <v>0</v>
      </c>
      <c r="G50" s="815">
        <v>0</v>
      </c>
      <c r="H50" s="816">
        <f>IF($G$64=0,0,G50/$G$64)</f>
        <v>0</v>
      </c>
    </row>
    <row r="51" spans="1:8">
      <c r="A51" s="812"/>
      <c r="B51" s="812"/>
      <c r="C51" s="826"/>
      <c r="D51" s="827"/>
      <c r="E51" s="827"/>
      <c r="F51" s="827"/>
      <c r="G51" s="827"/>
      <c r="H51" s="912"/>
    </row>
    <row r="52" spans="1:8">
      <c r="A52" s="812"/>
      <c r="B52" s="812"/>
      <c r="C52" s="826"/>
      <c r="D52" s="827"/>
      <c r="E52" s="827"/>
      <c r="F52" s="827"/>
      <c r="G52" s="827"/>
      <c r="H52" s="912"/>
    </row>
    <row r="53" spans="1:8">
      <c r="A53" s="817" t="s">
        <v>495</v>
      </c>
      <c r="B53" s="800"/>
      <c r="C53" s="818"/>
      <c r="D53" s="819"/>
      <c r="E53" s="819"/>
      <c r="F53" s="819"/>
      <c r="G53" s="819"/>
      <c r="H53" s="811"/>
    </row>
    <row r="54" spans="1:8">
      <c r="A54" s="812" t="s">
        <v>496</v>
      </c>
      <c r="B54" s="812" t="s">
        <v>16</v>
      </c>
      <c r="C54" s="813">
        <v>0</v>
      </c>
      <c r="D54" s="814">
        <v>0</v>
      </c>
      <c r="E54" s="814">
        <v>0</v>
      </c>
      <c r="F54" s="814">
        <v>0</v>
      </c>
      <c r="G54" s="815">
        <v>0</v>
      </c>
      <c r="H54" s="816">
        <f t="shared" ref="H54:H63" si="2">IF($G$64=0,0,G54/$G$64)</f>
        <v>0</v>
      </c>
    </row>
    <row r="55" spans="1:8">
      <c r="A55" s="812" t="s">
        <v>83</v>
      </c>
      <c r="B55" s="812" t="s">
        <v>16</v>
      </c>
      <c r="C55" s="813">
        <v>0</v>
      </c>
      <c r="D55" s="814">
        <v>0</v>
      </c>
      <c r="E55" s="814">
        <v>0</v>
      </c>
      <c r="F55" s="814">
        <v>0</v>
      </c>
      <c r="G55" s="815">
        <v>0</v>
      </c>
      <c r="H55" s="816">
        <f t="shared" si="2"/>
        <v>0</v>
      </c>
    </row>
    <row r="56" spans="1:8">
      <c r="A56" s="812" t="s">
        <v>84</v>
      </c>
      <c r="B56" s="812" t="s">
        <v>16</v>
      </c>
      <c r="C56" s="813">
        <v>0</v>
      </c>
      <c r="D56" s="814">
        <v>0</v>
      </c>
      <c r="E56" s="814">
        <v>0</v>
      </c>
      <c r="F56" s="814">
        <v>0</v>
      </c>
      <c r="G56" s="815">
        <v>0</v>
      </c>
      <c r="H56" s="816">
        <f t="shared" si="2"/>
        <v>0</v>
      </c>
    </row>
    <row r="57" spans="1:8">
      <c r="A57" s="812" t="s">
        <v>85</v>
      </c>
      <c r="B57" s="812" t="s">
        <v>16</v>
      </c>
      <c r="C57" s="813">
        <v>0</v>
      </c>
      <c r="D57" s="814">
        <v>0</v>
      </c>
      <c r="E57" s="814">
        <v>0</v>
      </c>
      <c r="F57" s="814">
        <v>0</v>
      </c>
      <c r="G57" s="815">
        <v>0</v>
      </c>
      <c r="H57" s="816">
        <f t="shared" si="2"/>
        <v>0</v>
      </c>
    </row>
    <row r="58" spans="1:8">
      <c r="A58" s="812" t="s">
        <v>94</v>
      </c>
      <c r="B58" s="812" t="s">
        <v>16</v>
      </c>
      <c r="C58" s="813">
        <v>0</v>
      </c>
      <c r="D58" s="814">
        <v>0</v>
      </c>
      <c r="E58" s="814">
        <v>0</v>
      </c>
      <c r="F58" s="814">
        <v>0</v>
      </c>
      <c r="G58" s="815">
        <v>0</v>
      </c>
      <c r="H58" s="816">
        <f t="shared" si="2"/>
        <v>0</v>
      </c>
    </row>
    <row r="59" spans="1:8">
      <c r="A59" s="812" t="s">
        <v>88</v>
      </c>
      <c r="B59" s="812" t="s">
        <v>16</v>
      </c>
      <c r="C59" s="813">
        <v>0</v>
      </c>
      <c r="D59" s="814">
        <v>0</v>
      </c>
      <c r="E59" s="814">
        <v>0</v>
      </c>
      <c r="F59" s="814">
        <v>0</v>
      </c>
      <c r="G59" s="815">
        <v>0</v>
      </c>
      <c r="H59" s="816">
        <f t="shared" si="2"/>
        <v>0</v>
      </c>
    </row>
    <row r="60" spans="1:8">
      <c r="A60" s="812" t="s">
        <v>497</v>
      </c>
      <c r="B60" s="812" t="s">
        <v>16</v>
      </c>
      <c r="C60" s="813">
        <v>0</v>
      </c>
      <c r="D60" s="814">
        <v>0</v>
      </c>
      <c r="E60" s="814">
        <v>0</v>
      </c>
      <c r="F60" s="814">
        <v>0</v>
      </c>
      <c r="G60" s="815">
        <v>0</v>
      </c>
      <c r="H60" s="816">
        <f t="shared" si="2"/>
        <v>0</v>
      </c>
    </row>
    <row r="61" spans="1:8">
      <c r="A61" s="812" t="s">
        <v>498</v>
      </c>
      <c r="B61" s="812" t="s">
        <v>16</v>
      </c>
      <c r="C61" s="813">
        <v>0</v>
      </c>
      <c r="D61" s="814">
        <v>0</v>
      </c>
      <c r="E61" s="814">
        <v>0</v>
      </c>
      <c r="F61" s="814">
        <v>0</v>
      </c>
      <c r="G61" s="815">
        <v>0</v>
      </c>
      <c r="H61" s="816">
        <f t="shared" si="2"/>
        <v>0</v>
      </c>
    </row>
    <row r="62" spans="1:8">
      <c r="A62" s="812" t="s">
        <v>499</v>
      </c>
      <c r="B62" s="812" t="s">
        <v>16</v>
      </c>
      <c r="C62" s="813">
        <v>0</v>
      </c>
      <c r="D62" s="814">
        <v>0</v>
      </c>
      <c r="E62" s="814">
        <v>0</v>
      </c>
      <c r="F62" s="814">
        <v>0</v>
      </c>
      <c r="G62" s="815">
        <v>0</v>
      </c>
      <c r="H62" s="816">
        <f t="shared" si="2"/>
        <v>0</v>
      </c>
    </row>
    <row r="63" spans="1:8">
      <c r="A63" s="812" t="s">
        <v>500</v>
      </c>
      <c r="B63" s="812" t="s">
        <v>16</v>
      </c>
      <c r="C63" s="813">
        <v>0</v>
      </c>
      <c r="D63" s="814">
        <v>0</v>
      </c>
      <c r="E63" s="814">
        <v>0</v>
      </c>
      <c r="F63" s="814">
        <v>0</v>
      </c>
      <c r="G63" s="815">
        <v>0</v>
      </c>
      <c r="H63" s="816">
        <f t="shared" si="2"/>
        <v>0</v>
      </c>
    </row>
    <row r="64" spans="1:8">
      <c r="A64" s="812"/>
      <c r="B64" s="812"/>
      <c r="C64" s="838"/>
      <c r="D64" s="839"/>
      <c r="E64" s="839"/>
      <c r="F64" s="839"/>
      <c r="G64" s="815"/>
      <c r="H64" s="816"/>
    </row>
    <row r="65" spans="1:8">
      <c r="A65" s="812"/>
      <c r="B65" s="812"/>
      <c r="C65" s="838"/>
      <c r="D65" s="839"/>
      <c r="E65" s="839"/>
      <c r="F65" s="839"/>
      <c r="G65" s="815"/>
      <c r="H65" s="816"/>
    </row>
    <row r="66" spans="1:8">
      <c r="A66" s="817" t="s">
        <v>289</v>
      </c>
      <c r="B66" s="800"/>
      <c r="C66" s="818"/>
      <c r="D66" s="819"/>
      <c r="E66" s="819"/>
      <c r="F66" s="819"/>
      <c r="G66" s="819"/>
      <c r="H66" s="811"/>
    </row>
    <row r="67" spans="1:8">
      <c r="A67" s="812" t="s">
        <v>86</v>
      </c>
      <c r="B67" s="812" t="s">
        <v>16</v>
      </c>
      <c r="C67" s="813">
        <v>0</v>
      </c>
      <c r="D67" s="814">
        <v>0</v>
      </c>
      <c r="E67" s="814">
        <v>0</v>
      </c>
      <c r="F67" s="814">
        <v>0</v>
      </c>
      <c r="G67" s="815">
        <v>0</v>
      </c>
      <c r="H67" s="816">
        <f t="shared" ref="H67:H69" si="3">IF($G$64=0,0,G67/$G$64)</f>
        <v>0</v>
      </c>
    </row>
    <row r="68" spans="1:8">
      <c r="A68" s="812" t="s">
        <v>501</v>
      </c>
      <c r="B68" s="812" t="s">
        <v>16</v>
      </c>
      <c r="C68" s="813">
        <v>0</v>
      </c>
      <c r="D68" s="814">
        <v>0</v>
      </c>
      <c r="E68" s="814">
        <v>0</v>
      </c>
      <c r="F68" s="814">
        <v>0</v>
      </c>
      <c r="G68" s="815">
        <v>0</v>
      </c>
      <c r="H68" s="816">
        <f t="shared" si="3"/>
        <v>0</v>
      </c>
    </row>
    <row r="69" spans="1:8">
      <c r="A69" s="812" t="s">
        <v>502</v>
      </c>
      <c r="B69" s="812" t="s">
        <v>16</v>
      </c>
      <c r="C69" s="813">
        <v>0</v>
      </c>
      <c r="D69" s="814">
        <v>0</v>
      </c>
      <c r="E69" s="814">
        <v>0</v>
      </c>
      <c r="F69" s="814">
        <v>0</v>
      </c>
      <c r="G69" s="815">
        <v>0</v>
      </c>
      <c r="H69" s="816">
        <f t="shared" si="3"/>
        <v>0</v>
      </c>
    </row>
    <row r="70" spans="1:8">
      <c r="A70" s="812"/>
      <c r="B70" s="812"/>
      <c r="C70" s="272"/>
      <c r="D70" s="771"/>
      <c r="E70" s="771"/>
      <c r="F70" s="771"/>
      <c r="G70" s="771"/>
      <c r="H70" s="816"/>
    </row>
    <row r="71" spans="1:8">
      <c r="A71" s="812"/>
      <c r="B71" s="812"/>
      <c r="C71" s="272"/>
      <c r="D71" s="771"/>
      <c r="E71" s="771"/>
      <c r="F71" s="771"/>
      <c r="G71" s="771"/>
      <c r="H71" s="816"/>
    </row>
    <row r="72" spans="1:8">
      <c r="A72" s="817" t="s">
        <v>528</v>
      </c>
      <c r="B72" s="800"/>
      <c r="C72" s="818"/>
      <c r="D72" s="819"/>
      <c r="E72" s="819"/>
      <c r="F72" s="819"/>
      <c r="G72" s="819"/>
      <c r="H72" s="811"/>
    </row>
    <row r="73" spans="1:8">
      <c r="A73" s="913" t="s">
        <v>861</v>
      </c>
      <c r="B73" s="914" t="s">
        <v>17</v>
      </c>
      <c r="C73" s="813">
        <v>0</v>
      </c>
      <c r="D73" s="814">
        <v>0</v>
      </c>
      <c r="E73" s="814">
        <v>0</v>
      </c>
      <c r="F73" s="814">
        <v>0</v>
      </c>
      <c r="G73" s="815">
        <v>0</v>
      </c>
      <c r="H73" s="816">
        <f t="shared" ref="H73:H75" si="4">IF($G$64=0,0,G73/$G$64)</f>
        <v>0</v>
      </c>
    </row>
    <row r="74" spans="1:8">
      <c r="A74" s="915" t="s">
        <v>530</v>
      </c>
      <c r="B74" s="914" t="s">
        <v>17</v>
      </c>
      <c r="C74" s="813">
        <v>0</v>
      </c>
      <c r="D74" s="814">
        <v>0</v>
      </c>
      <c r="E74" s="814">
        <v>0</v>
      </c>
      <c r="F74" s="814">
        <v>0</v>
      </c>
      <c r="G74" s="815">
        <v>0</v>
      </c>
      <c r="H74" s="816">
        <f t="shared" si="4"/>
        <v>0</v>
      </c>
    </row>
    <row r="75" spans="1:8">
      <c r="A75" s="915" t="s">
        <v>537</v>
      </c>
      <c r="B75" s="914" t="s">
        <v>17</v>
      </c>
      <c r="C75" s="813">
        <v>0</v>
      </c>
      <c r="D75" s="814">
        <v>0</v>
      </c>
      <c r="E75" s="814">
        <v>0</v>
      </c>
      <c r="F75" s="814">
        <v>0</v>
      </c>
      <c r="G75" s="815">
        <v>0</v>
      </c>
      <c r="H75" s="816">
        <f t="shared" si="4"/>
        <v>0</v>
      </c>
    </row>
    <row r="76" spans="1:8">
      <c r="A76" s="817" t="s">
        <v>34</v>
      </c>
      <c r="B76" s="800"/>
      <c r="C76" s="818"/>
      <c r="D76" s="819"/>
      <c r="E76" s="819"/>
      <c r="F76" s="819"/>
      <c r="G76" s="819"/>
      <c r="H76" s="811"/>
    </row>
    <row r="77" spans="1:8">
      <c r="A77" s="812"/>
      <c r="B77" s="812"/>
      <c r="C77" s="826"/>
      <c r="D77" s="827"/>
      <c r="E77" s="827"/>
      <c r="F77" s="827"/>
      <c r="G77" s="827"/>
      <c r="H77" s="912"/>
    </row>
    <row r="78" spans="1:8">
      <c r="A78" s="817" t="s">
        <v>89</v>
      </c>
      <c r="B78" s="800"/>
      <c r="C78" s="818"/>
      <c r="D78" s="819"/>
      <c r="E78" s="819"/>
      <c r="F78" s="819"/>
      <c r="G78" s="819"/>
      <c r="H78" s="811"/>
    </row>
    <row r="79" spans="1:8">
      <c r="A79" s="812" t="s">
        <v>90</v>
      </c>
      <c r="B79" s="812" t="s">
        <v>17</v>
      </c>
      <c r="C79" s="841">
        <v>0</v>
      </c>
      <c r="D79" s="819"/>
      <c r="E79" s="819"/>
      <c r="F79" s="819"/>
      <c r="G79" s="815">
        <v>0</v>
      </c>
      <c r="H79" s="816">
        <f t="shared" ref="H79:H80" si="5">IF($G$64=0,0,G79/$G$64)</f>
        <v>0</v>
      </c>
    </row>
    <row r="80" spans="1:8">
      <c r="A80" s="812" t="s">
        <v>91</v>
      </c>
      <c r="B80" s="812" t="s">
        <v>17</v>
      </c>
      <c r="C80" s="240">
        <v>0</v>
      </c>
      <c r="D80" s="810"/>
      <c r="E80" s="819"/>
      <c r="F80" s="810"/>
      <c r="G80" s="815">
        <v>0</v>
      </c>
      <c r="H80" s="816">
        <f t="shared" si="5"/>
        <v>0</v>
      </c>
    </row>
    <row r="81" spans="1:8">
      <c r="A81" s="800"/>
      <c r="B81" s="800"/>
      <c r="C81" s="148"/>
      <c r="D81" s="771"/>
      <c r="E81" s="771"/>
      <c r="F81" s="771"/>
      <c r="G81" s="771"/>
      <c r="H81" s="810"/>
    </row>
    <row r="82" spans="1:8">
      <c r="A82" s="842" t="s">
        <v>503</v>
      </c>
      <c r="B82" s="812"/>
      <c r="C82" s="148"/>
      <c r="D82" s="771">
        <f>SUM(D9:D81)</f>
        <v>0</v>
      </c>
      <c r="E82" s="771">
        <f t="shared" ref="E82:G82" si="6">SUM(E9:E81)</f>
        <v>0</v>
      </c>
      <c r="F82" s="771">
        <f t="shared" si="6"/>
        <v>0</v>
      </c>
      <c r="G82" s="844">
        <f t="shared" si="6"/>
        <v>0</v>
      </c>
      <c r="H82" s="816">
        <f>IF($G$64=0,0,G82/$G$64)</f>
        <v>0</v>
      </c>
    </row>
    <row r="83" spans="1:8">
      <c r="A83" s="808"/>
      <c r="B83" s="800"/>
      <c r="C83" s="810"/>
      <c r="D83" s="810"/>
      <c r="E83" s="810"/>
      <c r="F83" s="810"/>
      <c r="G83" s="819"/>
      <c r="H83" s="916"/>
    </row>
    <row r="84" spans="1:8" ht="13.5" thickBot="1">
      <c r="A84" s="849" t="s">
        <v>538</v>
      </c>
      <c r="B84" s="812"/>
      <c r="C84" s="902"/>
      <c r="D84" s="148"/>
      <c r="E84" s="148"/>
      <c r="F84" s="148"/>
      <c r="G84" s="148"/>
      <c r="H84" s="840"/>
    </row>
    <row r="85" spans="1:8" s="907" customFormat="1" ht="13.35" customHeight="1" thickBot="1">
      <c r="A85" s="903"/>
      <c r="B85" s="917"/>
      <c r="C85" s="917"/>
      <c r="D85" s="917"/>
      <c r="E85" s="917"/>
      <c r="F85" s="917"/>
      <c r="G85" s="917"/>
      <c r="H85" s="917"/>
    </row>
    <row r="86" spans="1:8" s="907" customFormat="1">
      <c r="A86" s="918" t="s">
        <v>539</v>
      </c>
      <c r="B86" s="919" t="s">
        <v>49</v>
      </c>
      <c r="C86" s="875"/>
      <c r="D86" s="866"/>
      <c r="E86" s="920"/>
      <c r="F86" s="920"/>
    </row>
    <row r="87" spans="1:8" s="907" customFormat="1">
      <c r="A87" s="591"/>
      <c r="B87" s="812"/>
      <c r="C87" s="866"/>
      <c r="D87" s="866"/>
      <c r="E87" s="881"/>
      <c r="F87" s="908"/>
    </row>
    <row r="88" spans="1:8" s="907" customFormat="1">
      <c r="A88" s="921" t="s">
        <v>534</v>
      </c>
      <c r="B88" s="812">
        <v>0</v>
      </c>
      <c r="C88" s="922"/>
      <c r="D88" s="909"/>
      <c r="E88" s="909"/>
      <c r="F88" s="908"/>
    </row>
    <row r="89" spans="1:8" s="907" customFormat="1" ht="13.5" thickBot="1">
      <c r="A89" s="923"/>
      <c r="B89" s="849"/>
      <c r="C89" s="924"/>
      <c r="D89" s="925"/>
      <c r="E89" s="925"/>
      <c r="F89" s="925"/>
    </row>
    <row r="91" spans="1:8" ht="13.35" customHeight="1">
      <c r="A91" s="1332" t="s">
        <v>516</v>
      </c>
      <c r="B91" s="1332"/>
      <c r="C91" s="1332"/>
      <c r="D91" s="1332"/>
      <c r="E91" s="1332"/>
      <c r="F91" s="1332"/>
      <c r="G91" s="1332"/>
      <c r="H91" s="1332"/>
    </row>
    <row r="92" spans="1:8" ht="13.35" customHeight="1">
      <c r="A92" s="1332" t="s">
        <v>517</v>
      </c>
      <c r="B92" s="1332"/>
      <c r="C92" s="1332"/>
      <c r="D92" s="1332"/>
      <c r="E92" s="1332"/>
      <c r="F92" s="1332"/>
      <c r="G92" s="1332"/>
      <c r="H92" s="1332"/>
    </row>
    <row r="93" spans="1:8">
      <c r="A93" s="895" t="s">
        <v>535</v>
      </c>
      <c r="B93" s="895"/>
      <c r="C93" s="895"/>
      <c r="D93" s="895"/>
      <c r="E93" s="895"/>
      <c r="F93" s="895"/>
      <c r="G93" s="895"/>
    </row>
    <row r="94" spans="1:8">
      <c r="A94" s="895" t="s">
        <v>666</v>
      </c>
      <c r="B94" s="896"/>
      <c r="C94" s="896"/>
      <c r="D94" s="896"/>
      <c r="E94" s="896"/>
      <c r="F94" s="896"/>
      <c r="G94" s="896"/>
    </row>
    <row r="95" spans="1:8">
      <c r="A95" s="1333" t="s">
        <v>672</v>
      </c>
      <c r="B95" s="1333"/>
      <c r="C95" s="1333"/>
      <c r="D95" s="1333"/>
      <c r="E95" s="1333"/>
      <c r="F95" s="1333"/>
      <c r="G95" s="1333"/>
    </row>
    <row r="96" spans="1:8">
      <c r="A96" s="1357" t="s">
        <v>521</v>
      </c>
      <c r="B96" s="1358"/>
      <c r="C96" s="1358"/>
      <c r="D96" s="1358"/>
      <c r="E96" s="1358"/>
      <c r="F96" s="1358"/>
      <c r="G96" s="1358"/>
      <c r="H96" s="1358"/>
    </row>
    <row r="97" spans="1:8" ht="22.5" customHeight="1">
      <c r="A97" s="1359" t="s">
        <v>862</v>
      </c>
      <c r="B97" s="1360"/>
      <c r="C97" s="1360"/>
      <c r="D97" s="1360"/>
      <c r="E97" s="1360"/>
      <c r="F97" s="1360"/>
      <c r="G97" s="1360"/>
    </row>
    <row r="98" spans="1:8" ht="27.6" customHeight="1">
      <c r="A98" s="1359" t="s">
        <v>864</v>
      </c>
      <c r="B98" s="1359"/>
      <c r="C98" s="1359"/>
      <c r="D98" s="1359"/>
      <c r="E98" s="1359"/>
      <c r="F98" s="1359"/>
      <c r="G98" s="1359"/>
    </row>
    <row r="99" spans="1:8" ht="30.95" customHeight="1">
      <c r="A99" s="1359" t="s">
        <v>673</v>
      </c>
      <c r="B99" s="1359"/>
      <c r="C99" s="1359"/>
      <c r="D99" s="1359"/>
      <c r="E99" s="1359"/>
      <c r="F99" s="1359"/>
      <c r="G99" s="1359"/>
    </row>
    <row r="100" spans="1:8" ht="14.1" customHeight="1">
      <c r="A100" s="1361"/>
      <c r="B100" s="1361"/>
      <c r="C100" s="1361"/>
      <c r="D100" s="1361"/>
      <c r="E100" s="1361"/>
      <c r="F100" s="1361"/>
      <c r="G100" s="1361"/>
      <c r="H100" s="1362"/>
    </row>
    <row r="101" spans="1:8">
      <c r="A101" s="1361" t="s">
        <v>637</v>
      </c>
      <c r="B101" s="1361"/>
      <c r="C101" s="1361"/>
      <c r="D101" s="1361"/>
      <c r="E101" s="1361"/>
      <c r="F101" s="1361"/>
      <c r="G101" s="1361"/>
      <c r="H101" s="1362"/>
    </row>
    <row r="102" spans="1:8" ht="22.35" customHeight="1">
      <c r="A102" s="1353"/>
      <c r="B102" s="1353"/>
      <c r="C102" s="1353"/>
      <c r="D102" s="1353"/>
      <c r="E102" s="1353"/>
      <c r="F102" s="1353"/>
      <c r="G102" s="1353"/>
    </row>
    <row r="103" spans="1:8" ht="34.35" customHeight="1">
      <c r="A103" s="780"/>
      <c r="B103" s="780"/>
      <c r="C103" s="780"/>
      <c r="D103" s="780"/>
      <c r="E103" s="780"/>
      <c r="F103" s="780"/>
      <c r="G103" s="780"/>
    </row>
  </sheetData>
  <mergeCells count="15">
    <mergeCell ref="A102:G102"/>
    <mergeCell ref="B5:H5"/>
    <mergeCell ref="C6:H6"/>
    <mergeCell ref="A91:H91"/>
    <mergeCell ref="A1:H1"/>
    <mergeCell ref="A2:H2"/>
    <mergeCell ref="A3:H3"/>
    <mergeCell ref="A92:H92"/>
    <mergeCell ref="A96:H96"/>
    <mergeCell ref="A97:G97"/>
    <mergeCell ref="A98:G98"/>
    <mergeCell ref="A100:H100"/>
    <mergeCell ref="A95:G95"/>
    <mergeCell ref="A99:G99"/>
    <mergeCell ref="A101:H101"/>
  </mergeCells>
  <printOptions horizontalCentered="1" verticalCentered="1" headings="1"/>
  <pageMargins left="0.25" right="0.25" top="0.5" bottom="0.5" header="0.5" footer="0.5"/>
  <pageSetup scale="52" orientation="portrait" r:id="rId1"/>
  <headerFooter scaleWithDoc="0"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L18"/>
  <sheetViews>
    <sheetView zoomScaleNormal="100" workbookViewId="0">
      <selection activeCell="A13" sqref="A13:E13"/>
    </sheetView>
  </sheetViews>
  <sheetFormatPr defaultColWidth="9.42578125" defaultRowHeight="14.25"/>
  <cols>
    <col min="1" max="1" width="15.5703125" style="2" customWidth="1"/>
    <col min="2" max="3" width="17.5703125" style="9" customWidth="1"/>
    <col min="4" max="4" width="18.42578125" style="9" customWidth="1"/>
    <col min="5" max="5" width="19.5703125" style="9" customWidth="1"/>
    <col min="6" max="7" width="15.5703125" style="9" customWidth="1"/>
    <col min="8" max="8" width="25.5703125" style="2" bestFit="1" customWidth="1"/>
    <col min="9" max="16384" width="9.42578125" style="2"/>
  </cols>
  <sheetData>
    <row r="1" spans="1:12" s="360" customFormat="1" ht="45.75" customHeight="1">
      <c r="A1" s="1312" t="s">
        <v>709</v>
      </c>
      <c r="B1" s="1312"/>
      <c r="C1" s="1312"/>
      <c r="D1" s="1312"/>
      <c r="E1" s="1312"/>
      <c r="F1" s="627"/>
      <c r="G1" s="627"/>
      <c r="H1" s="480"/>
    </row>
    <row r="2" spans="1:12" s="360" customFormat="1" ht="14.25" customHeight="1">
      <c r="A2" s="1001"/>
      <c r="B2" s="627"/>
      <c r="C2" s="627"/>
      <c r="D2" s="627"/>
      <c r="E2" s="627"/>
      <c r="F2" s="627"/>
      <c r="G2" s="627"/>
    </row>
    <row r="3" spans="1:12">
      <c r="A3" s="4"/>
      <c r="B3" s="241"/>
      <c r="C3" s="241"/>
      <c r="D3" s="241"/>
      <c r="E3" s="241"/>
      <c r="F3" s="241"/>
      <c r="G3" s="241"/>
      <c r="H3" s="4"/>
      <c r="I3" s="4"/>
      <c r="J3" s="4"/>
      <c r="K3" s="4"/>
      <c r="L3" s="4"/>
    </row>
    <row r="4" spans="1:12" ht="27" customHeight="1">
      <c r="A4" s="1128"/>
      <c r="B4" s="1128" t="s">
        <v>23</v>
      </c>
      <c r="C4" s="1128"/>
      <c r="D4" s="1364" t="s">
        <v>405</v>
      </c>
      <c r="E4" s="1365"/>
      <c r="H4" s="360"/>
      <c r="I4" s="360"/>
      <c r="J4" s="360"/>
      <c r="K4" s="360"/>
      <c r="L4" s="360"/>
    </row>
    <row r="5" spans="1:12" ht="26.25" customHeight="1">
      <c r="A5" s="1128" t="s">
        <v>406</v>
      </c>
      <c r="B5" s="1128" t="s">
        <v>407</v>
      </c>
      <c r="C5" s="1128" t="s">
        <v>408</v>
      </c>
      <c r="D5" s="1128" t="s">
        <v>407</v>
      </c>
      <c r="E5" s="1128" t="s">
        <v>408</v>
      </c>
      <c r="H5" s="360"/>
      <c r="I5" s="360"/>
      <c r="J5" s="360"/>
      <c r="K5" s="360"/>
      <c r="L5" s="360"/>
    </row>
    <row r="6" spans="1:12" ht="37.5" customHeight="1">
      <c r="A6" s="632">
        <v>2017</v>
      </c>
      <c r="B6" s="1092">
        <v>0.68</v>
      </c>
      <c r="C6" s="1092">
        <v>0.54</v>
      </c>
      <c r="D6" s="1093">
        <v>-5406072.4099139702</v>
      </c>
      <c r="E6" s="1094">
        <v>-3517425.2453564666</v>
      </c>
      <c r="H6" s="360"/>
      <c r="I6" s="360"/>
      <c r="J6" s="360"/>
      <c r="K6" s="360"/>
      <c r="L6" s="360"/>
    </row>
    <row r="7" spans="1:12">
      <c r="A7" s="633"/>
      <c r="B7" s="634"/>
      <c r="C7" s="634"/>
      <c r="D7" s="635"/>
      <c r="E7" s="635"/>
      <c r="H7" s="360"/>
      <c r="I7" s="360"/>
      <c r="J7" s="360"/>
      <c r="K7" s="360"/>
      <c r="L7" s="360"/>
    </row>
    <row r="8" spans="1:12">
      <c r="A8" s="450" t="s">
        <v>409</v>
      </c>
      <c r="B8" s="448"/>
      <c r="C8" s="448"/>
      <c r="D8" s="449"/>
      <c r="E8" s="449"/>
      <c r="H8" s="360"/>
      <c r="I8" s="360"/>
      <c r="J8" s="360"/>
      <c r="K8" s="360"/>
      <c r="L8" s="360"/>
    </row>
    <row r="9" spans="1:12" ht="35.85" customHeight="1">
      <c r="A9" s="1366" t="s">
        <v>410</v>
      </c>
      <c r="B9" s="1366"/>
      <c r="C9" s="1366"/>
      <c r="D9" s="1366"/>
      <c r="E9" s="1366"/>
      <c r="F9" s="468"/>
      <c r="G9" s="468"/>
      <c r="H9" s="360"/>
      <c r="I9" s="360"/>
      <c r="J9" s="360"/>
      <c r="K9" s="360"/>
      <c r="L9" s="360"/>
    </row>
    <row r="10" spans="1:12" ht="28.35" customHeight="1">
      <c r="A10" s="1363" t="s">
        <v>411</v>
      </c>
      <c r="B10" s="1363"/>
      <c r="C10" s="1363"/>
      <c r="D10" s="1363"/>
      <c r="E10" s="1363"/>
      <c r="H10" s="360"/>
      <c r="I10" s="360"/>
      <c r="J10" s="360"/>
      <c r="K10" s="360"/>
      <c r="L10" s="360"/>
    </row>
    <row r="11" spans="1:12" ht="17.100000000000001" customHeight="1">
      <c r="A11" s="469" t="s">
        <v>412</v>
      </c>
      <c r="B11" s="470"/>
      <c r="C11" s="470"/>
      <c r="D11" s="470"/>
      <c r="E11" s="470"/>
      <c r="H11" s="360"/>
      <c r="I11" s="360"/>
      <c r="J11" s="360"/>
      <c r="K11" s="360"/>
      <c r="L11" s="360"/>
    </row>
    <row r="12" spans="1:12" ht="36.6" customHeight="1">
      <c r="A12" s="1363" t="s">
        <v>413</v>
      </c>
      <c r="B12" s="1363"/>
      <c r="C12" s="1363"/>
      <c r="D12" s="1363"/>
      <c r="E12" s="1363"/>
      <c r="F12" s="469"/>
      <c r="G12" s="469"/>
      <c r="H12" s="360"/>
      <c r="I12" s="360"/>
      <c r="J12" s="360"/>
      <c r="K12" s="360"/>
      <c r="L12" s="360"/>
    </row>
    <row r="13" spans="1:12" ht="34.35" customHeight="1">
      <c r="A13" s="1363" t="s">
        <v>446</v>
      </c>
      <c r="B13" s="1363"/>
      <c r="C13" s="1363"/>
      <c r="D13" s="1363"/>
      <c r="E13" s="1363"/>
      <c r="F13" s="469"/>
      <c r="G13" s="469"/>
      <c r="H13" s="360"/>
      <c r="I13" s="360"/>
      <c r="J13" s="360"/>
      <c r="K13" s="360"/>
      <c r="L13" s="360"/>
    </row>
    <row r="14" spans="1:12">
      <c r="A14" s="360"/>
      <c r="H14" s="360"/>
      <c r="I14" s="360"/>
      <c r="J14" s="360"/>
      <c r="K14" s="360"/>
      <c r="L14" s="360"/>
    </row>
    <row r="15" spans="1:12">
      <c r="A15" s="360"/>
      <c r="H15" s="360"/>
      <c r="I15" s="360"/>
      <c r="J15" s="360"/>
      <c r="K15" s="360"/>
      <c r="L15" s="360"/>
    </row>
    <row r="16" spans="1:12">
      <c r="A16" s="360"/>
      <c r="H16" s="360"/>
      <c r="I16" s="360"/>
      <c r="J16" s="360"/>
      <c r="K16" s="360"/>
      <c r="L16" s="360"/>
    </row>
    <row r="17" spans="1:12">
      <c r="A17" s="360"/>
      <c r="D17" s="636"/>
      <c r="H17" s="360"/>
      <c r="I17" s="360"/>
      <c r="J17" s="360"/>
      <c r="K17" s="360"/>
      <c r="L17" s="360"/>
    </row>
    <row r="18" spans="1:12">
      <c r="A18" s="360"/>
      <c r="H18" s="360"/>
      <c r="I18" s="360"/>
      <c r="J18" s="360"/>
      <c r="K18" s="360"/>
      <c r="L18" s="360"/>
    </row>
  </sheetData>
  <mergeCells count="6">
    <mergeCell ref="A1:E1"/>
    <mergeCell ref="A13:E13"/>
    <mergeCell ref="D4:E4"/>
    <mergeCell ref="A9:E9"/>
    <mergeCell ref="A10:E10"/>
    <mergeCell ref="A12:E12"/>
  </mergeCells>
  <phoneticPr fontId="0" type="noConversion"/>
  <printOptions horizontalCentered="1" verticalCentered="1" headings="1"/>
  <pageMargins left="0.25" right="0.25" top="0.5" bottom="0.5" header="0.5" footer="0.5"/>
  <pageSetup firstPageNumber="65" orientation="landscape" useFirstPageNumber="1" r:id="rId1"/>
  <headerFooter scaleWithDoc="0" alignWithMargins="0">
    <oddFooter xml:space="preserve">&amp;R&amp;12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2"/>
  <sheetViews>
    <sheetView zoomScaleNormal="100" workbookViewId="0">
      <selection sqref="A1:G1"/>
    </sheetView>
  </sheetViews>
  <sheetFormatPr defaultColWidth="9.42578125" defaultRowHeight="14.25"/>
  <cols>
    <col min="1" max="1" width="37.42578125" style="4" customWidth="1"/>
    <col min="2" max="7" width="18.5703125" style="4" customWidth="1"/>
    <col min="8" max="8" width="29" style="4" bestFit="1" customWidth="1"/>
    <col min="9" max="9" width="15.5703125" style="4" bestFit="1" customWidth="1"/>
    <col min="10" max="16384" width="9.42578125" style="4"/>
  </cols>
  <sheetData>
    <row r="1" spans="1:9" s="20" customFormat="1" ht="45.75" customHeight="1">
      <c r="A1" s="1312" t="s">
        <v>710</v>
      </c>
      <c r="B1" s="1312"/>
      <c r="C1" s="1312"/>
      <c r="D1" s="1312"/>
      <c r="E1" s="1312"/>
      <c r="F1" s="1312"/>
      <c r="G1" s="1312"/>
    </row>
    <row r="2" spans="1:9" s="20" customFormat="1" ht="30" customHeight="1" thickBot="1">
      <c r="A2" s="1368"/>
      <c r="B2" s="1369"/>
      <c r="C2" s="1369"/>
      <c r="D2" s="1369"/>
      <c r="E2" s="1370"/>
    </row>
    <row r="3" spans="1:9" s="29" customFormat="1" ht="15">
      <c r="A3" s="1129"/>
      <c r="B3" s="1130"/>
      <c r="C3" s="1371" t="s">
        <v>542</v>
      </c>
      <c r="D3" s="1372"/>
      <c r="E3" s="1372"/>
      <c r="F3" s="1373"/>
      <c r="G3" s="1130"/>
    </row>
    <row r="4" spans="1:9" ht="30.75" thickBot="1">
      <c r="A4" s="1131" t="s">
        <v>65</v>
      </c>
      <c r="B4" s="1132" t="s">
        <v>55</v>
      </c>
      <c r="C4" s="1132" t="s">
        <v>57</v>
      </c>
      <c r="D4" s="1133" t="s">
        <v>216</v>
      </c>
      <c r="E4" s="1134" t="s">
        <v>79</v>
      </c>
      <c r="F4" s="1135" t="s">
        <v>415</v>
      </c>
      <c r="G4" s="1135" t="s">
        <v>573</v>
      </c>
      <c r="H4" s="29"/>
      <c r="I4" s="29"/>
    </row>
    <row r="5" spans="1:9" ht="15.75" thickBot="1">
      <c r="A5" s="1136" t="s">
        <v>58</v>
      </c>
      <c r="B5" s="1137"/>
      <c r="C5" s="1137"/>
      <c r="D5" s="1137"/>
      <c r="E5" s="1137"/>
      <c r="F5" s="1137"/>
      <c r="G5" s="1137"/>
    </row>
    <row r="6" spans="1:9" ht="15.75" thickBot="1">
      <c r="A6" s="155" t="s">
        <v>59</v>
      </c>
      <c r="B6" s="156"/>
      <c r="C6" s="267">
        <f>SUM(C7:C9)</f>
        <v>4505</v>
      </c>
      <c r="D6" s="267">
        <f t="shared" ref="D6:G6" si="0">SUM(D7:D9)</f>
        <v>1134.3614579999999</v>
      </c>
      <c r="E6" s="453">
        <f t="shared" si="0"/>
        <v>0.14080182600000002</v>
      </c>
      <c r="F6" s="267">
        <f t="shared" si="0"/>
        <v>81.354162000000045</v>
      </c>
      <c r="G6" s="583">
        <f t="shared" si="0"/>
        <v>7172111.1569127776</v>
      </c>
      <c r="H6" s="581"/>
    </row>
    <row r="7" spans="1:9" ht="15">
      <c r="A7" s="157"/>
      <c r="B7" s="158" t="s">
        <v>60</v>
      </c>
      <c r="C7" s="159">
        <v>3398</v>
      </c>
      <c r="D7" s="160">
        <v>913.01936999999987</v>
      </c>
      <c r="E7" s="454">
        <v>0.11355631000000001</v>
      </c>
      <c r="F7" s="161">
        <v>73.335512000000051</v>
      </c>
      <c r="G7" s="23">
        <v>5574145.0367579721</v>
      </c>
      <c r="H7" s="581"/>
    </row>
    <row r="8" spans="1:9" ht="15">
      <c r="A8" s="45"/>
      <c r="B8" s="30" t="s">
        <v>47</v>
      </c>
      <c r="C8" s="31">
        <v>372</v>
      </c>
      <c r="D8" s="23">
        <v>91.335087999999971</v>
      </c>
      <c r="E8" s="455">
        <v>1.1245515999999994E-2</v>
      </c>
      <c r="F8" s="163">
        <v>2.6702259999999991</v>
      </c>
      <c r="G8" s="23">
        <v>309824.91901792231</v>
      </c>
      <c r="H8" s="581"/>
    </row>
    <row r="9" spans="1:9" ht="15.75" thickBot="1">
      <c r="A9" s="165"/>
      <c r="B9" s="166" t="s">
        <v>61</v>
      </c>
      <c r="C9" s="167">
        <v>735</v>
      </c>
      <c r="D9" s="22">
        <v>130.00700000000001</v>
      </c>
      <c r="E9" s="456">
        <v>1.6E-2</v>
      </c>
      <c r="F9" s="168">
        <v>5.3484239999999996</v>
      </c>
      <c r="G9" s="23">
        <v>1288141.2011368833</v>
      </c>
      <c r="H9" s="581"/>
    </row>
    <row r="10" spans="1:9" ht="15.75" thickBot="1">
      <c r="A10" s="155" t="s">
        <v>62</v>
      </c>
      <c r="B10" s="170"/>
      <c r="C10" s="267">
        <f>SUM(C11:C13)</f>
        <v>14628</v>
      </c>
      <c r="D10" s="267">
        <f t="shared" ref="D10:G10" si="1">SUM(D11:D13)</f>
        <v>1714.5434430000009</v>
      </c>
      <c r="E10" s="453">
        <f t="shared" si="1"/>
        <v>0.19919543100000003</v>
      </c>
      <c r="F10" s="267">
        <f t="shared" si="1"/>
        <v>124.72951600000007</v>
      </c>
      <c r="G10" s="583">
        <f t="shared" si="1"/>
        <v>6428430.345853826</v>
      </c>
      <c r="H10" s="581"/>
      <c r="I10" s="70"/>
    </row>
    <row r="11" spans="1:9" ht="15">
      <c r="A11" s="157"/>
      <c r="B11" s="158" t="s">
        <v>35</v>
      </c>
      <c r="C11" s="159">
        <v>6869</v>
      </c>
      <c r="D11" s="160">
        <v>864.14308500000118</v>
      </c>
      <c r="E11" s="454">
        <v>9.4953714999999994E-2</v>
      </c>
      <c r="F11" s="161">
        <v>93.120254000000088</v>
      </c>
      <c r="G11" s="23">
        <v>3625190.8336677989</v>
      </c>
      <c r="H11" s="581"/>
      <c r="I11" s="70"/>
    </row>
    <row r="12" spans="1:9" ht="15">
      <c r="A12" s="45"/>
      <c r="B12" s="30" t="s">
        <v>47</v>
      </c>
      <c r="C12" s="31">
        <v>7706</v>
      </c>
      <c r="D12" s="23">
        <v>839.98610199999985</v>
      </c>
      <c r="E12" s="455">
        <v>0.10318875400000005</v>
      </c>
      <c r="F12" s="163">
        <v>31.509589999999996</v>
      </c>
      <c r="G12" s="23">
        <v>2774700.6152420151</v>
      </c>
      <c r="H12" s="581"/>
      <c r="I12" s="70"/>
    </row>
    <row r="13" spans="1:9" ht="15">
      <c r="A13" s="45"/>
      <c r="B13" s="30" t="s">
        <v>53</v>
      </c>
      <c r="C13" s="31">
        <v>53</v>
      </c>
      <c r="D13" s="23">
        <v>10.414256000000002</v>
      </c>
      <c r="E13" s="455">
        <v>1.0529619999999995E-3</v>
      </c>
      <c r="F13" s="163">
        <v>9.9671999999999997E-2</v>
      </c>
      <c r="G13" s="23">
        <v>28538.896944012773</v>
      </c>
      <c r="H13" s="581"/>
      <c r="I13" s="70"/>
    </row>
    <row r="14" spans="1:9" ht="15.75" thickBot="1">
      <c r="A14" s="1136" t="s">
        <v>63</v>
      </c>
      <c r="B14" s="1137"/>
      <c r="C14" s="1137"/>
      <c r="D14" s="1137"/>
      <c r="E14" s="1138"/>
      <c r="F14" s="1137"/>
      <c r="G14" s="1139"/>
      <c r="I14" s="70"/>
    </row>
    <row r="15" spans="1:9" ht="15.75" thickBot="1">
      <c r="A15" s="155" t="s">
        <v>59</v>
      </c>
      <c r="B15" s="170"/>
      <c r="C15" s="267">
        <f>SUM(C16:C18)</f>
        <v>560</v>
      </c>
      <c r="D15" s="267">
        <f t="shared" ref="D15:G15" si="2">SUM(D16:D18)</f>
        <v>181.96419900000006</v>
      </c>
      <c r="E15" s="453">
        <f t="shared" si="2"/>
        <v>1.9585292999999993E-2</v>
      </c>
      <c r="F15" s="267">
        <f t="shared" si="2"/>
        <v>9.2281999999999989E-2</v>
      </c>
      <c r="G15" s="583">
        <f t="shared" si="2"/>
        <v>365886.64590625884</v>
      </c>
      <c r="H15" s="581"/>
      <c r="I15" s="70"/>
    </row>
    <row r="16" spans="1:9" ht="15">
      <c r="A16" s="157"/>
      <c r="B16" s="158" t="s">
        <v>60</v>
      </c>
      <c r="C16" s="171">
        <v>476</v>
      </c>
      <c r="D16" s="160">
        <v>154.53399900000008</v>
      </c>
      <c r="E16" s="454">
        <v>1.6449952999999993E-2</v>
      </c>
      <c r="F16" s="161">
        <v>1.964999999999999E-2</v>
      </c>
      <c r="G16" s="582">
        <v>306609.90651885443</v>
      </c>
      <c r="H16" s="581"/>
      <c r="I16" s="70"/>
    </row>
    <row r="17" spans="1:9" ht="15">
      <c r="A17" s="45"/>
      <c r="B17" s="30" t="s">
        <v>47</v>
      </c>
      <c r="C17" s="32">
        <v>63</v>
      </c>
      <c r="D17" s="23">
        <v>18.79806</v>
      </c>
      <c r="E17" s="455">
        <v>2.2269200000000003E-3</v>
      </c>
      <c r="F17" s="163">
        <v>3.6316000000000001E-2</v>
      </c>
      <c r="G17" s="582">
        <v>47660.268099205787</v>
      </c>
      <c r="H17" s="581"/>
      <c r="I17" s="70"/>
    </row>
    <row r="18" spans="1:9" ht="15.75" thickBot="1">
      <c r="A18" s="165"/>
      <c r="B18" s="166" t="s">
        <v>61</v>
      </c>
      <c r="C18" s="172">
        <v>21</v>
      </c>
      <c r="D18" s="22">
        <v>8.6321400000000033</v>
      </c>
      <c r="E18" s="456">
        <v>9.0841999999999963E-4</v>
      </c>
      <c r="F18" s="163">
        <v>3.6316000000000001E-2</v>
      </c>
      <c r="G18" s="582">
        <v>11616.471288198631</v>
      </c>
      <c r="H18" s="581"/>
      <c r="I18" s="70"/>
    </row>
    <row r="19" spans="1:9" ht="15.75" thickBot="1">
      <c r="A19" s="155" t="s">
        <v>62</v>
      </c>
      <c r="B19" s="170"/>
      <c r="C19" s="267">
        <f>SUM(C20:C22)</f>
        <v>1984</v>
      </c>
      <c r="D19" s="267">
        <f t="shared" ref="D19:G19" si="3">SUM(D20:D22)</f>
        <v>415.69045099999994</v>
      </c>
      <c r="E19" s="453">
        <f t="shared" si="3"/>
        <v>4.2731806999999997E-2</v>
      </c>
      <c r="F19" s="267">
        <f t="shared" si="3"/>
        <v>2.2948740000000001</v>
      </c>
      <c r="G19" s="583">
        <f t="shared" si="3"/>
        <v>687406.06131185312</v>
      </c>
      <c r="H19" s="581"/>
      <c r="I19" s="70"/>
    </row>
    <row r="20" spans="1:9" ht="15">
      <c r="A20" s="157"/>
      <c r="B20" s="158" t="s">
        <v>35</v>
      </c>
      <c r="C20" s="171">
        <v>877</v>
      </c>
      <c r="D20" s="160">
        <v>214.97346299999987</v>
      </c>
      <c r="E20" s="454">
        <v>2.2043410999999995E-2</v>
      </c>
      <c r="F20" s="161">
        <v>1.5927100000000001</v>
      </c>
      <c r="G20" s="582">
        <v>351430.84019498993</v>
      </c>
      <c r="H20" s="581"/>
      <c r="I20" s="70"/>
    </row>
    <row r="21" spans="1:9" ht="15">
      <c r="A21" s="45"/>
      <c r="B21" s="30" t="s">
        <v>47</v>
      </c>
      <c r="C21" s="32">
        <v>1095</v>
      </c>
      <c r="D21" s="23">
        <v>195.80336800000009</v>
      </c>
      <c r="E21" s="455">
        <v>2.0166376000000007E-2</v>
      </c>
      <c r="F21" s="163">
        <v>0.70902799999999999</v>
      </c>
      <c r="G21" s="582">
        <v>330546.3443933989</v>
      </c>
      <c r="H21" s="581"/>
      <c r="I21" s="70"/>
    </row>
    <row r="22" spans="1:9" ht="15">
      <c r="A22" s="45"/>
      <c r="B22" s="30" t="s">
        <v>53</v>
      </c>
      <c r="C22" s="32">
        <v>12</v>
      </c>
      <c r="D22" s="23">
        <v>4.9136200000000008</v>
      </c>
      <c r="E22" s="455">
        <v>5.2201999999999988E-4</v>
      </c>
      <c r="F22" s="163">
        <v>-6.8640000000000012E-3</v>
      </c>
      <c r="G22" s="582">
        <v>5428.8767234643956</v>
      </c>
      <c r="H22" s="581"/>
      <c r="I22" s="70"/>
    </row>
    <row r="23" spans="1:9" ht="15.75" thickBot="1">
      <c r="A23" s="1136" t="s">
        <v>64</v>
      </c>
      <c r="B23" s="1137"/>
      <c r="C23" s="1137"/>
      <c r="D23" s="1137"/>
      <c r="E23" s="1140"/>
      <c r="F23" s="1137"/>
      <c r="G23" s="1137"/>
      <c r="H23" s="581"/>
      <c r="I23" s="70"/>
    </row>
    <row r="24" spans="1:9" ht="15.75" thickBot="1">
      <c r="A24" s="155" t="s">
        <v>59</v>
      </c>
      <c r="B24" s="170"/>
      <c r="C24" s="267">
        <f>SUM(C25:C27)</f>
        <v>0</v>
      </c>
      <c r="D24" s="267"/>
      <c r="E24" s="453"/>
      <c r="F24" s="267"/>
      <c r="G24" s="267"/>
      <c r="I24" s="70"/>
    </row>
    <row r="25" spans="1:9" ht="15">
      <c r="A25" s="157"/>
      <c r="B25" s="158" t="s">
        <v>60</v>
      </c>
      <c r="C25" s="159">
        <v>0</v>
      </c>
      <c r="D25" s="173">
        <v>0</v>
      </c>
      <c r="E25" s="571">
        <v>0</v>
      </c>
      <c r="F25" s="174">
        <v>0</v>
      </c>
      <c r="G25" s="162">
        <v>0</v>
      </c>
      <c r="I25" s="70"/>
    </row>
    <row r="26" spans="1:9" ht="15">
      <c r="A26" s="45"/>
      <c r="B26" s="30" t="s">
        <v>47</v>
      </c>
      <c r="C26" s="31">
        <v>0</v>
      </c>
      <c r="D26" s="46">
        <v>0</v>
      </c>
      <c r="E26" s="572">
        <v>0</v>
      </c>
      <c r="F26" s="47">
        <v>0</v>
      </c>
      <c r="G26" s="164">
        <v>0</v>
      </c>
      <c r="I26" s="70"/>
    </row>
    <row r="27" spans="1:9" ht="15.75" thickBot="1">
      <c r="A27" s="165"/>
      <c r="B27" s="166" t="s">
        <v>61</v>
      </c>
      <c r="C27" s="167">
        <v>0</v>
      </c>
      <c r="D27" s="175">
        <v>0</v>
      </c>
      <c r="E27" s="573">
        <v>0</v>
      </c>
      <c r="F27" s="176">
        <v>0</v>
      </c>
      <c r="G27" s="169">
        <v>0</v>
      </c>
    </row>
    <row r="28" spans="1:9" ht="15.75" thickBot="1">
      <c r="A28" s="155" t="s">
        <v>62</v>
      </c>
      <c r="B28" s="170"/>
      <c r="C28" s="267">
        <f>SUM(C29:C31)</f>
        <v>0</v>
      </c>
      <c r="D28" s="267"/>
      <c r="E28" s="453"/>
      <c r="F28" s="267"/>
      <c r="G28" s="267"/>
    </row>
    <row r="29" spans="1:9" ht="15">
      <c r="A29" s="157"/>
      <c r="B29" s="158" t="s">
        <v>35</v>
      </c>
      <c r="C29" s="159">
        <v>0</v>
      </c>
      <c r="D29" s="173">
        <v>0</v>
      </c>
      <c r="E29" s="571">
        <v>0</v>
      </c>
      <c r="F29" s="174">
        <v>0</v>
      </c>
      <c r="G29" s="162">
        <v>0</v>
      </c>
    </row>
    <row r="30" spans="1:9" ht="15">
      <c r="A30" s="45"/>
      <c r="B30" s="30" t="s">
        <v>47</v>
      </c>
      <c r="C30" s="31">
        <v>0</v>
      </c>
      <c r="D30" s="46">
        <v>0</v>
      </c>
      <c r="E30" s="572">
        <v>0</v>
      </c>
      <c r="F30" s="47">
        <v>0</v>
      </c>
      <c r="G30" s="164">
        <v>0</v>
      </c>
    </row>
    <row r="31" spans="1:9" ht="15">
      <c r="A31" s="45"/>
      <c r="B31" s="30" t="s">
        <v>53</v>
      </c>
      <c r="C31" s="167">
        <v>0</v>
      </c>
      <c r="D31" s="175">
        <v>0</v>
      </c>
      <c r="E31" s="573">
        <v>0</v>
      </c>
      <c r="F31" s="176">
        <v>0</v>
      </c>
      <c r="G31" s="169">
        <v>0</v>
      </c>
    </row>
    <row r="32" spans="1:9" ht="15">
      <c r="A32" s="165"/>
      <c r="B32" s="166"/>
      <c r="C32" s="167"/>
      <c r="D32" s="22"/>
      <c r="E32" s="456"/>
      <c r="F32" s="180"/>
      <c r="G32" s="180"/>
    </row>
    <row r="33" spans="1:8" ht="15.75" thickBot="1">
      <c r="A33" s="1136" t="s">
        <v>634</v>
      </c>
      <c r="B33" s="1137"/>
      <c r="C33" s="1137"/>
      <c r="D33" s="1137"/>
      <c r="E33" s="1137"/>
      <c r="F33" s="1137"/>
      <c r="G33" s="1137"/>
    </row>
    <row r="34" spans="1:8" ht="15.75" thickBot="1">
      <c r="A34" s="155" t="s">
        <v>635</v>
      </c>
      <c r="B34" s="166"/>
      <c r="C34" s="31"/>
      <c r="D34" s="22"/>
      <c r="E34" s="456"/>
      <c r="F34" s="180"/>
      <c r="G34" s="180"/>
    </row>
    <row r="35" spans="1:8" ht="15" thickBot="1">
      <c r="A35" s="177"/>
      <c r="B35" s="178"/>
      <c r="C35" s="179"/>
      <c r="D35" s="22"/>
      <c r="E35" s="456"/>
      <c r="F35" s="180"/>
      <c r="G35" s="180"/>
      <c r="H35" s="606"/>
    </row>
    <row r="36" spans="1:8" ht="15.75" thickBot="1">
      <c r="A36" s="181" t="s">
        <v>217</v>
      </c>
      <c r="B36" s="182"/>
      <c r="C36" s="183">
        <f>C28+C24+C19+C15+C10+C6</f>
        <v>21677</v>
      </c>
      <c r="D36" s="183">
        <f t="shared" ref="D36:G36" si="4">D28+D24+D19+D15+D10+D6</f>
        <v>3446.5595510000007</v>
      </c>
      <c r="E36" s="452">
        <f t="shared" si="4"/>
        <v>0.40231435700000007</v>
      </c>
      <c r="F36" s="183">
        <f t="shared" si="4"/>
        <v>208.47083400000014</v>
      </c>
      <c r="G36" s="183">
        <f t="shared" si="4"/>
        <v>14653834.209984716</v>
      </c>
    </row>
    <row r="37" spans="1:8" ht="15" customHeight="1"/>
    <row r="38" spans="1:8" ht="15" thickBot="1"/>
    <row r="39" spans="1:8">
      <c r="A39" s="1374" t="s">
        <v>310</v>
      </c>
      <c r="B39" s="1375"/>
      <c r="C39" s="1375"/>
      <c r="D39" s="1375"/>
      <c r="E39" s="1376"/>
    </row>
    <row r="40" spans="1:8" ht="57.75">
      <c r="A40" s="184" t="s">
        <v>21</v>
      </c>
      <c r="B40" s="185" t="s">
        <v>312</v>
      </c>
      <c r="C40" s="154" t="s">
        <v>218</v>
      </c>
      <c r="D40" s="154" t="s">
        <v>311</v>
      </c>
      <c r="E40" s="186" t="s">
        <v>219</v>
      </c>
    </row>
    <row r="41" spans="1:8" ht="15">
      <c r="A41" s="36">
        <v>2002</v>
      </c>
      <c r="B41" s="34">
        <v>14089</v>
      </c>
      <c r="C41" s="926"/>
      <c r="D41" s="926"/>
      <c r="E41" s="187"/>
    </row>
    <row r="42" spans="1:8" ht="15">
      <c r="A42" s="36">
        <v>2003</v>
      </c>
      <c r="B42" s="34">
        <v>15706</v>
      </c>
      <c r="C42" s="926"/>
      <c r="D42" s="927"/>
      <c r="E42" s="187"/>
    </row>
    <row r="43" spans="1:8" ht="15">
      <c r="A43" s="36">
        <v>2004</v>
      </c>
      <c r="B43" s="34">
        <v>14897</v>
      </c>
      <c r="C43" s="926"/>
      <c r="D43" s="927"/>
      <c r="E43" s="187"/>
    </row>
    <row r="44" spans="1:8" ht="15">
      <c r="A44" s="36">
        <v>2005</v>
      </c>
      <c r="B44" s="34">
        <v>11254</v>
      </c>
      <c r="C44" s="926"/>
      <c r="D44" s="927"/>
      <c r="E44" s="187"/>
    </row>
    <row r="45" spans="1:8" ht="15">
      <c r="A45" s="36">
        <v>2006</v>
      </c>
      <c r="B45" s="34">
        <v>13771</v>
      </c>
      <c r="C45" s="926"/>
      <c r="D45" s="926"/>
      <c r="E45" s="187"/>
    </row>
    <row r="46" spans="1:8" ht="15">
      <c r="A46" s="36">
        <v>2007</v>
      </c>
      <c r="B46" s="34">
        <v>13074</v>
      </c>
      <c r="C46" s="926"/>
      <c r="D46" s="926"/>
      <c r="E46" s="187"/>
    </row>
    <row r="47" spans="1:8" ht="15">
      <c r="A47" s="36">
        <v>2008</v>
      </c>
      <c r="B47" s="34">
        <v>20804</v>
      </c>
      <c r="C47" s="926"/>
      <c r="D47" s="926"/>
      <c r="E47" s="187"/>
    </row>
    <row r="48" spans="1:8" ht="15">
      <c r="A48" s="36">
        <v>2009</v>
      </c>
      <c r="B48" s="34">
        <v>20927</v>
      </c>
      <c r="C48" s="23">
        <v>6685</v>
      </c>
      <c r="D48" s="311">
        <v>20384</v>
      </c>
      <c r="E48" s="268">
        <f t="shared" ref="E48:E51" si="5">B48/D48</f>
        <v>1.0266385400313971</v>
      </c>
    </row>
    <row r="49" spans="1:7" ht="15">
      <c r="A49" s="36">
        <v>2010</v>
      </c>
      <c r="B49" s="34">
        <v>21593</v>
      </c>
      <c r="C49" s="23">
        <v>8690</v>
      </c>
      <c r="D49" s="311">
        <v>20384</v>
      </c>
      <c r="E49" s="268">
        <f t="shared" si="5"/>
        <v>1.059311224489796</v>
      </c>
    </row>
    <row r="50" spans="1:7" ht="15">
      <c r="A50" s="36">
        <v>2011</v>
      </c>
      <c r="B50" s="34">
        <v>22575</v>
      </c>
      <c r="C50" s="23">
        <v>8423</v>
      </c>
      <c r="D50" s="311">
        <v>20384</v>
      </c>
      <c r="E50" s="268">
        <f t="shared" si="5"/>
        <v>1.1074862637362637</v>
      </c>
    </row>
    <row r="51" spans="1:7" ht="15">
      <c r="A51" s="36">
        <v>2012</v>
      </c>
      <c r="B51" s="34">
        <v>22415</v>
      </c>
      <c r="C51" s="23">
        <v>7871</v>
      </c>
      <c r="D51" s="47">
        <v>20316</v>
      </c>
      <c r="E51" s="269">
        <f t="shared" si="5"/>
        <v>1.1033175822012207</v>
      </c>
    </row>
    <row r="52" spans="1:7" ht="15">
      <c r="A52" s="36">
        <v>2013</v>
      </c>
      <c r="B52" s="34">
        <v>17568</v>
      </c>
      <c r="C52" s="23">
        <v>13411</v>
      </c>
      <c r="D52" s="47">
        <v>20316</v>
      </c>
      <c r="E52" s="269">
        <f>B52/D52</f>
        <v>0.86473715298287068</v>
      </c>
    </row>
    <row r="53" spans="1:7" ht="15">
      <c r="A53" s="36">
        <v>2014</v>
      </c>
      <c r="B53" s="34">
        <v>22039</v>
      </c>
      <c r="C53" s="23">
        <v>15738</v>
      </c>
      <c r="D53" s="47">
        <v>20316</v>
      </c>
      <c r="E53" s="269">
        <f>B53/D53</f>
        <v>1.0848100019688915</v>
      </c>
    </row>
    <row r="54" spans="1:7" ht="15">
      <c r="A54" s="36">
        <v>2015</v>
      </c>
      <c r="B54" s="34">
        <v>20209</v>
      </c>
      <c r="C54" s="23">
        <v>17308</v>
      </c>
      <c r="D54" s="47">
        <v>20316</v>
      </c>
      <c r="E54" s="269">
        <f>B54/D54</f>
        <v>0.99473321519984248</v>
      </c>
    </row>
    <row r="55" spans="1:7" ht="15">
      <c r="A55" s="36">
        <v>2016</v>
      </c>
      <c r="B55" s="34">
        <v>19792</v>
      </c>
      <c r="C55" s="23">
        <v>22570</v>
      </c>
      <c r="D55" s="47">
        <v>20316</v>
      </c>
      <c r="E55" s="269">
        <f>B55/D55</f>
        <v>0.97420752116558373</v>
      </c>
    </row>
    <row r="56" spans="1:7" ht="15">
      <c r="A56" s="36">
        <v>2017</v>
      </c>
      <c r="B56" s="34">
        <v>13212</v>
      </c>
      <c r="C56" s="23">
        <v>30306</v>
      </c>
      <c r="D56" s="47">
        <v>11563</v>
      </c>
      <c r="E56" s="269">
        <f>B56/D56</f>
        <v>1.1426100492951656</v>
      </c>
      <c r="F56" s="465" t="s">
        <v>3</v>
      </c>
    </row>
    <row r="57" spans="1:7" ht="15">
      <c r="A57" s="36">
        <v>2018</v>
      </c>
      <c r="B57" s="34"/>
      <c r="C57" s="23"/>
      <c r="D57" s="47"/>
      <c r="E57" s="269"/>
    </row>
    <row r="58" spans="1:7" ht="15">
      <c r="A58" s="36">
        <v>2019</v>
      </c>
      <c r="B58" s="34"/>
      <c r="C58" s="23"/>
      <c r="D58" s="47"/>
      <c r="E58" s="269"/>
      <c r="F58" s="464"/>
    </row>
    <row r="59" spans="1:7" ht="15">
      <c r="A59" s="36">
        <v>2020</v>
      </c>
      <c r="B59" s="34"/>
      <c r="C59" s="31"/>
      <c r="D59" s="47"/>
      <c r="E59" s="269"/>
    </row>
    <row r="60" spans="1:7" ht="15.75" thickBot="1">
      <c r="A60" s="37" t="s">
        <v>96</v>
      </c>
      <c r="B60" s="38">
        <f>SUM(B41:B59)</f>
        <v>283925</v>
      </c>
      <c r="C60" s="38">
        <f t="shared" ref="C60:D60" si="6">SUM(C41:C59)</f>
        <v>131002</v>
      </c>
      <c r="D60" s="38">
        <f t="shared" si="6"/>
        <v>174295</v>
      </c>
      <c r="E60" s="187"/>
      <c r="F60" s="465"/>
    </row>
    <row r="61" spans="1:7" ht="15">
      <c r="A61" s="25"/>
      <c r="B61" s="35"/>
      <c r="C61" s="39"/>
      <c r="D61" s="245"/>
      <c r="E61" s="246"/>
    </row>
    <row r="62" spans="1:7" ht="20.100000000000001" customHeight="1">
      <c r="A62" s="1377" t="s">
        <v>572</v>
      </c>
      <c r="B62" s="1377"/>
      <c r="C62" s="1377"/>
      <c r="D62" s="1377"/>
      <c r="E62" s="1377"/>
      <c r="F62" s="637"/>
      <c r="G62" s="637"/>
    </row>
    <row r="63" spans="1:7" ht="29.1" customHeight="1">
      <c r="A63" s="1378" t="s">
        <v>794</v>
      </c>
      <c r="B63" s="1378"/>
      <c r="C63" s="1378"/>
      <c r="D63" s="1378"/>
      <c r="E63" s="1378"/>
    </row>
    <row r="64" spans="1:7">
      <c r="A64" s="4" t="s">
        <v>449</v>
      </c>
      <c r="C64" s="35"/>
    </row>
    <row r="65" spans="1:7" ht="50.1" customHeight="1">
      <c r="A65" s="1367" t="s">
        <v>854</v>
      </c>
      <c r="B65" s="1367"/>
      <c r="C65" s="1367"/>
      <c r="D65" s="1367"/>
      <c r="E65" s="1367"/>
    </row>
    <row r="66" spans="1:7" ht="21" customHeight="1">
      <c r="A66" s="1381" t="s">
        <v>795</v>
      </c>
      <c r="B66" s="1381"/>
      <c r="C66" s="1381"/>
      <c r="D66" s="1381"/>
      <c r="E66" s="1381"/>
      <c r="F66" s="1381"/>
      <c r="G66" s="1381"/>
    </row>
    <row r="67" spans="1:7" ht="11.45" customHeight="1">
      <c r="A67" s="1382"/>
      <c r="B67" s="1382"/>
      <c r="C67" s="1382"/>
      <c r="D67" s="1382"/>
      <c r="E67" s="1382"/>
      <c r="F67" s="773"/>
      <c r="G67" s="773"/>
    </row>
    <row r="68" spans="1:7" ht="11.25" customHeight="1">
      <c r="C68" s="5"/>
    </row>
    <row r="69" spans="1:7">
      <c r="A69" s="1379" t="s">
        <v>21</v>
      </c>
      <c r="B69" s="1379" t="s">
        <v>0</v>
      </c>
      <c r="C69" s="1379" t="s">
        <v>1</v>
      </c>
      <c r="D69" s="1379" t="s">
        <v>2</v>
      </c>
    </row>
    <row r="70" spans="1:7">
      <c r="A70" s="1379"/>
      <c r="B70" s="1379"/>
      <c r="C70" s="1380"/>
      <c r="D70" s="1380"/>
    </row>
    <row r="71" spans="1:7" ht="55.5" customHeight="1">
      <c r="A71" s="1379"/>
      <c r="B71" s="1379"/>
      <c r="C71" s="1380"/>
      <c r="D71" s="1380"/>
    </row>
    <row r="72" spans="1:7" ht="24" customHeight="1">
      <c r="A72" s="57">
        <v>2017</v>
      </c>
      <c r="B72" s="33" t="s">
        <v>757</v>
      </c>
      <c r="C72" s="323">
        <v>18866</v>
      </c>
      <c r="D72" s="23">
        <v>184</v>
      </c>
    </row>
  </sheetData>
  <mergeCells count="13">
    <mergeCell ref="A69:A71"/>
    <mergeCell ref="B69:B71"/>
    <mergeCell ref="C69:C71"/>
    <mergeCell ref="D69:D71"/>
    <mergeCell ref="A66:G66"/>
    <mergeCell ref="A67:E67"/>
    <mergeCell ref="A65:E65"/>
    <mergeCell ref="A1:G1"/>
    <mergeCell ref="A2:E2"/>
    <mergeCell ref="C3:F3"/>
    <mergeCell ref="A39:E39"/>
    <mergeCell ref="A62:E62"/>
    <mergeCell ref="A63:E63"/>
  </mergeCells>
  <printOptions horizontalCentered="1" verticalCentered="1" headings="1"/>
  <pageMargins left="0.25" right="0.25" top="0.5" bottom="0.5" header="0.5" footer="0.5"/>
  <pageSetup scale="55" orientation="portrait" r:id="rId1"/>
  <headerFooter scaleWithDoc="0"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21"/>
  <sheetViews>
    <sheetView zoomScale="110" zoomScaleNormal="110" workbookViewId="0">
      <selection sqref="A1:G1"/>
    </sheetView>
  </sheetViews>
  <sheetFormatPr defaultColWidth="40.5703125" defaultRowHeight="14.25"/>
  <cols>
    <col min="1" max="1" width="46.42578125" style="2" bestFit="1" customWidth="1"/>
    <col min="2" max="2" width="22" style="2" customWidth="1"/>
    <col min="3" max="3" width="9.5703125" style="2" customWidth="1"/>
    <col min="4" max="4" width="9.42578125" style="2" customWidth="1"/>
    <col min="5" max="5" width="11.5703125" style="2" customWidth="1"/>
    <col min="6" max="6" width="11.42578125" style="2" customWidth="1"/>
    <col min="7" max="7" width="27.5703125" style="2" customWidth="1"/>
    <col min="8" max="8" width="0.42578125" style="2" customWidth="1"/>
    <col min="9" max="9" width="40.5703125" style="2" customWidth="1"/>
    <col min="10" max="16384" width="40.5703125" style="2"/>
  </cols>
  <sheetData>
    <row r="1" spans="1:9" s="27" customFormat="1" ht="57.75" customHeight="1">
      <c r="A1" s="1385" t="s">
        <v>711</v>
      </c>
      <c r="B1" s="1385"/>
      <c r="C1" s="1385"/>
      <c r="D1" s="1385"/>
      <c r="E1" s="1385"/>
      <c r="F1" s="1385"/>
      <c r="G1" s="1385"/>
      <c r="I1" s="1000"/>
    </row>
    <row r="2" spans="1:9" ht="27.75" customHeight="1">
      <c r="A2" s="1379" t="s">
        <v>29</v>
      </c>
      <c r="B2" s="1379" t="s">
        <v>76</v>
      </c>
      <c r="C2" s="1379" t="s">
        <v>28</v>
      </c>
      <c r="D2" s="1386"/>
      <c r="E2" s="1386"/>
      <c r="F2" s="1386"/>
      <c r="G2" s="1379" t="s">
        <v>543</v>
      </c>
    </row>
    <row r="3" spans="1:9" ht="15.75" customHeight="1">
      <c r="A3" s="1379"/>
      <c r="B3" s="1379"/>
      <c r="C3" s="1141" t="s">
        <v>30</v>
      </c>
      <c r="D3" s="1141" t="s">
        <v>31</v>
      </c>
      <c r="E3" s="1141" t="s">
        <v>32</v>
      </c>
      <c r="F3" s="1141" t="s">
        <v>33</v>
      </c>
      <c r="G3" s="1379"/>
    </row>
    <row r="4" spans="1:9" ht="15.75" customHeight="1">
      <c r="A4" s="60" t="s">
        <v>720</v>
      </c>
      <c r="B4" s="58" t="s">
        <v>368</v>
      </c>
      <c r="C4" s="1" t="s">
        <v>735</v>
      </c>
      <c r="D4" s="1"/>
      <c r="E4" s="1" t="s">
        <v>735</v>
      </c>
      <c r="F4" s="59"/>
      <c r="G4" s="12">
        <v>1072765.78</v>
      </c>
    </row>
    <row r="5" spans="1:9" ht="15.75" customHeight="1">
      <c r="A5" s="546" t="s">
        <v>721</v>
      </c>
      <c r="B5" s="58" t="s">
        <v>368</v>
      </c>
      <c r="C5" s="73" t="s">
        <v>735</v>
      </c>
      <c r="D5" s="73"/>
      <c r="E5" s="73" t="s">
        <v>735</v>
      </c>
      <c r="F5" s="58"/>
      <c r="G5" s="12">
        <v>43744.88</v>
      </c>
    </row>
    <row r="6" spans="1:9" ht="15.75" customHeight="1">
      <c r="A6" s="60" t="s">
        <v>722</v>
      </c>
      <c r="B6" s="58" t="s">
        <v>368</v>
      </c>
      <c r="C6" s="73"/>
      <c r="D6" s="73" t="s">
        <v>735</v>
      </c>
      <c r="E6" s="73" t="s">
        <v>735</v>
      </c>
      <c r="F6" s="58" t="s">
        <v>735</v>
      </c>
      <c r="G6" s="12">
        <v>521252.89</v>
      </c>
    </row>
    <row r="7" spans="1:9">
      <c r="A7" s="60" t="s">
        <v>723</v>
      </c>
      <c r="B7" s="58" t="s">
        <v>368</v>
      </c>
      <c r="C7" s="73" t="s">
        <v>735</v>
      </c>
      <c r="D7" s="73"/>
      <c r="E7" s="73"/>
      <c r="F7" s="58"/>
      <c r="G7" s="12">
        <v>735147.95</v>
      </c>
    </row>
    <row r="8" spans="1:9" s="360" customFormat="1">
      <c r="A8" s="60" t="s">
        <v>724</v>
      </c>
      <c r="B8" s="58" t="s">
        <v>368</v>
      </c>
      <c r="C8" s="73"/>
      <c r="D8" s="73"/>
      <c r="E8" s="73"/>
      <c r="F8" s="58"/>
      <c r="G8" s="12">
        <v>666756.93000000005</v>
      </c>
    </row>
    <row r="9" spans="1:9" s="360" customFormat="1">
      <c r="A9" s="60" t="s">
        <v>725</v>
      </c>
      <c r="B9" s="58" t="s">
        <v>368</v>
      </c>
      <c r="C9" s="73" t="s">
        <v>735</v>
      </c>
      <c r="D9" s="73"/>
      <c r="E9" s="73"/>
      <c r="F9" s="58"/>
      <c r="G9" s="12">
        <v>992275.12</v>
      </c>
    </row>
    <row r="10" spans="1:9" ht="15.75" customHeight="1">
      <c r="A10" s="60" t="s">
        <v>726</v>
      </c>
      <c r="B10" s="58" t="s">
        <v>368</v>
      </c>
      <c r="C10" s="73"/>
      <c r="D10" s="73" t="s">
        <v>735</v>
      </c>
      <c r="E10" s="73" t="s">
        <v>735</v>
      </c>
      <c r="F10" s="58" t="s">
        <v>735</v>
      </c>
      <c r="G10" s="12">
        <v>665124.24</v>
      </c>
    </row>
    <row r="11" spans="1:9" s="360" customFormat="1" ht="15.75" customHeight="1">
      <c r="A11" s="60" t="s">
        <v>727</v>
      </c>
      <c r="B11" s="58" t="s">
        <v>368</v>
      </c>
      <c r="C11" s="73" t="s">
        <v>735</v>
      </c>
      <c r="D11" s="73"/>
      <c r="E11" s="73"/>
      <c r="F11" s="58"/>
      <c r="G11" s="12">
        <v>1048306.29</v>
      </c>
    </row>
    <row r="12" spans="1:9" ht="15.75" customHeight="1">
      <c r="A12" s="60" t="s">
        <v>728</v>
      </c>
      <c r="B12" s="58" t="s">
        <v>368</v>
      </c>
      <c r="C12" s="547" t="s">
        <v>735</v>
      </c>
      <c r="D12" s="73"/>
      <c r="E12" s="73" t="s">
        <v>735</v>
      </c>
      <c r="F12" s="58"/>
      <c r="G12" s="12">
        <v>1159164.93</v>
      </c>
    </row>
    <row r="13" spans="1:9">
      <c r="A13" s="60" t="s">
        <v>729</v>
      </c>
      <c r="B13" s="58" t="s">
        <v>368</v>
      </c>
      <c r="C13" s="548"/>
      <c r="D13" s="548"/>
      <c r="E13" s="548" t="s">
        <v>735</v>
      </c>
      <c r="F13" s="549"/>
      <c r="G13" s="12">
        <v>481340.61</v>
      </c>
    </row>
    <row r="14" spans="1:9" s="360" customFormat="1">
      <c r="A14" s="60" t="s">
        <v>730</v>
      </c>
      <c r="B14" s="58" t="s">
        <v>734</v>
      </c>
      <c r="C14" s="73" t="s">
        <v>735</v>
      </c>
      <c r="D14" s="73"/>
      <c r="E14" s="547"/>
      <c r="F14" s="58"/>
      <c r="G14" s="12">
        <v>6016188.4800000004</v>
      </c>
    </row>
    <row r="15" spans="1:9" ht="14.25" customHeight="1">
      <c r="A15" s="60" t="s">
        <v>731</v>
      </c>
      <c r="B15" s="58" t="s">
        <v>368</v>
      </c>
      <c r="C15" s="550" t="s">
        <v>735</v>
      </c>
      <c r="D15" s="73"/>
      <c r="E15" s="73"/>
      <c r="F15" s="58"/>
      <c r="G15" s="12">
        <v>1251766.1100000001</v>
      </c>
    </row>
    <row r="16" spans="1:9" s="360" customFormat="1" ht="14.25" customHeight="1">
      <c r="A16" s="60"/>
      <c r="B16" s="58"/>
      <c r="C16" s="550"/>
      <c r="D16" s="73"/>
      <c r="E16" s="73"/>
      <c r="F16" s="58"/>
      <c r="G16" s="12"/>
    </row>
    <row r="17" spans="1:9" ht="15">
      <c r="A17" s="1142" t="s">
        <v>367</v>
      </c>
      <c r="B17" s="1143"/>
      <c r="C17" s="1143"/>
      <c r="D17" s="1143"/>
      <c r="E17" s="1143"/>
      <c r="F17" s="1143"/>
      <c r="G17" s="266">
        <f>SUM(G4:G16)</f>
        <v>14653834.210000001</v>
      </c>
    </row>
    <row r="19" spans="1:9" ht="27.75" customHeight="1">
      <c r="A19" s="1383"/>
      <c r="B19" s="1384"/>
      <c r="C19" s="1384"/>
      <c r="D19" s="1384"/>
      <c r="E19" s="1384"/>
      <c r="F19" s="1384"/>
      <c r="G19" s="1384"/>
      <c r="H19" s="1384"/>
      <c r="I19" s="425"/>
    </row>
    <row r="21" spans="1:9" s="360" customFormat="1">
      <c r="A21" s="1382" t="s">
        <v>572</v>
      </c>
      <c r="B21" s="1382"/>
      <c r="C21" s="1382"/>
      <c r="D21" s="1382"/>
      <c r="E21" s="1382"/>
    </row>
  </sheetData>
  <mergeCells count="7">
    <mergeCell ref="A21:E21"/>
    <mergeCell ref="A19:H19"/>
    <mergeCell ref="A1:G1"/>
    <mergeCell ref="A2:A3"/>
    <mergeCell ref="B2:B3"/>
    <mergeCell ref="G2:G3"/>
    <mergeCell ref="C2:F2"/>
  </mergeCells>
  <phoneticPr fontId="17" type="noConversion"/>
  <printOptions horizontalCentered="1" verticalCentered="1" headings="1"/>
  <pageMargins left="0.25" right="0.25" top="0.5" bottom="0.5" header="0.5" footer="0.5"/>
  <pageSetup scale="96" firstPageNumber="53" fitToHeight="0" orientation="landscape" useFirstPageNumber="1" r:id="rId1"/>
  <headerFooter scaleWithDoc="0"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U73"/>
  <sheetViews>
    <sheetView zoomScaleNormal="100" zoomScalePageLayoutView="60" workbookViewId="0">
      <selection activeCell="C11" sqref="C11"/>
    </sheetView>
  </sheetViews>
  <sheetFormatPr defaultColWidth="9.42578125" defaultRowHeight="14.25"/>
  <cols>
    <col min="1" max="1" width="41.42578125" style="28" bestFit="1" customWidth="1"/>
    <col min="2" max="2" width="10.5703125" style="360" customWidth="1"/>
    <col min="3" max="3" width="13.5703125" style="43" bestFit="1" customWidth="1"/>
    <col min="4" max="4" width="8.5703125" style="43" bestFit="1" customWidth="1"/>
    <col min="5" max="5" width="10.42578125" style="43" bestFit="1" customWidth="1"/>
    <col min="6" max="6" width="8.42578125" style="43" bestFit="1" customWidth="1"/>
    <col min="7" max="7" width="16.42578125" style="43" bestFit="1" customWidth="1"/>
    <col min="8" max="8" width="7.5703125" style="24" bestFit="1" customWidth="1"/>
    <col min="9" max="9" width="10.42578125" style="43" bestFit="1" customWidth="1"/>
    <col min="10" max="10" width="8.42578125" style="43" customWidth="1"/>
    <col min="11" max="11" width="10.42578125" style="43" bestFit="1" customWidth="1"/>
    <col min="12" max="12" width="8.42578125" style="43" bestFit="1" customWidth="1"/>
    <col min="13" max="13" width="15.42578125" style="43" bestFit="1" customWidth="1"/>
    <col min="14" max="14" width="9.42578125" style="24" customWidth="1"/>
    <col min="15" max="15" width="14.5703125" style="43" bestFit="1" customWidth="1"/>
    <col min="16" max="16" width="12.5703125" style="43" bestFit="1" customWidth="1"/>
    <col min="17" max="17" width="14.42578125" style="24" customWidth="1"/>
    <col min="18" max="19" width="11.42578125" style="44" bestFit="1" customWidth="1"/>
    <col min="20" max="20" width="9.42578125" style="360" customWidth="1"/>
    <col min="21" max="21" width="14" style="360" bestFit="1" customWidth="1"/>
    <col min="22" max="16384" width="9.42578125" style="360"/>
  </cols>
  <sheetData>
    <row r="1" spans="1:21" s="27" customFormat="1" ht="60" customHeight="1">
      <c r="A1" s="1387" t="s">
        <v>712</v>
      </c>
      <c r="B1" s="1387"/>
      <c r="C1" s="1387"/>
      <c r="D1" s="1387"/>
      <c r="E1" s="1387"/>
      <c r="F1" s="1387"/>
      <c r="G1" s="1387"/>
      <c r="H1" s="1387"/>
      <c r="I1" s="1387"/>
      <c r="J1" s="1387"/>
      <c r="K1" s="1387"/>
      <c r="L1" s="1387"/>
      <c r="M1" s="1387"/>
      <c r="N1" s="1387"/>
      <c r="O1" s="1387"/>
      <c r="P1" s="1387"/>
      <c r="Q1" s="1387"/>
      <c r="R1" s="1387"/>
      <c r="S1" s="1387"/>
    </row>
    <row r="2" spans="1:21" ht="30" customHeight="1">
      <c r="A2" s="667"/>
      <c r="B2" s="774" t="s">
        <v>36</v>
      </c>
      <c r="C2" s="1391" t="s">
        <v>37</v>
      </c>
      <c r="D2" s="1392"/>
      <c r="E2" s="1392"/>
      <c r="F2" s="1392"/>
      <c r="G2" s="1392"/>
      <c r="H2" s="1393"/>
      <c r="I2" s="1388" t="s">
        <v>38</v>
      </c>
      <c r="J2" s="1389"/>
      <c r="K2" s="1389"/>
      <c r="L2" s="1389"/>
      <c r="M2" s="1389"/>
      <c r="N2" s="1390"/>
      <c r="O2" s="1394" t="s">
        <v>550</v>
      </c>
      <c r="P2" s="1395"/>
      <c r="Q2" s="1395"/>
      <c r="R2" s="1395"/>
      <c r="S2" s="1396"/>
    </row>
    <row r="3" spans="1:21" ht="15" customHeight="1">
      <c r="A3" s="71"/>
      <c r="B3" s="774"/>
      <c r="C3" s="1397" t="s">
        <v>43</v>
      </c>
      <c r="D3" s="1397"/>
      <c r="E3" s="1397" t="s">
        <v>40</v>
      </c>
      <c r="F3" s="1397"/>
      <c r="G3" s="1397" t="s">
        <v>41</v>
      </c>
      <c r="H3" s="1397"/>
      <c r="I3" s="1397" t="s">
        <v>43</v>
      </c>
      <c r="J3" s="1397"/>
      <c r="K3" s="1397" t="s">
        <v>40</v>
      </c>
      <c r="L3" s="1397"/>
      <c r="M3" s="1397" t="s">
        <v>41</v>
      </c>
      <c r="N3" s="1397"/>
      <c r="O3" s="1397" t="s">
        <v>39</v>
      </c>
      <c r="P3" s="1397" t="s">
        <v>544</v>
      </c>
      <c r="Q3" s="1399" t="s">
        <v>41</v>
      </c>
      <c r="R3" s="1398" t="s">
        <v>42</v>
      </c>
      <c r="S3" s="1398" t="s">
        <v>54</v>
      </c>
    </row>
    <row r="4" spans="1:21" ht="15">
      <c r="A4" s="40"/>
      <c r="B4" s="774"/>
      <c r="C4" s="775" t="s">
        <v>15</v>
      </c>
      <c r="D4" s="775" t="s">
        <v>44</v>
      </c>
      <c r="E4" s="775" t="s">
        <v>15</v>
      </c>
      <c r="F4" s="775" t="s">
        <v>44</v>
      </c>
      <c r="G4" s="775" t="s">
        <v>45</v>
      </c>
      <c r="H4" s="776" t="s">
        <v>44</v>
      </c>
      <c r="I4" s="775" t="s">
        <v>15</v>
      </c>
      <c r="J4" s="775" t="s">
        <v>44</v>
      </c>
      <c r="K4" s="775" t="s">
        <v>15</v>
      </c>
      <c r="L4" s="775" t="s">
        <v>44</v>
      </c>
      <c r="M4" s="775" t="s">
        <v>45</v>
      </c>
      <c r="N4" s="776" t="s">
        <v>44</v>
      </c>
      <c r="O4" s="1397"/>
      <c r="P4" s="1397"/>
      <c r="Q4" s="1399"/>
      <c r="R4" s="1398"/>
      <c r="S4" s="1398"/>
    </row>
    <row r="5" spans="1:21" s="76" customFormat="1">
      <c r="A5" s="77" t="s">
        <v>40</v>
      </c>
      <c r="B5" s="78" t="s">
        <v>16</v>
      </c>
      <c r="C5" s="270">
        <v>253948</v>
      </c>
      <c r="D5" s="271">
        <f>C5/O5</f>
        <v>0.92218304360930647</v>
      </c>
      <c r="E5" s="270">
        <v>20235</v>
      </c>
      <c r="F5" s="271">
        <f>E5/P5</f>
        <v>0.93347787978041241</v>
      </c>
      <c r="G5" s="422">
        <v>9960357.6169677787</v>
      </c>
      <c r="H5" s="271">
        <f>G5/Q5</f>
        <v>0.67970999768652751</v>
      </c>
      <c r="I5" s="270">
        <v>21429</v>
      </c>
      <c r="J5" s="271">
        <f>I5/O5</f>
        <v>7.7816956390693484E-2</v>
      </c>
      <c r="K5" s="270">
        <v>1442</v>
      </c>
      <c r="L5" s="271">
        <f>K5/P5</f>
        <v>6.6522120219587574E-2</v>
      </c>
      <c r="M5" s="422">
        <v>4693476.5930173937</v>
      </c>
      <c r="N5" s="271">
        <f>M5/Q5</f>
        <v>0.32029000231347254</v>
      </c>
      <c r="O5" s="270">
        <f>I5+C5</f>
        <v>275377</v>
      </c>
      <c r="P5" s="270">
        <f>E5+K5</f>
        <v>21677</v>
      </c>
      <c r="Q5" s="79">
        <f>G5+M5</f>
        <v>14653834.209985172</v>
      </c>
      <c r="R5" s="80">
        <f>Q5/O5</f>
        <v>53.213718683786851</v>
      </c>
      <c r="S5" s="80">
        <f>Q5/P5</f>
        <v>676.0084056827593</v>
      </c>
      <c r="U5" s="604"/>
    </row>
    <row r="6" spans="1:21" ht="13.35" customHeight="1">
      <c r="A6" s="231" t="s">
        <v>258</v>
      </c>
      <c r="B6" s="225"/>
      <c r="C6" s="41"/>
      <c r="D6" s="41"/>
      <c r="E6" s="41"/>
      <c r="F6" s="41"/>
      <c r="G6" s="423"/>
      <c r="H6" s="41"/>
      <c r="I6" s="41"/>
      <c r="J6" s="41"/>
      <c r="K6" s="41"/>
      <c r="L6" s="41"/>
      <c r="M6" s="423"/>
      <c r="N6" s="41"/>
      <c r="O6" s="41"/>
      <c r="P6" s="41"/>
      <c r="Q6" s="41"/>
      <c r="R6" s="41"/>
      <c r="S6" s="42"/>
    </row>
    <row r="7" spans="1:21" ht="13.35" customHeight="1">
      <c r="A7" s="228" t="s">
        <v>92</v>
      </c>
      <c r="B7" s="232" t="s">
        <v>16</v>
      </c>
      <c r="C7" s="63">
        <v>0</v>
      </c>
      <c r="D7" s="65">
        <f>IF(O7=0,0,C7/O7)</f>
        <v>0</v>
      </c>
      <c r="E7" s="63">
        <v>0</v>
      </c>
      <c r="F7" s="65">
        <f>IF(P7=0,0,E7/P7)</f>
        <v>0</v>
      </c>
      <c r="G7" s="310">
        <v>0</v>
      </c>
      <c r="H7" s="65">
        <f t="shared" ref="H7:H55" si="0">IF(Q7=0,0,G7/Q7)</f>
        <v>0</v>
      </c>
      <c r="I7" s="63">
        <v>388</v>
      </c>
      <c r="J7" s="65">
        <f>IF(O7=0,0,I7/O7)</f>
        <v>1</v>
      </c>
      <c r="K7" s="63">
        <v>387</v>
      </c>
      <c r="L7" s="65">
        <f>IF(P7=0,0,K7/P7)</f>
        <v>1</v>
      </c>
      <c r="M7" s="310">
        <v>285925.91000000125</v>
      </c>
      <c r="N7" s="65">
        <f>IF(Q7=0,0,M7/Q7)</f>
        <v>1</v>
      </c>
      <c r="O7" s="63">
        <f>C7+I7</f>
        <v>388</v>
      </c>
      <c r="P7" s="63">
        <f>E7+K7</f>
        <v>387</v>
      </c>
      <c r="Q7" s="310">
        <f>G7+M7</f>
        <v>285925.91000000125</v>
      </c>
      <c r="R7" s="310">
        <f>IF(O7=0,0,Q7/O7)</f>
        <v>736.92244845361154</v>
      </c>
      <c r="S7" s="310">
        <f>IF(O7=0,0,Q7/P7)</f>
        <v>738.82664082687666</v>
      </c>
    </row>
    <row r="8" spans="1:21" ht="13.35" customHeight="1">
      <c r="A8" s="228" t="s">
        <v>18</v>
      </c>
      <c r="B8" s="227" t="s">
        <v>16</v>
      </c>
      <c r="C8" s="63">
        <v>0</v>
      </c>
      <c r="D8" s="65">
        <f t="shared" ref="D8:D65" si="1">IF(O8=0,0,C8/O8)</f>
        <v>0</v>
      </c>
      <c r="E8" s="63">
        <v>0</v>
      </c>
      <c r="F8" s="65">
        <f t="shared" ref="F8:F55" si="2">IF(P8=0,0,E8/P8)</f>
        <v>0</v>
      </c>
      <c r="G8" s="310">
        <v>0</v>
      </c>
      <c r="H8" s="65">
        <f t="shared" si="0"/>
        <v>0</v>
      </c>
      <c r="I8" s="63">
        <v>911</v>
      </c>
      <c r="J8" s="65">
        <f t="shared" ref="J8:J9" si="3">IF(O8=0,0,I8/O8)</f>
        <v>1</v>
      </c>
      <c r="K8" s="63">
        <v>906</v>
      </c>
      <c r="L8" s="65">
        <f t="shared" ref="L8:L9" si="4">IF(P8=0,0,K8/P8)</f>
        <v>1</v>
      </c>
      <c r="M8" s="310">
        <v>759372.57000000449</v>
      </c>
      <c r="N8" s="65">
        <f t="shared" ref="N8:N9" si="5">IF(Q8=0,0,M8/Q8)</f>
        <v>1</v>
      </c>
      <c r="O8" s="63">
        <f t="shared" ref="O8:O9" si="6">C8+I8</f>
        <v>911</v>
      </c>
      <c r="P8" s="63">
        <f t="shared" ref="P8:P9" si="7">E8+K8</f>
        <v>906</v>
      </c>
      <c r="Q8" s="310">
        <f t="shared" ref="Q8:Q9" si="8">G8+M8</f>
        <v>759372.57000000449</v>
      </c>
      <c r="R8" s="310">
        <f t="shared" ref="R8:R9" si="9">IF(O8=0,0,Q8/O8)</f>
        <v>833.55935236004882</v>
      </c>
      <c r="S8" s="310">
        <f t="shared" ref="S8:S9" si="10">IF(O8=0,0,Q8/P8)</f>
        <v>838.15956953642876</v>
      </c>
    </row>
    <row r="9" spans="1:21" ht="13.35" customHeight="1">
      <c r="A9" s="228" t="s">
        <v>309</v>
      </c>
      <c r="B9" s="227" t="s">
        <v>16</v>
      </c>
      <c r="C9" s="63">
        <v>8607</v>
      </c>
      <c r="D9" s="65">
        <f t="shared" si="1"/>
        <v>0.98704128440366967</v>
      </c>
      <c r="E9" s="63">
        <v>8613</v>
      </c>
      <c r="F9" s="65">
        <f t="shared" si="2"/>
        <v>0.98378069674471735</v>
      </c>
      <c r="G9" s="310">
        <v>869539.25</v>
      </c>
      <c r="H9" s="65">
        <f t="shared" si="0"/>
        <v>0.98480250476240094</v>
      </c>
      <c r="I9" s="63">
        <v>113</v>
      </c>
      <c r="J9" s="65">
        <f t="shared" si="3"/>
        <v>1.2958715596330276E-2</v>
      </c>
      <c r="K9" s="63">
        <v>142</v>
      </c>
      <c r="L9" s="65">
        <f t="shared" si="4"/>
        <v>1.6219303255282695E-2</v>
      </c>
      <c r="M9" s="310">
        <v>13418.75</v>
      </c>
      <c r="N9" s="65">
        <f t="shared" si="5"/>
        <v>1.5197495237599071E-2</v>
      </c>
      <c r="O9" s="63">
        <f t="shared" si="6"/>
        <v>8720</v>
      </c>
      <c r="P9" s="63">
        <f t="shared" si="7"/>
        <v>8755</v>
      </c>
      <c r="Q9" s="310">
        <f t="shared" si="8"/>
        <v>882958</v>
      </c>
      <c r="R9" s="310">
        <f t="shared" si="9"/>
        <v>101.25665137614679</v>
      </c>
      <c r="S9" s="310">
        <f t="shared" si="10"/>
        <v>100.85185608223873</v>
      </c>
    </row>
    <row r="10" spans="1:21" ht="13.35" customHeight="1">
      <c r="A10" s="231" t="s">
        <v>308</v>
      </c>
      <c r="B10" s="225"/>
      <c r="C10" s="41"/>
      <c r="D10" s="41"/>
      <c r="E10" s="41"/>
      <c r="F10" s="41"/>
      <c r="G10" s="423"/>
      <c r="H10" s="41"/>
      <c r="I10" s="41"/>
      <c r="J10" s="41"/>
      <c r="K10" s="41"/>
      <c r="L10" s="41"/>
      <c r="M10" s="423"/>
      <c r="N10" s="41"/>
      <c r="O10" s="41"/>
      <c r="P10" s="41"/>
      <c r="Q10" s="423"/>
      <c r="R10" s="423"/>
      <c r="S10" s="424"/>
    </row>
    <row r="11" spans="1:21" ht="13.35" customHeight="1">
      <c r="A11" s="236" t="s">
        <v>307</v>
      </c>
      <c r="B11" s="227" t="s">
        <v>17</v>
      </c>
      <c r="C11" s="63">
        <v>222</v>
      </c>
      <c r="D11" s="65">
        <f t="shared" si="1"/>
        <v>0.9327731092436975</v>
      </c>
      <c r="E11" s="63">
        <v>220</v>
      </c>
      <c r="F11" s="65">
        <f t="shared" si="2"/>
        <v>0.93220338983050843</v>
      </c>
      <c r="G11" s="310">
        <v>12072.359999999984</v>
      </c>
      <c r="H11" s="65">
        <f t="shared" si="0"/>
        <v>0.93277310924369738</v>
      </c>
      <c r="I11" s="63">
        <v>16</v>
      </c>
      <c r="J11" s="65">
        <f t="shared" ref="J11:J20" si="11">IF(O11=0,0,I11/O11)</f>
        <v>6.7226890756302518E-2</v>
      </c>
      <c r="K11" s="63">
        <v>16</v>
      </c>
      <c r="L11" s="65">
        <f t="shared" ref="L11:L20" si="12">IF(P11=0,0,K11/P11)</f>
        <v>6.7796610169491525E-2</v>
      </c>
      <c r="M11" s="310">
        <v>870.08</v>
      </c>
      <c r="N11" s="65">
        <f t="shared" ref="N11:N20" si="13">IF(Q11=0,0,M11/Q11)</f>
        <v>6.7226890756302601E-2</v>
      </c>
      <c r="O11" s="63">
        <f t="shared" ref="O11:O16" si="14">C11+I11</f>
        <v>238</v>
      </c>
      <c r="P11" s="63">
        <f t="shared" ref="P11:P16" si="15">E11+K11</f>
        <v>236</v>
      </c>
      <c r="Q11" s="310">
        <f t="shared" ref="Q11:Q16" si="16">G11+M11</f>
        <v>12942.439999999984</v>
      </c>
      <c r="R11" s="310">
        <f t="shared" ref="R11:R16" si="17">IF(O11=0,0,Q11/O11)</f>
        <v>54.379999999999932</v>
      </c>
      <c r="S11" s="310">
        <f t="shared" ref="S11:S16" si="18">IF(O11=0,0,Q11/P11)</f>
        <v>54.840847457627049</v>
      </c>
    </row>
    <row r="12" spans="1:21" ht="13.35" customHeight="1">
      <c r="A12" s="228" t="s">
        <v>306</v>
      </c>
      <c r="B12" s="227" t="s">
        <v>17</v>
      </c>
      <c r="C12" s="63">
        <v>4465</v>
      </c>
      <c r="D12" s="65">
        <f t="shared" si="1"/>
        <v>0.71155378486055776</v>
      </c>
      <c r="E12" s="63">
        <v>2947</v>
      </c>
      <c r="F12" s="65">
        <f t="shared" si="2"/>
        <v>0.70858379418129358</v>
      </c>
      <c r="G12" s="310">
        <v>202500.81999999942</v>
      </c>
      <c r="H12" s="65">
        <f t="shared" si="0"/>
        <v>0.71104668527529458</v>
      </c>
      <c r="I12" s="63">
        <v>1810</v>
      </c>
      <c r="J12" s="65">
        <f t="shared" si="11"/>
        <v>0.28844621513944224</v>
      </c>
      <c r="K12" s="63">
        <v>1212</v>
      </c>
      <c r="L12" s="65">
        <f t="shared" si="12"/>
        <v>0.29141620581870642</v>
      </c>
      <c r="M12" s="310">
        <v>82291.760000000941</v>
      </c>
      <c r="N12" s="65">
        <f t="shared" si="13"/>
        <v>0.28895331472470537</v>
      </c>
      <c r="O12" s="63">
        <f t="shared" si="14"/>
        <v>6275</v>
      </c>
      <c r="P12" s="63">
        <f t="shared" si="15"/>
        <v>4159</v>
      </c>
      <c r="Q12" s="310">
        <f t="shared" si="16"/>
        <v>284792.58000000037</v>
      </c>
      <c r="R12" s="310">
        <f t="shared" si="17"/>
        <v>45.385271713147468</v>
      </c>
      <c r="S12" s="310">
        <f t="shared" si="18"/>
        <v>68.476215436403066</v>
      </c>
    </row>
    <row r="13" spans="1:21" ht="13.35" customHeight="1">
      <c r="A13" s="228" t="s">
        <v>305</v>
      </c>
      <c r="B13" s="227" t="s">
        <v>17</v>
      </c>
      <c r="C13" s="63">
        <v>45</v>
      </c>
      <c r="D13" s="65">
        <f t="shared" si="1"/>
        <v>0.27607361963190186</v>
      </c>
      <c r="E13" s="63">
        <v>45</v>
      </c>
      <c r="F13" s="65">
        <f t="shared" si="2"/>
        <v>0.27607361963190186</v>
      </c>
      <c r="G13" s="310">
        <v>697.96999999999969</v>
      </c>
      <c r="H13" s="65">
        <f t="shared" si="0"/>
        <v>0.20095124851367396</v>
      </c>
      <c r="I13" s="63">
        <v>118</v>
      </c>
      <c r="J13" s="65">
        <f t="shared" si="11"/>
        <v>0.7239263803680982</v>
      </c>
      <c r="K13" s="63">
        <v>118</v>
      </c>
      <c r="L13" s="65">
        <f t="shared" si="12"/>
        <v>0.7239263803680982</v>
      </c>
      <c r="M13" s="310">
        <v>2775.3600000000029</v>
      </c>
      <c r="N13" s="65">
        <f t="shared" si="13"/>
        <v>0.79904875148632604</v>
      </c>
      <c r="O13" s="63">
        <f t="shared" si="14"/>
        <v>163</v>
      </c>
      <c r="P13" s="63">
        <f t="shared" si="15"/>
        <v>163</v>
      </c>
      <c r="Q13" s="310">
        <f t="shared" si="16"/>
        <v>3473.3300000000027</v>
      </c>
      <c r="R13" s="310">
        <f t="shared" si="17"/>
        <v>21.308773006134984</v>
      </c>
      <c r="S13" s="310">
        <f t="shared" si="18"/>
        <v>21.308773006134984</v>
      </c>
    </row>
    <row r="14" spans="1:21" ht="13.35" customHeight="1">
      <c r="A14" s="228" t="s">
        <v>304</v>
      </c>
      <c r="B14" s="227" t="s">
        <v>17</v>
      </c>
      <c r="C14" s="63">
        <v>17082</v>
      </c>
      <c r="D14" s="65">
        <f t="shared" si="1"/>
        <v>0.9721700529281202</v>
      </c>
      <c r="E14" s="63">
        <v>11607</v>
      </c>
      <c r="F14" s="65">
        <f t="shared" si="2"/>
        <v>0.97333333333333338</v>
      </c>
      <c r="G14" s="310">
        <v>94921.779999990569</v>
      </c>
      <c r="H14" s="65">
        <f t="shared" si="0"/>
        <v>0.96759948085774772</v>
      </c>
      <c r="I14" s="63">
        <v>489</v>
      </c>
      <c r="J14" s="65">
        <f t="shared" si="11"/>
        <v>2.7829947071879801E-2</v>
      </c>
      <c r="K14" s="63">
        <v>318</v>
      </c>
      <c r="L14" s="65">
        <f t="shared" si="12"/>
        <v>2.6666666666666668E-2</v>
      </c>
      <c r="M14" s="310">
        <v>3178.5</v>
      </c>
      <c r="N14" s="65">
        <f t="shared" si="13"/>
        <v>3.2400519142252247E-2</v>
      </c>
      <c r="O14" s="63">
        <f t="shared" si="14"/>
        <v>17571</v>
      </c>
      <c r="P14" s="63">
        <f t="shared" si="15"/>
        <v>11925</v>
      </c>
      <c r="Q14" s="310">
        <f t="shared" si="16"/>
        <v>98100.279999990569</v>
      </c>
      <c r="R14" s="310">
        <f t="shared" si="17"/>
        <v>5.5830789368841032</v>
      </c>
      <c r="S14" s="310">
        <f t="shared" si="18"/>
        <v>8.2264385744226889</v>
      </c>
    </row>
    <row r="15" spans="1:21" ht="13.35" customHeight="1">
      <c r="A15" s="228" t="s">
        <v>303</v>
      </c>
      <c r="B15" s="227" t="s">
        <v>16</v>
      </c>
      <c r="C15" s="63">
        <v>280</v>
      </c>
      <c r="D15" s="65">
        <f t="shared" si="1"/>
        <v>0.42617960426179602</v>
      </c>
      <c r="E15" s="63">
        <v>280</v>
      </c>
      <c r="F15" s="65">
        <f t="shared" si="2"/>
        <v>0.42617960426179602</v>
      </c>
      <c r="G15" s="310">
        <v>24458.569999999971</v>
      </c>
      <c r="H15" s="65">
        <f t="shared" si="0"/>
        <v>5.6935703750729531E-2</v>
      </c>
      <c r="I15" s="63">
        <v>377</v>
      </c>
      <c r="J15" s="65">
        <f t="shared" si="11"/>
        <v>0.57382039573820398</v>
      </c>
      <c r="K15" s="63">
        <v>377</v>
      </c>
      <c r="L15" s="65">
        <f t="shared" si="12"/>
        <v>0.57382039573820398</v>
      </c>
      <c r="M15" s="310">
        <v>405123.71999999986</v>
      </c>
      <c r="N15" s="65">
        <f t="shared" si="13"/>
        <v>0.94306429624927057</v>
      </c>
      <c r="O15" s="63">
        <f t="shared" si="14"/>
        <v>657</v>
      </c>
      <c r="P15" s="63">
        <f t="shared" si="15"/>
        <v>657</v>
      </c>
      <c r="Q15" s="310">
        <f t="shared" si="16"/>
        <v>429582.2899999998</v>
      </c>
      <c r="R15" s="310">
        <f t="shared" si="17"/>
        <v>653.85432267884289</v>
      </c>
      <c r="S15" s="310">
        <f t="shared" si="18"/>
        <v>653.85432267884289</v>
      </c>
    </row>
    <row r="16" spans="1:21" ht="13.35" customHeight="1">
      <c r="A16" s="228" t="s">
        <v>93</v>
      </c>
      <c r="B16" s="227" t="s">
        <v>16</v>
      </c>
      <c r="C16" s="63">
        <v>1810</v>
      </c>
      <c r="D16" s="65">
        <f t="shared" si="1"/>
        <v>0.74028629856850714</v>
      </c>
      <c r="E16" s="63">
        <v>1151</v>
      </c>
      <c r="F16" s="65">
        <f t="shared" si="2"/>
        <v>0.73079365079365077</v>
      </c>
      <c r="G16" s="310">
        <v>108943.90000000039</v>
      </c>
      <c r="H16" s="65">
        <f t="shared" si="0"/>
        <v>0.74028629856850825</v>
      </c>
      <c r="I16" s="63">
        <v>635</v>
      </c>
      <c r="J16" s="65">
        <f t="shared" si="11"/>
        <v>0.25971370143149286</v>
      </c>
      <c r="K16" s="63">
        <v>424</v>
      </c>
      <c r="L16" s="65">
        <f t="shared" si="12"/>
        <v>0.26920634920634923</v>
      </c>
      <c r="M16" s="310">
        <v>38220.649999999929</v>
      </c>
      <c r="N16" s="65">
        <f t="shared" si="13"/>
        <v>0.25971370143149181</v>
      </c>
      <c r="O16" s="63">
        <f t="shared" si="14"/>
        <v>2445</v>
      </c>
      <c r="P16" s="63">
        <f t="shared" si="15"/>
        <v>1575</v>
      </c>
      <c r="Q16" s="310">
        <f t="shared" si="16"/>
        <v>147164.55000000031</v>
      </c>
      <c r="R16" s="310">
        <f t="shared" si="17"/>
        <v>60.190000000000126</v>
      </c>
      <c r="S16" s="310">
        <f t="shared" si="18"/>
        <v>93.437809523809719</v>
      </c>
    </row>
    <row r="17" spans="1:19" ht="13.35" customHeight="1">
      <c r="A17" s="928" t="s">
        <v>479</v>
      </c>
      <c r="B17" s="929" t="s">
        <v>16</v>
      </c>
      <c r="C17" s="638">
        <v>5</v>
      </c>
      <c r="D17" s="65">
        <f t="shared" si="1"/>
        <v>1</v>
      </c>
      <c r="E17" s="638">
        <v>5</v>
      </c>
      <c r="F17" s="65">
        <f t="shared" si="2"/>
        <v>1</v>
      </c>
      <c r="G17" s="639">
        <v>325</v>
      </c>
      <c r="H17" s="65">
        <f t="shared" si="0"/>
        <v>1</v>
      </c>
      <c r="I17" s="638">
        <v>0</v>
      </c>
      <c r="J17" s="65">
        <f t="shared" si="11"/>
        <v>0</v>
      </c>
      <c r="K17" s="638">
        <v>0</v>
      </c>
      <c r="L17" s="65">
        <f t="shared" si="12"/>
        <v>0</v>
      </c>
      <c r="M17" s="639">
        <v>0</v>
      </c>
      <c r="N17" s="65">
        <f t="shared" si="13"/>
        <v>0</v>
      </c>
      <c r="O17" s="63">
        <f t="shared" ref="O17:O20" si="19">C17+I17</f>
        <v>5</v>
      </c>
      <c r="P17" s="63">
        <f t="shared" ref="P17:P20" si="20">E17+K17</f>
        <v>5</v>
      </c>
      <c r="Q17" s="310">
        <f t="shared" ref="Q17:Q20" si="21">G17+M17</f>
        <v>325</v>
      </c>
      <c r="R17" s="310">
        <f t="shared" ref="R17:R20" si="22">IF(O17=0,0,Q17/O17)</f>
        <v>65</v>
      </c>
      <c r="S17" s="310">
        <f t="shared" ref="S17:S20" si="23">IF(O17=0,0,Q17/P17)</f>
        <v>65</v>
      </c>
    </row>
    <row r="18" spans="1:19" ht="13.35" customHeight="1">
      <c r="A18" s="928" t="s">
        <v>480</v>
      </c>
      <c r="B18" s="929" t="s">
        <v>16</v>
      </c>
      <c r="C18" s="638">
        <v>0</v>
      </c>
      <c r="D18" s="65">
        <f t="shared" si="1"/>
        <v>0</v>
      </c>
      <c r="E18" s="638">
        <v>0</v>
      </c>
      <c r="F18" s="65">
        <f t="shared" si="2"/>
        <v>0</v>
      </c>
      <c r="G18" s="639">
        <v>0</v>
      </c>
      <c r="H18" s="65">
        <f t="shared" si="0"/>
        <v>0</v>
      </c>
      <c r="I18" s="638">
        <v>0</v>
      </c>
      <c r="J18" s="65">
        <f t="shared" si="11"/>
        <v>0</v>
      </c>
      <c r="K18" s="638">
        <v>0</v>
      </c>
      <c r="L18" s="65">
        <f t="shared" si="12"/>
        <v>0</v>
      </c>
      <c r="M18" s="639">
        <v>0</v>
      </c>
      <c r="N18" s="65">
        <f t="shared" si="13"/>
        <v>0</v>
      </c>
      <c r="O18" s="63">
        <f t="shared" si="19"/>
        <v>0</v>
      </c>
      <c r="P18" s="63">
        <f t="shared" si="20"/>
        <v>0</v>
      </c>
      <c r="Q18" s="310">
        <f t="shared" si="21"/>
        <v>0</v>
      </c>
      <c r="R18" s="310">
        <f t="shared" si="22"/>
        <v>0</v>
      </c>
      <c r="S18" s="310">
        <f t="shared" si="23"/>
        <v>0</v>
      </c>
    </row>
    <row r="19" spans="1:19" ht="13.35" customHeight="1">
      <c r="A19" s="928" t="s">
        <v>481</v>
      </c>
      <c r="B19" s="929" t="s">
        <v>16</v>
      </c>
      <c r="C19" s="638">
        <v>2</v>
      </c>
      <c r="D19" s="65">
        <f t="shared" si="1"/>
        <v>1</v>
      </c>
      <c r="E19" s="638">
        <v>2</v>
      </c>
      <c r="F19" s="65">
        <f t="shared" si="2"/>
        <v>1</v>
      </c>
      <c r="G19" s="639">
        <v>170</v>
      </c>
      <c r="H19" s="65">
        <f t="shared" si="0"/>
        <v>1</v>
      </c>
      <c r="I19" s="638">
        <v>0</v>
      </c>
      <c r="J19" s="65">
        <f t="shared" si="11"/>
        <v>0</v>
      </c>
      <c r="K19" s="638">
        <v>0</v>
      </c>
      <c r="L19" s="65">
        <f t="shared" si="12"/>
        <v>0</v>
      </c>
      <c r="M19" s="639">
        <v>0</v>
      </c>
      <c r="N19" s="65">
        <f t="shared" si="13"/>
        <v>0</v>
      </c>
      <c r="O19" s="63">
        <f t="shared" si="19"/>
        <v>2</v>
      </c>
      <c r="P19" s="63">
        <f t="shared" si="20"/>
        <v>2</v>
      </c>
      <c r="Q19" s="310">
        <f t="shared" si="21"/>
        <v>170</v>
      </c>
      <c r="R19" s="310">
        <f t="shared" si="22"/>
        <v>85</v>
      </c>
      <c r="S19" s="310">
        <f t="shared" si="23"/>
        <v>85</v>
      </c>
    </row>
    <row r="20" spans="1:19" ht="13.35" customHeight="1">
      <c r="A20" s="928" t="s">
        <v>482</v>
      </c>
      <c r="B20" s="929" t="s">
        <v>16</v>
      </c>
      <c r="C20" s="638">
        <v>0</v>
      </c>
      <c r="D20" s="65">
        <f t="shared" si="1"/>
        <v>0</v>
      </c>
      <c r="E20" s="638">
        <v>0</v>
      </c>
      <c r="F20" s="65">
        <f t="shared" si="2"/>
        <v>0</v>
      </c>
      <c r="G20" s="639">
        <v>0</v>
      </c>
      <c r="H20" s="65">
        <f t="shared" si="0"/>
        <v>0</v>
      </c>
      <c r="I20" s="638">
        <v>0</v>
      </c>
      <c r="J20" s="65">
        <f t="shared" si="11"/>
        <v>0</v>
      </c>
      <c r="K20" s="638">
        <v>0</v>
      </c>
      <c r="L20" s="65">
        <f t="shared" si="12"/>
        <v>0</v>
      </c>
      <c r="M20" s="639">
        <v>0</v>
      </c>
      <c r="N20" s="65">
        <f t="shared" si="13"/>
        <v>0</v>
      </c>
      <c r="O20" s="63">
        <f t="shared" si="19"/>
        <v>0</v>
      </c>
      <c r="P20" s="63">
        <f t="shared" si="20"/>
        <v>0</v>
      </c>
      <c r="Q20" s="310">
        <f t="shared" si="21"/>
        <v>0</v>
      </c>
      <c r="R20" s="310">
        <f t="shared" si="22"/>
        <v>0</v>
      </c>
      <c r="S20" s="310">
        <f t="shared" si="23"/>
        <v>0</v>
      </c>
    </row>
    <row r="21" spans="1:19" ht="13.35" customHeight="1">
      <c r="A21" s="231" t="s">
        <v>302</v>
      </c>
      <c r="B21" s="225"/>
      <c r="C21" s="41"/>
      <c r="D21" s="41"/>
      <c r="E21" s="41"/>
      <c r="F21" s="41"/>
      <c r="G21" s="423"/>
      <c r="H21" s="41"/>
      <c r="I21" s="41"/>
      <c r="J21" s="41"/>
      <c r="K21" s="41"/>
      <c r="L21" s="41"/>
      <c r="M21" s="423"/>
      <c r="N21" s="41"/>
      <c r="O21" s="41"/>
      <c r="P21" s="41"/>
      <c r="Q21" s="423"/>
      <c r="R21" s="423"/>
      <c r="S21" s="424"/>
    </row>
    <row r="22" spans="1:19" ht="13.35" customHeight="1">
      <c r="A22" s="230" t="s">
        <v>301</v>
      </c>
      <c r="B22" s="227" t="s">
        <v>17</v>
      </c>
      <c r="C22" s="63">
        <v>3619</v>
      </c>
      <c r="D22" s="65">
        <f t="shared" si="1"/>
        <v>0.63569295626207623</v>
      </c>
      <c r="E22" s="63">
        <v>3618</v>
      </c>
      <c r="F22" s="65">
        <f t="shared" si="2"/>
        <v>0.63562895291637389</v>
      </c>
      <c r="G22" s="310">
        <v>1636335.8499999864</v>
      </c>
      <c r="H22" s="65">
        <f t="shared" si="0"/>
        <v>0.68574425051475763</v>
      </c>
      <c r="I22" s="63">
        <v>2074</v>
      </c>
      <c r="J22" s="65">
        <f t="shared" ref="J22:J23" si="24">IF(O22=0,0,I22/O22)</f>
        <v>0.36430704373792377</v>
      </c>
      <c r="K22" s="63">
        <v>2074</v>
      </c>
      <c r="L22" s="65">
        <f t="shared" ref="L22:L23" si="25">IF(P22=0,0,K22/P22)</f>
        <v>0.36437104708362617</v>
      </c>
      <c r="M22" s="310">
        <v>749882.99000000174</v>
      </c>
      <c r="N22" s="65">
        <f t="shared" ref="N22:N23" si="26">IF(Q22=0,0,M22/Q22)</f>
        <v>0.31425574948524226</v>
      </c>
      <c r="O22" s="63">
        <f t="shared" ref="O22:O23" si="27">C22+I22</f>
        <v>5693</v>
      </c>
      <c r="P22" s="63">
        <f t="shared" ref="P22:P23" si="28">E22+K22</f>
        <v>5692</v>
      </c>
      <c r="Q22" s="310">
        <f t="shared" ref="Q22:Q23" si="29">G22+M22</f>
        <v>2386218.8399999882</v>
      </c>
      <c r="R22" s="310">
        <f t="shared" ref="R22:R23" si="30">IF(O22=0,0,Q22/O22)</f>
        <v>419.14962936939895</v>
      </c>
      <c r="S22" s="310">
        <f t="shared" ref="S22:S23" si="31">IF(O22=0,0,Q22/P22)</f>
        <v>419.22326774420031</v>
      </c>
    </row>
    <row r="23" spans="1:19" ht="13.35" customHeight="1">
      <c r="A23" s="230" t="s">
        <v>82</v>
      </c>
      <c r="B23" s="227" t="s">
        <v>17</v>
      </c>
      <c r="C23" s="63">
        <v>367</v>
      </c>
      <c r="D23" s="65">
        <f t="shared" si="1"/>
        <v>0.70172084130019119</v>
      </c>
      <c r="E23" s="63">
        <v>367</v>
      </c>
      <c r="F23" s="65">
        <f t="shared" si="2"/>
        <v>0.70306513409961691</v>
      </c>
      <c r="G23" s="310">
        <v>370770.57999999996</v>
      </c>
      <c r="H23" s="65">
        <f t="shared" si="0"/>
        <v>0.65999893800806297</v>
      </c>
      <c r="I23" s="63">
        <v>156</v>
      </c>
      <c r="J23" s="65">
        <f t="shared" si="24"/>
        <v>0.29827915869980881</v>
      </c>
      <c r="K23" s="63">
        <v>155</v>
      </c>
      <c r="L23" s="65">
        <f t="shared" si="25"/>
        <v>0.29693486590038315</v>
      </c>
      <c r="M23" s="310">
        <v>191003.93000000002</v>
      </c>
      <c r="N23" s="65">
        <f t="shared" si="26"/>
        <v>0.34000106199193697</v>
      </c>
      <c r="O23" s="63">
        <f t="shared" si="27"/>
        <v>523</v>
      </c>
      <c r="P23" s="63">
        <f t="shared" si="28"/>
        <v>522</v>
      </c>
      <c r="Q23" s="310">
        <f t="shared" si="29"/>
        <v>561774.51</v>
      </c>
      <c r="R23" s="310">
        <f t="shared" si="30"/>
        <v>1074.1386424474188</v>
      </c>
      <c r="S23" s="310">
        <f t="shared" si="31"/>
        <v>1076.1963793103448</v>
      </c>
    </row>
    <row r="24" spans="1:19" ht="13.35" customHeight="1">
      <c r="A24" s="231" t="s">
        <v>300</v>
      </c>
      <c r="B24" s="225"/>
      <c r="C24" s="41"/>
      <c r="D24" s="41"/>
      <c r="E24" s="41"/>
      <c r="F24" s="41"/>
      <c r="G24" s="423"/>
      <c r="H24" s="41"/>
      <c r="I24" s="41"/>
      <c r="J24" s="41"/>
      <c r="K24" s="41"/>
      <c r="L24" s="41"/>
      <c r="M24" s="423"/>
      <c r="N24" s="41"/>
      <c r="O24" s="41"/>
      <c r="P24" s="41"/>
      <c r="Q24" s="423"/>
      <c r="R24" s="423"/>
      <c r="S24" s="424"/>
    </row>
    <row r="25" spans="1:19" ht="13.35" customHeight="1">
      <c r="A25" s="230" t="s">
        <v>299</v>
      </c>
      <c r="B25" s="227" t="s">
        <v>16</v>
      </c>
      <c r="C25" s="63">
        <v>7</v>
      </c>
      <c r="D25" s="65">
        <f t="shared" si="1"/>
        <v>0.5</v>
      </c>
      <c r="E25" s="63">
        <v>7</v>
      </c>
      <c r="F25" s="65">
        <f t="shared" si="2"/>
        <v>0.5</v>
      </c>
      <c r="G25" s="310">
        <v>2205</v>
      </c>
      <c r="H25" s="65">
        <f t="shared" si="0"/>
        <v>0.5</v>
      </c>
      <c r="I25" s="63">
        <v>7</v>
      </c>
      <c r="J25" s="65">
        <f t="shared" ref="J25:J36" si="32">IF(O25=0,0,I25/O25)</f>
        <v>0.5</v>
      </c>
      <c r="K25" s="63">
        <v>7</v>
      </c>
      <c r="L25" s="65">
        <f t="shared" ref="L25:L36" si="33">IF(P25=0,0,K25/P25)</f>
        <v>0.5</v>
      </c>
      <c r="M25" s="310">
        <v>2205</v>
      </c>
      <c r="N25" s="65">
        <f t="shared" ref="N25:N36" si="34">IF(Q25=0,0,M25/Q25)</f>
        <v>0.5</v>
      </c>
      <c r="O25" s="63">
        <f t="shared" ref="O25:O32" si="35">C25+I25</f>
        <v>14</v>
      </c>
      <c r="P25" s="63">
        <f t="shared" ref="P25:P32" si="36">E25+K25</f>
        <v>14</v>
      </c>
      <c r="Q25" s="310">
        <f t="shared" ref="Q25:Q32" si="37">G25+M25</f>
        <v>4410</v>
      </c>
      <c r="R25" s="310">
        <f t="shared" ref="R25:R32" si="38">IF(O25=0,0,Q25/O25)</f>
        <v>315</v>
      </c>
      <c r="S25" s="310">
        <f t="shared" ref="S25:S32" si="39">IF(O25=0,0,Q25/P25)</f>
        <v>315</v>
      </c>
    </row>
    <row r="26" spans="1:19" ht="13.35" customHeight="1">
      <c r="A26" s="230" t="s">
        <v>298</v>
      </c>
      <c r="B26" s="227" t="s">
        <v>16</v>
      </c>
      <c r="C26" s="63">
        <v>2055</v>
      </c>
      <c r="D26" s="65">
        <f t="shared" si="1"/>
        <v>0.66720779220779225</v>
      </c>
      <c r="E26" s="63">
        <v>2053</v>
      </c>
      <c r="F26" s="65">
        <f t="shared" si="2"/>
        <v>0.66699155295646528</v>
      </c>
      <c r="G26" s="310">
        <v>210755.80000000182</v>
      </c>
      <c r="H26" s="65">
        <f t="shared" si="0"/>
        <v>0.10521065976550399</v>
      </c>
      <c r="I26" s="63">
        <v>1025</v>
      </c>
      <c r="J26" s="65">
        <f t="shared" si="32"/>
        <v>0.33279220779220781</v>
      </c>
      <c r="K26" s="63">
        <v>1025</v>
      </c>
      <c r="L26" s="65">
        <f t="shared" si="33"/>
        <v>0.33300844704353477</v>
      </c>
      <c r="M26" s="310">
        <v>1792423.3500000013</v>
      </c>
      <c r="N26" s="65">
        <f t="shared" si="34"/>
        <v>0.89478934023449597</v>
      </c>
      <c r="O26" s="63">
        <f t="shared" si="35"/>
        <v>3080</v>
      </c>
      <c r="P26" s="63">
        <f t="shared" si="36"/>
        <v>3078</v>
      </c>
      <c r="Q26" s="310">
        <f t="shared" si="37"/>
        <v>2003179.1500000032</v>
      </c>
      <c r="R26" s="310">
        <f t="shared" si="38"/>
        <v>650.3828409090919</v>
      </c>
      <c r="S26" s="310">
        <f t="shared" si="39"/>
        <v>650.80544184535518</v>
      </c>
    </row>
    <row r="27" spans="1:19" ht="13.35" customHeight="1">
      <c r="A27" s="228" t="s">
        <v>297</v>
      </c>
      <c r="B27" s="227" t="s">
        <v>16</v>
      </c>
      <c r="C27" s="63">
        <v>175</v>
      </c>
      <c r="D27" s="65">
        <f t="shared" si="1"/>
        <v>1</v>
      </c>
      <c r="E27" s="63">
        <v>156</v>
      </c>
      <c r="F27" s="65">
        <f t="shared" si="2"/>
        <v>1</v>
      </c>
      <c r="G27" s="310">
        <v>164768.82999999984</v>
      </c>
      <c r="H27" s="65">
        <f t="shared" si="0"/>
        <v>1</v>
      </c>
      <c r="I27" s="63">
        <v>0</v>
      </c>
      <c r="J27" s="65">
        <f t="shared" si="32"/>
        <v>0</v>
      </c>
      <c r="K27" s="63">
        <v>0</v>
      </c>
      <c r="L27" s="65">
        <f t="shared" si="33"/>
        <v>0</v>
      </c>
      <c r="M27" s="310"/>
      <c r="N27" s="65">
        <f t="shared" si="34"/>
        <v>0</v>
      </c>
      <c r="O27" s="63">
        <f t="shared" si="35"/>
        <v>175</v>
      </c>
      <c r="P27" s="63">
        <f t="shared" si="36"/>
        <v>156</v>
      </c>
      <c r="Q27" s="310">
        <f t="shared" si="37"/>
        <v>164768.82999999984</v>
      </c>
      <c r="R27" s="310">
        <f t="shared" si="38"/>
        <v>941.53617142857047</v>
      </c>
      <c r="S27" s="310">
        <f t="shared" si="39"/>
        <v>1056.2104487179477</v>
      </c>
    </row>
    <row r="28" spans="1:19" ht="13.35" customHeight="1">
      <c r="A28" s="228" t="s">
        <v>296</v>
      </c>
      <c r="B28" s="227" t="s">
        <v>16</v>
      </c>
      <c r="C28" s="63">
        <v>0</v>
      </c>
      <c r="D28" s="65">
        <f t="shared" si="1"/>
        <v>0</v>
      </c>
      <c r="E28" s="63">
        <v>0</v>
      </c>
      <c r="F28" s="65">
        <f t="shared" si="2"/>
        <v>0</v>
      </c>
      <c r="G28" s="310">
        <v>0</v>
      </c>
      <c r="H28" s="65">
        <f t="shared" si="0"/>
        <v>0</v>
      </c>
      <c r="I28" s="63">
        <v>0</v>
      </c>
      <c r="J28" s="65">
        <f t="shared" si="32"/>
        <v>0</v>
      </c>
      <c r="K28" s="63">
        <v>0</v>
      </c>
      <c r="L28" s="65">
        <f t="shared" si="33"/>
        <v>0</v>
      </c>
      <c r="M28" s="310">
        <v>0</v>
      </c>
      <c r="N28" s="65">
        <f t="shared" si="34"/>
        <v>0</v>
      </c>
      <c r="O28" s="63">
        <f t="shared" si="35"/>
        <v>0</v>
      </c>
      <c r="P28" s="63">
        <f t="shared" si="36"/>
        <v>0</v>
      </c>
      <c r="Q28" s="310">
        <f t="shared" si="37"/>
        <v>0</v>
      </c>
      <c r="R28" s="310">
        <f t="shared" si="38"/>
        <v>0</v>
      </c>
      <c r="S28" s="310">
        <f t="shared" si="39"/>
        <v>0</v>
      </c>
    </row>
    <row r="29" spans="1:19" ht="13.35" customHeight="1">
      <c r="A29" s="228" t="s">
        <v>295</v>
      </c>
      <c r="B29" s="227" t="s">
        <v>16</v>
      </c>
      <c r="C29" s="63">
        <v>0</v>
      </c>
      <c r="D29" s="65">
        <f t="shared" si="1"/>
        <v>0</v>
      </c>
      <c r="E29" s="63">
        <v>0</v>
      </c>
      <c r="F29" s="65">
        <f t="shared" si="2"/>
        <v>0</v>
      </c>
      <c r="G29" s="310">
        <v>0</v>
      </c>
      <c r="H29" s="65">
        <f t="shared" si="0"/>
        <v>0</v>
      </c>
      <c r="I29" s="63">
        <v>0</v>
      </c>
      <c r="J29" s="65">
        <f t="shared" si="32"/>
        <v>0</v>
      </c>
      <c r="K29" s="63">
        <v>0</v>
      </c>
      <c r="L29" s="65">
        <f t="shared" si="33"/>
        <v>0</v>
      </c>
      <c r="M29" s="310">
        <v>0</v>
      </c>
      <c r="N29" s="65">
        <f t="shared" si="34"/>
        <v>0</v>
      </c>
      <c r="O29" s="63">
        <f t="shared" si="35"/>
        <v>0</v>
      </c>
      <c r="P29" s="63">
        <f t="shared" si="36"/>
        <v>0</v>
      </c>
      <c r="Q29" s="310">
        <f t="shared" si="37"/>
        <v>0</v>
      </c>
      <c r="R29" s="310">
        <f t="shared" si="38"/>
        <v>0</v>
      </c>
      <c r="S29" s="310">
        <f t="shared" si="39"/>
        <v>0</v>
      </c>
    </row>
    <row r="30" spans="1:19" ht="13.35" customHeight="1">
      <c r="A30" s="233" t="s">
        <v>294</v>
      </c>
      <c r="B30" s="227" t="s">
        <v>16</v>
      </c>
      <c r="C30" s="63">
        <v>0</v>
      </c>
      <c r="D30" s="65">
        <f t="shared" si="1"/>
        <v>0</v>
      </c>
      <c r="E30" s="63">
        <v>0</v>
      </c>
      <c r="F30" s="65">
        <f t="shared" si="2"/>
        <v>0</v>
      </c>
      <c r="G30" s="310">
        <v>0</v>
      </c>
      <c r="H30" s="65">
        <f t="shared" si="0"/>
        <v>0</v>
      </c>
      <c r="I30" s="63">
        <v>0</v>
      </c>
      <c r="J30" s="65">
        <f t="shared" si="32"/>
        <v>0</v>
      </c>
      <c r="K30" s="63">
        <v>0</v>
      </c>
      <c r="L30" s="65">
        <f t="shared" si="33"/>
        <v>0</v>
      </c>
      <c r="M30" s="310">
        <v>0</v>
      </c>
      <c r="N30" s="65">
        <f t="shared" si="34"/>
        <v>0</v>
      </c>
      <c r="O30" s="63">
        <f t="shared" si="35"/>
        <v>0</v>
      </c>
      <c r="P30" s="63">
        <f t="shared" si="36"/>
        <v>0</v>
      </c>
      <c r="Q30" s="310">
        <f t="shared" si="37"/>
        <v>0</v>
      </c>
      <c r="R30" s="310">
        <f t="shared" si="38"/>
        <v>0</v>
      </c>
      <c r="S30" s="310">
        <f t="shared" si="39"/>
        <v>0</v>
      </c>
    </row>
    <row r="31" spans="1:19" ht="13.35" customHeight="1">
      <c r="A31" s="235" t="s">
        <v>293</v>
      </c>
      <c r="B31" s="227" t="s">
        <v>16</v>
      </c>
      <c r="C31" s="63">
        <v>0</v>
      </c>
      <c r="D31" s="65">
        <f t="shared" si="1"/>
        <v>0</v>
      </c>
      <c r="E31" s="63">
        <v>0</v>
      </c>
      <c r="F31" s="65">
        <f t="shared" si="2"/>
        <v>0</v>
      </c>
      <c r="G31" s="310">
        <v>0</v>
      </c>
      <c r="H31" s="65">
        <f t="shared" si="0"/>
        <v>0</v>
      </c>
      <c r="I31" s="63">
        <v>0</v>
      </c>
      <c r="J31" s="65">
        <f t="shared" si="32"/>
        <v>0</v>
      </c>
      <c r="K31" s="63">
        <v>0</v>
      </c>
      <c r="L31" s="65">
        <f t="shared" si="33"/>
        <v>0</v>
      </c>
      <c r="M31" s="310">
        <v>0</v>
      </c>
      <c r="N31" s="65">
        <f t="shared" si="34"/>
        <v>0</v>
      </c>
      <c r="O31" s="63">
        <f t="shared" si="35"/>
        <v>0</v>
      </c>
      <c r="P31" s="63">
        <f t="shared" si="36"/>
        <v>0</v>
      </c>
      <c r="Q31" s="310">
        <f t="shared" si="37"/>
        <v>0</v>
      </c>
      <c r="R31" s="310">
        <f t="shared" si="38"/>
        <v>0</v>
      </c>
      <c r="S31" s="310">
        <f t="shared" si="39"/>
        <v>0</v>
      </c>
    </row>
    <row r="32" spans="1:19" ht="13.35" customHeight="1">
      <c r="A32" s="640" t="s">
        <v>292</v>
      </c>
      <c r="B32" s="227" t="s">
        <v>17</v>
      </c>
      <c r="C32" s="641">
        <v>258</v>
      </c>
      <c r="D32" s="65">
        <f t="shared" si="1"/>
        <v>0.73295454545454541</v>
      </c>
      <c r="E32" s="63">
        <v>258</v>
      </c>
      <c r="F32" s="65">
        <f t="shared" si="2"/>
        <v>0.73295454545454541</v>
      </c>
      <c r="G32" s="310">
        <v>23701.010000000049</v>
      </c>
      <c r="H32" s="65">
        <f t="shared" si="0"/>
        <v>0.36677418211682267</v>
      </c>
      <c r="I32" s="63">
        <v>94</v>
      </c>
      <c r="J32" s="65">
        <f t="shared" si="32"/>
        <v>0.26704545454545453</v>
      </c>
      <c r="K32" s="63">
        <v>94</v>
      </c>
      <c r="L32" s="65">
        <f t="shared" si="33"/>
        <v>0.26704545454545453</v>
      </c>
      <c r="M32" s="310">
        <v>40919.159999999974</v>
      </c>
      <c r="N32" s="65">
        <f t="shared" si="34"/>
        <v>0.63322581788317733</v>
      </c>
      <c r="O32" s="63">
        <f t="shared" si="35"/>
        <v>352</v>
      </c>
      <c r="P32" s="63">
        <f t="shared" si="36"/>
        <v>352</v>
      </c>
      <c r="Q32" s="310">
        <f t="shared" si="37"/>
        <v>64620.170000000027</v>
      </c>
      <c r="R32" s="310">
        <f t="shared" si="38"/>
        <v>183.580028409091</v>
      </c>
      <c r="S32" s="310">
        <f t="shared" si="39"/>
        <v>183.580028409091</v>
      </c>
    </row>
    <row r="33" spans="1:19" ht="13.35" customHeight="1">
      <c r="A33" s="928" t="s">
        <v>490</v>
      </c>
      <c r="B33" s="929" t="s">
        <v>17</v>
      </c>
      <c r="C33" s="638">
        <v>0</v>
      </c>
      <c r="D33" s="65">
        <f t="shared" si="1"/>
        <v>0</v>
      </c>
      <c r="E33" s="638">
        <v>0</v>
      </c>
      <c r="F33" s="65">
        <f t="shared" si="2"/>
        <v>0</v>
      </c>
      <c r="G33" s="639">
        <v>0</v>
      </c>
      <c r="H33" s="65">
        <f t="shared" si="0"/>
        <v>0</v>
      </c>
      <c r="I33" s="638">
        <v>0</v>
      </c>
      <c r="J33" s="65">
        <f t="shared" si="32"/>
        <v>0</v>
      </c>
      <c r="K33" s="638">
        <v>0</v>
      </c>
      <c r="L33" s="65">
        <f t="shared" si="33"/>
        <v>0</v>
      </c>
      <c r="M33" s="639">
        <v>0</v>
      </c>
      <c r="N33" s="65">
        <f t="shared" si="34"/>
        <v>0</v>
      </c>
      <c r="O33" s="63">
        <f t="shared" ref="O33:O36" si="40">C33+I33</f>
        <v>0</v>
      </c>
      <c r="P33" s="63">
        <f t="shared" ref="P33:P36" si="41">E33+K33</f>
        <v>0</v>
      </c>
      <c r="Q33" s="310">
        <f t="shared" ref="Q33:Q36" si="42">G33+M33</f>
        <v>0</v>
      </c>
      <c r="R33" s="310">
        <f t="shared" ref="R33:R36" si="43">IF(O33=0,0,Q33/O33)</f>
        <v>0</v>
      </c>
      <c r="S33" s="310">
        <f t="shared" ref="S33:S36" si="44">IF(O33=0,0,Q33/P33)</f>
        <v>0</v>
      </c>
    </row>
    <row r="34" spans="1:19" ht="13.35" customHeight="1">
      <c r="A34" s="928" t="s">
        <v>491</v>
      </c>
      <c r="B34" s="929" t="s">
        <v>17</v>
      </c>
      <c r="C34" s="638">
        <v>0</v>
      </c>
      <c r="D34" s="65">
        <f t="shared" si="1"/>
        <v>0</v>
      </c>
      <c r="E34" s="638">
        <v>0</v>
      </c>
      <c r="F34" s="65">
        <f t="shared" si="2"/>
        <v>0</v>
      </c>
      <c r="G34" s="639">
        <v>0</v>
      </c>
      <c r="H34" s="65">
        <f t="shared" si="0"/>
        <v>0</v>
      </c>
      <c r="I34" s="638">
        <v>0</v>
      </c>
      <c r="J34" s="65">
        <f t="shared" si="32"/>
        <v>0</v>
      </c>
      <c r="K34" s="638">
        <v>0</v>
      </c>
      <c r="L34" s="65">
        <f t="shared" si="33"/>
        <v>0</v>
      </c>
      <c r="M34" s="639">
        <v>0</v>
      </c>
      <c r="N34" s="65">
        <f t="shared" si="34"/>
        <v>0</v>
      </c>
      <c r="O34" s="63">
        <f t="shared" si="40"/>
        <v>0</v>
      </c>
      <c r="P34" s="63">
        <f t="shared" si="41"/>
        <v>0</v>
      </c>
      <c r="Q34" s="310">
        <f t="shared" si="42"/>
        <v>0</v>
      </c>
      <c r="R34" s="310">
        <f t="shared" si="43"/>
        <v>0</v>
      </c>
      <c r="S34" s="310">
        <f t="shared" si="44"/>
        <v>0</v>
      </c>
    </row>
    <row r="35" spans="1:19" ht="13.35" customHeight="1">
      <c r="A35" s="928" t="s">
        <v>492</v>
      </c>
      <c r="B35" s="929" t="s">
        <v>17</v>
      </c>
      <c r="C35" s="638">
        <v>0</v>
      </c>
      <c r="D35" s="65">
        <f t="shared" si="1"/>
        <v>0</v>
      </c>
      <c r="E35" s="638">
        <v>0</v>
      </c>
      <c r="F35" s="65">
        <f t="shared" si="2"/>
        <v>0</v>
      </c>
      <c r="G35" s="639">
        <v>0</v>
      </c>
      <c r="H35" s="65">
        <f t="shared" si="0"/>
        <v>0</v>
      </c>
      <c r="I35" s="638">
        <v>0</v>
      </c>
      <c r="J35" s="65">
        <f t="shared" si="32"/>
        <v>0</v>
      </c>
      <c r="K35" s="638">
        <v>0</v>
      </c>
      <c r="L35" s="65">
        <f t="shared" si="33"/>
        <v>0</v>
      </c>
      <c r="M35" s="639">
        <v>0</v>
      </c>
      <c r="N35" s="65">
        <f t="shared" si="34"/>
        <v>0</v>
      </c>
      <c r="O35" s="63">
        <f t="shared" si="40"/>
        <v>0</v>
      </c>
      <c r="P35" s="63">
        <f t="shared" si="41"/>
        <v>0</v>
      </c>
      <c r="Q35" s="310">
        <f t="shared" si="42"/>
        <v>0</v>
      </c>
      <c r="R35" s="310">
        <f t="shared" si="43"/>
        <v>0</v>
      </c>
      <c r="S35" s="310">
        <f t="shared" si="44"/>
        <v>0</v>
      </c>
    </row>
    <row r="36" spans="1:19" ht="13.35" customHeight="1">
      <c r="A36" s="928" t="s">
        <v>493</v>
      </c>
      <c r="B36" s="929" t="s">
        <v>17</v>
      </c>
      <c r="C36" s="638">
        <v>0</v>
      </c>
      <c r="D36" s="65">
        <f t="shared" si="1"/>
        <v>0</v>
      </c>
      <c r="E36" s="638">
        <v>0</v>
      </c>
      <c r="F36" s="65">
        <f t="shared" si="2"/>
        <v>0</v>
      </c>
      <c r="G36" s="639">
        <v>0</v>
      </c>
      <c r="H36" s="65">
        <f t="shared" si="0"/>
        <v>0</v>
      </c>
      <c r="I36" s="638">
        <v>0</v>
      </c>
      <c r="J36" s="65">
        <f t="shared" si="32"/>
        <v>0</v>
      </c>
      <c r="K36" s="638">
        <v>0</v>
      </c>
      <c r="L36" s="65">
        <f t="shared" si="33"/>
        <v>0</v>
      </c>
      <c r="M36" s="639">
        <v>0</v>
      </c>
      <c r="N36" s="65">
        <f t="shared" si="34"/>
        <v>0</v>
      </c>
      <c r="O36" s="63">
        <f t="shared" si="40"/>
        <v>0</v>
      </c>
      <c r="P36" s="63">
        <f t="shared" si="41"/>
        <v>0</v>
      </c>
      <c r="Q36" s="310">
        <f t="shared" si="42"/>
        <v>0</v>
      </c>
      <c r="R36" s="310">
        <f t="shared" si="43"/>
        <v>0</v>
      </c>
      <c r="S36" s="310">
        <f t="shared" si="44"/>
        <v>0</v>
      </c>
    </row>
    <row r="37" spans="1:19" ht="13.35" customHeight="1">
      <c r="A37" s="231" t="s">
        <v>260</v>
      </c>
      <c r="B37" s="225"/>
      <c r="C37" s="41"/>
      <c r="D37" s="41"/>
      <c r="E37" s="41"/>
      <c r="F37" s="41"/>
      <c r="G37" s="423"/>
      <c r="H37" s="41"/>
      <c r="I37" s="41"/>
      <c r="J37" s="41"/>
      <c r="K37" s="41"/>
      <c r="L37" s="41"/>
      <c r="M37" s="423"/>
      <c r="N37" s="41"/>
      <c r="O37" s="41"/>
      <c r="P37" s="41"/>
      <c r="Q37" s="423"/>
      <c r="R37" s="423"/>
      <c r="S37" s="424"/>
    </row>
    <row r="38" spans="1:19" ht="13.35" customHeight="1">
      <c r="A38" s="228" t="s">
        <v>87</v>
      </c>
      <c r="B38" s="227" t="s">
        <v>17</v>
      </c>
      <c r="C38" s="63">
        <v>2435</v>
      </c>
      <c r="D38" s="65">
        <f t="shared" si="1"/>
        <v>0.90960029884198734</v>
      </c>
      <c r="E38" s="63">
        <v>2435</v>
      </c>
      <c r="F38" s="65">
        <f t="shared" si="2"/>
        <v>0.90960029884198734</v>
      </c>
      <c r="G38" s="310">
        <v>187000.35999999783</v>
      </c>
      <c r="H38" s="65">
        <f t="shared" si="0"/>
        <v>0.92752446874278227</v>
      </c>
      <c r="I38" s="63">
        <v>242</v>
      </c>
      <c r="J38" s="65">
        <f t="shared" ref="J38:J40" si="45">IF(O38=0,0,I38/O38)</f>
        <v>9.0399701158012699E-2</v>
      </c>
      <c r="K38" s="63">
        <v>242</v>
      </c>
      <c r="L38" s="65">
        <f t="shared" ref="L38:L40" si="46">IF(P38=0,0,K38/P38)</f>
        <v>9.0399701158012699E-2</v>
      </c>
      <c r="M38" s="310">
        <v>14611.960000000017</v>
      </c>
      <c r="N38" s="65">
        <f t="shared" ref="N38:N40" si="47">IF(Q38=0,0,M38/Q38)</f>
        <v>7.2475531257217674E-2</v>
      </c>
      <c r="O38" s="63">
        <f t="shared" ref="O38:O40" si="48">C38+I38</f>
        <v>2677</v>
      </c>
      <c r="P38" s="63">
        <f t="shared" ref="P38:P40" si="49">E38+K38</f>
        <v>2677</v>
      </c>
      <c r="Q38" s="310">
        <f t="shared" ref="Q38:Q40" si="50">G38+M38</f>
        <v>201612.31999999785</v>
      </c>
      <c r="R38" s="310">
        <f t="shared" ref="R38:R40" si="51">IF(O38=0,0,Q38/O38)</f>
        <v>75.312782966005926</v>
      </c>
      <c r="S38" s="310">
        <f t="shared" ref="S38:S40" si="52">IF(O38=0,0,Q38/P38)</f>
        <v>75.312782966005926</v>
      </c>
    </row>
    <row r="39" spans="1:19" ht="13.35" customHeight="1">
      <c r="A39" s="228" t="s">
        <v>291</v>
      </c>
      <c r="B39" s="227" t="s">
        <v>17</v>
      </c>
      <c r="C39" s="63">
        <v>0</v>
      </c>
      <c r="D39" s="65">
        <f t="shared" si="1"/>
        <v>0</v>
      </c>
      <c r="E39" s="63">
        <v>0</v>
      </c>
      <c r="F39" s="65">
        <f t="shared" si="2"/>
        <v>0</v>
      </c>
      <c r="G39" s="310">
        <v>0</v>
      </c>
      <c r="H39" s="65">
        <f t="shared" si="0"/>
        <v>0</v>
      </c>
      <c r="I39" s="63">
        <v>2</v>
      </c>
      <c r="J39" s="65">
        <f t="shared" si="45"/>
        <v>1</v>
      </c>
      <c r="K39" s="63">
        <v>2</v>
      </c>
      <c r="L39" s="65">
        <f t="shared" si="46"/>
        <v>1</v>
      </c>
      <c r="M39" s="310">
        <v>262.5</v>
      </c>
      <c r="N39" s="65">
        <f t="shared" si="47"/>
        <v>1</v>
      </c>
      <c r="O39" s="63">
        <f t="shared" si="48"/>
        <v>2</v>
      </c>
      <c r="P39" s="63">
        <f t="shared" si="49"/>
        <v>2</v>
      </c>
      <c r="Q39" s="310">
        <f t="shared" si="50"/>
        <v>262.5</v>
      </c>
      <c r="R39" s="310">
        <f t="shared" si="51"/>
        <v>131.25</v>
      </c>
      <c r="S39" s="310">
        <f t="shared" si="52"/>
        <v>131.25</v>
      </c>
    </row>
    <row r="40" spans="1:19" ht="13.35" customHeight="1">
      <c r="A40" s="228" t="s">
        <v>81</v>
      </c>
      <c r="B40" s="227" t="s">
        <v>17</v>
      </c>
      <c r="C40" s="63">
        <v>0</v>
      </c>
      <c r="D40" s="65">
        <f t="shared" si="1"/>
        <v>0</v>
      </c>
      <c r="E40" s="63">
        <v>0</v>
      </c>
      <c r="F40" s="65">
        <f t="shared" si="2"/>
        <v>0</v>
      </c>
      <c r="G40" s="310">
        <v>0</v>
      </c>
      <c r="H40" s="65">
        <f t="shared" si="0"/>
        <v>0</v>
      </c>
      <c r="I40" s="63">
        <v>0</v>
      </c>
      <c r="J40" s="65">
        <f t="shared" si="45"/>
        <v>0</v>
      </c>
      <c r="K40" s="63">
        <v>0</v>
      </c>
      <c r="L40" s="65">
        <f t="shared" si="46"/>
        <v>0</v>
      </c>
      <c r="M40" s="310"/>
      <c r="N40" s="65">
        <f t="shared" si="47"/>
        <v>0</v>
      </c>
      <c r="O40" s="63">
        <f t="shared" si="48"/>
        <v>0</v>
      </c>
      <c r="P40" s="63">
        <f t="shared" si="49"/>
        <v>0</v>
      </c>
      <c r="Q40" s="310">
        <f t="shared" si="50"/>
        <v>0</v>
      </c>
      <c r="R40" s="310">
        <f t="shared" si="51"/>
        <v>0</v>
      </c>
      <c r="S40" s="310">
        <f t="shared" si="52"/>
        <v>0</v>
      </c>
    </row>
    <row r="41" spans="1:19" ht="13.35" customHeight="1">
      <c r="A41" s="231" t="s">
        <v>80</v>
      </c>
      <c r="B41" s="225"/>
      <c r="C41" s="41"/>
      <c r="D41" s="41"/>
      <c r="E41" s="41"/>
      <c r="F41" s="41"/>
      <c r="G41" s="423"/>
      <c r="H41" s="41"/>
      <c r="I41" s="41"/>
      <c r="J41" s="41"/>
      <c r="K41" s="41"/>
      <c r="L41" s="41"/>
      <c r="M41" s="423"/>
      <c r="N41" s="41"/>
      <c r="O41" s="41"/>
      <c r="P41" s="41"/>
      <c r="Q41" s="423"/>
      <c r="R41" s="423"/>
      <c r="S41" s="424"/>
    </row>
    <row r="42" spans="1:19" ht="13.35" customHeight="1">
      <c r="A42" s="228" t="s">
        <v>290</v>
      </c>
      <c r="B42" s="227" t="s">
        <v>16</v>
      </c>
      <c r="C42" s="63">
        <v>56850</v>
      </c>
      <c r="D42" s="65">
        <f t="shared" si="1"/>
        <v>0.95538190068061513</v>
      </c>
      <c r="E42" s="63">
        <v>11103</v>
      </c>
      <c r="F42" s="65">
        <f t="shared" si="2"/>
        <v>0.97884157630256541</v>
      </c>
      <c r="G42" s="310">
        <v>416727.05000000051</v>
      </c>
      <c r="H42" s="65">
        <f t="shared" si="0"/>
        <v>0.9478831188357193</v>
      </c>
      <c r="I42" s="63">
        <v>2655</v>
      </c>
      <c r="J42" s="65">
        <f t="shared" ref="J42:J51" si="53">IF(O42=0,0,I42/O42)</f>
        <v>4.4618099319384923E-2</v>
      </c>
      <c r="K42" s="63">
        <v>240</v>
      </c>
      <c r="L42" s="65">
        <f t="shared" ref="L42:L51" si="54">IF(P42=0,0,K42/P42)</f>
        <v>2.115842369743454E-2</v>
      </c>
      <c r="M42" s="310">
        <v>22912.65</v>
      </c>
      <c r="N42" s="65">
        <f t="shared" ref="N42:N51" si="55">IF(Q42=0,0,M42/Q42)</f>
        <v>5.21168811642806E-2</v>
      </c>
      <c r="O42" s="63">
        <f t="shared" ref="O42:O47" si="56">C42+I42</f>
        <v>59505</v>
      </c>
      <c r="P42" s="63">
        <f t="shared" ref="P42:P47" si="57">E42+K42</f>
        <v>11343</v>
      </c>
      <c r="Q42" s="310">
        <f t="shared" ref="Q42:Q47" si="58">G42+M42</f>
        <v>439639.70000000054</v>
      </c>
      <c r="R42" s="310">
        <f t="shared" ref="R42:R47" si="59">IF(O42=0,0,Q42/O42)</f>
        <v>7.3882816570036223</v>
      </c>
      <c r="S42" s="310">
        <f t="shared" ref="S42:S47" si="60">IF(O42=0,0,Q42/P42)</f>
        <v>38.75867936172093</v>
      </c>
    </row>
    <row r="43" spans="1:19" ht="13.35" customHeight="1">
      <c r="A43" s="228" t="s">
        <v>83</v>
      </c>
      <c r="B43" s="227" t="s">
        <v>16</v>
      </c>
      <c r="C43" s="63">
        <v>2660</v>
      </c>
      <c r="D43" s="65">
        <f t="shared" si="1"/>
        <v>0.92909535452322733</v>
      </c>
      <c r="E43" s="63">
        <v>1198</v>
      </c>
      <c r="F43" s="65">
        <f t="shared" si="2"/>
        <v>0.90826383623957541</v>
      </c>
      <c r="G43" s="310">
        <v>202938.70000000024</v>
      </c>
      <c r="H43" s="65">
        <f t="shared" si="0"/>
        <v>0.92858854826188475</v>
      </c>
      <c r="I43" s="63">
        <v>203</v>
      </c>
      <c r="J43" s="65">
        <f t="shared" si="53"/>
        <v>7.090464547677261E-2</v>
      </c>
      <c r="K43" s="63">
        <v>121</v>
      </c>
      <c r="L43" s="65">
        <f t="shared" si="54"/>
        <v>9.1736163760424566E-2</v>
      </c>
      <c r="M43" s="310">
        <v>15606.640000000007</v>
      </c>
      <c r="N43" s="65">
        <f t="shared" si="55"/>
        <v>7.141145173811525E-2</v>
      </c>
      <c r="O43" s="63">
        <f t="shared" si="56"/>
        <v>2863</v>
      </c>
      <c r="P43" s="63">
        <f t="shared" si="57"/>
        <v>1319</v>
      </c>
      <c r="Q43" s="310">
        <f t="shared" si="58"/>
        <v>218545.34000000026</v>
      </c>
      <c r="R43" s="310">
        <f t="shared" si="59"/>
        <v>76.334383513796809</v>
      </c>
      <c r="S43" s="310">
        <f t="shared" si="60"/>
        <v>165.69017437452635</v>
      </c>
    </row>
    <row r="44" spans="1:19" ht="13.35" customHeight="1">
      <c r="A44" s="228" t="s">
        <v>84</v>
      </c>
      <c r="B44" s="227" t="s">
        <v>16</v>
      </c>
      <c r="C44" s="63">
        <v>894</v>
      </c>
      <c r="D44" s="65">
        <f t="shared" si="1"/>
        <v>0.77402597402597406</v>
      </c>
      <c r="E44" s="63">
        <v>570</v>
      </c>
      <c r="F44" s="65">
        <f t="shared" si="2"/>
        <v>0.75697211155378485</v>
      </c>
      <c r="G44" s="310">
        <v>50604.6</v>
      </c>
      <c r="H44" s="65">
        <f t="shared" si="0"/>
        <v>0.77126932379850655</v>
      </c>
      <c r="I44" s="63">
        <v>261</v>
      </c>
      <c r="J44" s="65">
        <f t="shared" si="53"/>
        <v>0.22597402597402597</v>
      </c>
      <c r="K44" s="63">
        <v>183</v>
      </c>
      <c r="L44" s="65">
        <f t="shared" si="54"/>
        <v>0.24302788844621515</v>
      </c>
      <c r="M44" s="310">
        <v>15007.5</v>
      </c>
      <c r="N44" s="65">
        <f t="shared" si="55"/>
        <v>0.22873067620149329</v>
      </c>
      <c r="O44" s="63">
        <f t="shared" si="56"/>
        <v>1155</v>
      </c>
      <c r="P44" s="63">
        <f t="shared" si="57"/>
        <v>753</v>
      </c>
      <c r="Q44" s="310">
        <f t="shared" si="58"/>
        <v>65612.100000000006</v>
      </c>
      <c r="R44" s="310">
        <f t="shared" si="59"/>
        <v>56.807012987012989</v>
      </c>
      <c r="S44" s="310">
        <f t="shared" si="60"/>
        <v>87.13426294820718</v>
      </c>
    </row>
    <row r="45" spans="1:19" ht="13.35" customHeight="1">
      <c r="A45" s="228" t="s">
        <v>85</v>
      </c>
      <c r="B45" s="227" t="s">
        <v>16</v>
      </c>
      <c r="C45" s="63">
        <v>5693</v>
      </c>
      <c r="D45" s="65">
        <f t="shared" si="1"/>
        <v>0.98477772011762665</v>
      </c>
      <c r="E45" s="63">
        <v>2958</v>
      </c>
      <c r="F45" s="65">
        <f t="shared" si="2"/>
        <v>0.97752808988764039</v>
      </c>
      <c r="G45" s="310">
        <v>555284</v>
      </c>
      <c r="H45" s="65">
        <f t="shared" si="0"/>
        <v>0.98439948660128629</v>
      </c>
      <c r="I45" s="63">
        <v>88</v>
      </c>
      <c r="J45" s="65">
        <f t="shared" si="53"/>
        <v>1.5222279882373293E-2</v>
      </c>
      <c r="K45" s="63">
        <v>68</v>
      </c>
      <c r="L45" s="65">
        <f t="shared" si="54"/>
        <v>2.247191011235955E-2</v>
      </c>
      <c r="M45" s="310">
        <v>8800</v>
      </c>
      <c r="N45" s="65">
        <f t="shared" si="55"/>
        <v>1.5600513398713666E-2</v>
      </c>
      <c r="O45" s="63">
        <f t="shared" si="56"/>
        <v>5781</v>
      </c>
      <c r="P45" s="63">
        <f t="shared" si="57"/>
        <v>3026</v>
      </c>
      <c r="Q45" s="310">
        <f t="shared" si="58"/>
        <v>564084</v>
      </c>
      <c r="R45" s="310">
        <f t="shared" si="59"/>
        <v>97.575505967825634</v>
      </c>
      <c r="S45" s="310">
        <f t="shared" si="60"/>
        <v>186.41242564441507</v>
      </c>
    </row>
    <row r="46" spans="1:19" ht="13.35" customHeight="1">
      <c r="A46" s="228" t="s">
        <v>94</v>
      </c>
      <c r="B46" s="227" t="s">
        <v>16</v>
      </c>
      <c r="C46" s="63">
        <v>0</v>
      </c>
      <c r="D46" s="65">
        <f t="shared" si="1"/>
        <v>0</v>
      </c>
      <c r="E46" s="63">
        <v>0</v>
      </c>
      <c r="F46" s="65">
        <f t="shared" si="2"/>
        <v>0</v>
      </c>
      <c r="G46" s="310">
        <v>0</v>
      </c>
      <c r="H46" s="65">
        <f t="shared" si="0"/>
        <v>0</v>
      </c>
      <c r="I46" s="63">
        <v>0</v>
      </c>
      <c r="J46" s="65">
        <f t="shared" si="53"/>
        <v>0</v>
      </c>
      <c r="K46" s="63">
        <v>0</v>
      </c>
      <c r="L46" s="65">
        <f t="shared" si="54"/>
        <v>0</v>
      </c>
      <c r="M46" s="310">
        <v>0</v>
      </c>
      <c r="N46" s="65">
        <f t="shared" si="55"/>
        <v>0</v>
      </c>
      <c r="O46" s="63">
        <f t="shared" si="56"/>
        <v>0</v>
      </c>
      <c r="P46" s="63">
        <f t="shared" si="57"/>
        <v>0</v>
      </c>
      <c r="Q46" s="310">
        <f t="shared" si="58"/>
        <v>0</v>
      </c>
      <c r="R46" s="310">
        <f t="shared" si="59"/>
        <v>0</v>
      </c>
      <c r="S46" s="310">
        <f t="shared" si="60"/>
        <v>0</v>
      </c>
    </row>
    <row r="47" spans="1:19" ht="13.35" customHeight="1">
      <c r="A47" s="228" t="s">
        <v>88</v>
      </c>
      <c r="B47" s="227" t="s">
        <v>16</v>
      </c>
      <c r="C47" s="641">
        <v>56891</v>
      </c>
      <c r="D47" s="65">
        <f t="shared" si="1"/>
        <v>0.96263896174216146</v>
      </c>
      <c r="E47" s="63">
        <v>20015</v>
      </c>
      <c r="F47" s="65">
        <f t="shared" si="2"/>
        <v>0.94790433341226621</v>
      </c>
      <c r="G47" s="310">
        <v>190072.32999997094</v>
      </c>
      <c r="H47" s="65">
        <f t="shared" si="0"/>
        <v>0.96243437872500182</v>
      </c>
      <c r="I47" s="63">
        <v>2208</v>
      </c>
      <c r="J47" s="65">
        <f t="shared" si="53"/>
        <v>3.7361038257838541E-2</v>
      </c>
      <c r="K47" s="63">
        <v>1100</v>
      </c>
      <c r="L47" s="65">
        <f t="shared" si="54"/>
        <v>5.209566658773384E-2</v>
      </c>
      <c r="M47" s="310">
        <v>7418.8800000000247</v>
      </c>
      <c r="N47" s="65">
        <f t="shared" si="55"/>
        <v>3.7565621274998087E-2</v>
      </c>
      <c r="O47" s="63">
        <f t="shared" si="56"/>
        <v>59099</v>
      </c>
      <c r="P47" s="63">
        <f t="shared" si="57"/>
        <v>21115</v>
      </c>
      <c r="Q47" s="310">
        <f t="shared" si="58"/>
        <v>197491.20999997098</v>
      </c>
      <c r="R47" s="310">
        <f t="shared" si="59"/>
        <v>3.3417013824256077</v>
      </c>
      <c r="S47" s="310">
        <f t="shared" si="60"/>
        <v>9.3531238456060137</v>
      </c>
    </row>
    <row r="48" spans="1:19" ht="13.35" customHeight="1">
      <c r="A48" s="928" t="s">
        <v>497</v>
      </c>
      <c r="B48" s="929" t="s">
        <v>16</v>
      </c>
      <c r="C48" s="638">
        <v>36689</v>
      </c>
      <c r="D48" s="65">
        <f t="shared" si="1"/>
        <v>0.91279793003930931</v>
      </c>
      <c r="E48" s="930">
        <v>8148</v>
      </c>
      <c r="F48" s="65">
        <f t="shared" si="2"/>
        <v>0.96186990910164094</v>
      </c>
      <c r="G48" s="931">
        <v>513646</v>
      </c>
      <c r="H48" s="65">
        <f t="shared" si="0"/>
        <v>0.91279793003930931</v>
      </c>
      <c r="I48" s="930">
        <v>3505</v>
      </c>
      <c r="J48" s="65">
        <f t="shared" si="53"/>
        <v>8.7202069960690645E-2</v>
      </c>
      <c r="K48" s="930">
        <v>323</v>
      </c>
      <c r="L48" s="65">
        <f t="shared" si="54"/>
        <v>3.8130090898359108E-2</v>
      </c>
      <c r="M48" s="931">
        <v>49070</v>
      </c>
      <c r="N48" s="65">
        <f t="shared" si="55"/>
        <v>8.7202069960690645E-2</v>
      </c>
      <c r="O48" s="63">
        <f t="shared" ref="O48:O51" si="61">C48+I48</f>
        <v>40194</v>
      </c>
      <c r="P48" s="63">
        <f t="shared" ref="P48:P51" si="62">E48+K48</f>
        <v>8471</v>
      </c>
      <c r="Q48" s="310">
        <f t="shared" ref="Q48:Q51" si="63">G48+M48</f>
        <v>562716</v>
      </c>
      <c r="R48" s="310">
        <f t="shared" ref="R48:R51" si="64">IF(O48=0,0,Q48/O48)</f>
        <v>14</v>
      </c>
      <c r="S48" s="310">
        <f t="shared" ref="S48:S51" si="65">IF(O48=0,0,Q48/P48)</f>
        <v>66.42852083579271</v>
      </c>
    </row>
    <row r="49" spans="1:19" ht="13.35" customHeight="1">
      <c r="A49" s="928" t="s">
        <v>498</v>
      </c>
      <c r="B49" s="929" t="s">
        <v>16</v>
      </c>
      <c r="C49" s="638">
        <v>1381</v>
      </c>
      <c r="D49" s="65">
        <f t="shared" si="1"/>
        <v>0.92622401073105298</v>
      </c>
      <c r="E49" s="930">
        <v>495</v>
      </c>
      <c r="F49" s="65">
        <f t="shared" si="2"/>
        <v>0.9500959692898272</v>
      </c>
      <c r="G49" s="931">
        <v>19334</v>
      </c>
      <c r="H49" s="65">
        <f t="shared" si="0"/>
        <v>0.92622401073105298</v>
      </c>
      <c r="I49" s="930">
        <v>110</v>
      </c>
      <c r="J49" s="65">
        <f t="shared" si="53"/>
        <v>7.3775989268947018E-2</v>
      </c>
      <c r="K49" s="930">
        <v>26</v>
      </c>
      <c r="L49" s="65">
        <f t="shared" si="54"/>
        <v>4.9904030710172742E-2</v>
      </c>
      <c r="M49" s="931">
        <v>1540</v>
      </c>
      <c r="N49" s="65">
        <f t="shared" si="55"/>
        <v>7.3775989268947018E-2</v>
      </c>
      <c r="O49" s="63">
        <f t="shared" si="61"/>
        <v>1491</v>
      </c>
      <c r="P49" s="63">
        <f t="shared" si="62"/>
        <v>521</v>
      </c>
      <c r="Q49" s="310">
        <f t="shared" si="63"/>
        <v>20874</v>
      </c>
      <c r="R49" s="310">
        <f t="shared" si="64"/>
        <v>14</v>
      </c>
      <c r="S49" s="310">
        <f t="shared" si="65"/>
        <v>40.065259117082533</v>
      </c>
    </row>
    <row r="50" spans="1:19" ht="13.35" customHeight="1">
      <c r="A50" s="928" t="s">
        <v>499</v>
      </c>
      <c r="B50" s="929" t="s">
        <v>16</v>
      </c>
      <c r="C50" s="638">
        <v>0</v>
      </c>
      <c r="D50" s="65">
        <f t="shared" si="1"/>
        <v>0</v>
      </c>
      <c r="E50" s="930">
        <v>0</v>
      </c>
      <c r="F50" s="65">
        <f t="shared" si="2"/>
        <v>0</v>
      </c>
      <c r="G50" s="931">
        <v>0</v>
      </c>
      <c r="H50" s="65">
        <f t="shared" si="0"/>
        <v>0</v>
      </c>
      <c r="I50" s="930">
        <v>0</v>
      </c>
      <c r="J50" s="65">
        <f t="shared" si="53"/>
        <v>0</v>
      </c>
      <c r="K50" s="930">
        <v>0</v>
      </c>
      <c r="L50" s="65">
        <f t="shared" si="54"/>
        <v>0</v>
      </c>
      <c r="M50" s="931">
        <v>0</v>
      </c>
      <c r="N50" s="65">
        <f t="shared" si="55"/>
        <v>0</v>
      </c>
      <c r="O50" s="63">
        <f t="shared" si="61"/>
        <v>0</v>
      </c>
      <c r="P50" s="63">
        <f t="shared" si="62"/>
        <v>0</v>
      </c>
      <c r="Q50" s="310">
        <f t="shared" si="63"/>
        <v>0</v>
      </c>
      <c r="R50" s="310">
        <f t="shared" si="64"/>
        <v>0</v>
      </c>
      <c r="S50" s="310">
        <f t="shared" si="65"/>
        <v>0</v>
      </c>
    </row>
    <row r="51" spans="1:19" ht="13.35" customHeight="1">
      <c r="A51" s="928" t="s">
        <v>500</v>
      </c>
      <c r="B51" s="929" t="s">
        <v>16</v>
      </c>
      <c r="C51" s="638">
        <v>0</v>
      </c>
      <c r="D51" s="65">
        <f t="shared" si="1"/>
        <v>0</v>
      </c>
      <c r="E51" s="930">
        <v>0</v>
      </c>
      <c r="F51" s="65">
        <f t="shared" si="2"/>
        <v>0</v>
      </c>
      <c r="G51" s="931">
        <v>0</v>
      </c>
      <c r="H51" s="65">
        <f t="shared" si="0"/>
        <v>0</v>
      </c>
      <c r="I51" s="930">
        <v>0</v>
      </c>
      <c r="J51" s="65">
        <f t="shared" si="53"/>
        <v>0</v>
      </c>
      <c r="K51" s="930">
        <v>0</v>
      </c>
      <c r="L51" s="65">
        <f t="shared" si="54"/>
        <v>0</v>
      </c>
      <c r="M51" s="931">
        <v>0</v>
      </c>
      <c r="N51" s="65">
        <f t="shared" si="55"/>
        <v>0</v>
      </c>
      <c r="O51" s="63">
        <f t="shared" si="61"/>
        <v>0</v>
      </c>
      <c r="P51" s="63">
        <f t="shared" si="62"/>
        <v>0</v>
      </c>
      <c r="Q51" s="310">
        <f t="shared" si="63"/>
        <v>0</v>
      </c>
      <c r="R51" s="310">
        <f t="shared" si="64"/>
        <v>0</v>
      </c>
      <c r="S51" s="310">
        <f t="shared" si="65"/>
        <v>0</v>
      </c>
    </row>
    <row r="52" spans="1:19" ht="13.35" customHeight="1">
      <c r="A52" s="231" t="s">
        <v>289</v>
      </c>
      <c r="B52" s="225"/>
      <c r="C52" s="41"/>
      <c r="D52" s="41"/>
      <c r="E52" s="41"/>
      <c r="F52" s="41"/>
      <c r="G52" s="423"/>
      <c r="H52" s="41"/>
      <c r="I52" s="41"/>
      <c r="J52" s="41"/>
      <c r="K52" s="41"/>
      <c r="L52" s="41"/>
      <c r="M52" s="423"/>
      <c r="N52" s="41"/>
      <c r="O52" s="41"/>
      <c r="P52" s="41"/>
      <c r="Q52" s="423"/>
      <c r="R52" s="423"/>
      <c r="S52" s="424"/>
    </row>
    <row r="53" spans="1:19" ht="13.35" customHeight="1">
      <c r="A53" s="234" t="s">
        <v>86</v>
      </c>
      <c r="B53" s="227" t="s">
        <v>16</v>
      </c>
      <c r="C53" s="63">
        <v>0</v>
      </c>
      <c r="D53" s="65">
        <f t="shared" si="1"/>
        <v>0</v>
      </c>
      <c r="E53" s="63">
        <v>0</v>
      </c>
      <c r="F53" s="65">
        <f t="shared" si="2"/>
        <v>0</v>
      </c>
      <c r="G53" s="310">
        <v>0</v>
      </c>
      <c r="H53" s="65">
        <f t="shared" si="0"/>
        <v>0</v>
      </c>
      <c r="I53" s="63">
        <v>0</v>
      </c>
      <c r="J53" s="65">
        <f t="shared" ref="J53:J55" si="66">IF(O53=0,0,I53/O53)</f>
        <v>0</v>
      </c>
      <c r="K53" s="63">
        <v>0</v>
      </c>
      <c r="L53" s="65">
        <f t="shared" ref="L53:L55" si="67">IF(P53=0,0,K53/P53)</f>
        <v>0</v>
      </c>
      <c r="M53" s="310">
        <v>0</v>
      </c>
      <c r="N53" s="65">
        <f t="shared" ref="N53:N55" si="68">IF(Q53=0,0,M53/Q53)</f>
        <v>0</v>
      </c>
      <c r="O53" s="63">
        <f t="shared" ref="O53:O54" si="69">C53+I53</f>
        <v>0</v>
      </c>
      <c r="P53" s="63">
        <f t="shared" ref="P53:P54" si="70">E53+K53</f>
        <v>0</v>
      </c>
      <c r="Q53" s="310">
        <f t="shared" ref="Q53:Q54" si="71">G53+M53</f>
        <v>0</v>
      </c>
      <c r="R53" s="310">
        <f t="shared" ref="R53:R54" si="72">IF(O53=0,0,Q53/O53)</f>
        <v>0</v>
      </c>
      <c r="S53" s="310">
        <f t="shared" ref="S53:S54" si="73">IF(O53=0,0,Q53/P53)</f>
        <v>0</v>
      </c>
    </row>
    <row r="54" spans="1:19" ht="13.35" customHeight="1">
      <c r="A54" s="234" t="s">
        <v>288</v>
      </c>
      <c r="B54" s="227" t="s">
        <v>16</v>
      </c>
      <c r="C54" s="63">
        <v>10932</v>
      </c>
      <c r="D54" s="65">
        <f t="shared" si="1"/>
        <v>0.90594182481146934</v>
      </c>
      <c r="E54" s="63">
        <v>8147</v>
      </c>
      <c r="F54" s="65">
        <f t="shared" si="2"/>
        <v>0.93034144113280803</v>
      </c>
      <c r="G54" s="310">
        <v>401866.5</v>
      </c>
      <c r="H54" s="65">
        <f t="shared" si="0"/>
        <v>0.9059663159389757</v>
      </c>
      <c r="I54" s="63">
        <v>1135</v>
      </c>
      <c r="J54" s="65">
        <f t="shared" si="66"/>
        <v>9.4058175188530699E-2</v>
      </c>
      <c r="K54" s="63">
        <v>610</v>
      </c>
      <c r="L54" s="65">
        <f t="shared" si="67"/>
        <v>6.9658558867191966E-2</v>
      </c>
      <c r="M54" s="310">
        <v>41711.25</v>
      </c>
      <c r="N54" s="65">
        <f t="shared" si="68"/>
        <v>9.4033684061024247E-2</v>
      </c>
      <c r="O54" s="63">
        <f t="shared" si="69"/>
        <v>12067</v>
      </c>
      <c r="P54" s="63">
        <f t="shared" si="70"/>
        <v>8757</v>
      </c>
      <c r="Q54" s="310">
        <f t="shared" si="71"/>
        <v>443577.75</v>
      </c>
      <c r="R54" s="310">
        <f t="shared" si="72"/>
        <v>36.759571558796715</v>
      </c>
      <c r="S54" s="310">
        <f t="shared" si="73"/>
        <v>50.654076738609113</v>
      </c>
    </row>
    <row r="55" spans="1:19" ht="13.35" customHeight="1">
      <c r="A55" s="928" t="s">
        <v>502</v>
      </c>
      <c r="B55" s="929" t="s">
        <v>16</v>
      </c>
      <c r="C55" s="638">
        <v>124</v>
      </c>
      <c r="D55" s="65">
        <f t="shared" si="1"/>
        <v>1.0420168067226891</v>
      </c>
      <c r="E55" s="930">
        <v>95</v>
      </c>
      <c r="F55" s="65">
        <f t="shared" si="2"/>
        <v>1</v>
      </c>
      <c r="G55" s="931">
        <v>8680</v>
      </c>
      <c r="H55" s="65">
        <f t="shared" si="0"/>
        <v>1.0420168067226891</v>
      </c>
      <c r="I55" s="930">
        <v>-5</v>
      </c>
      <c r="J55" s="65">
        <f t="shared" si="66"/>
        <v>-4.2016806722689079E-2</v>
      </c>
      <c r="K55" s="930">
        <v>0</v>
      </c>
      <c r="L55" s="65">
        <f t="shared" si="67"/>
        <v>0</v>
      </c>
      <c r="M55" s="931">
        <v>-350</v>
      </c>
      <c r="N55" s="65">
        <f t="shared" si="68"/>
        <v>-4.2016806722689079E-2</v>
      </c>
      <c r="O55" s="63">
        <f t="shared" ref="O55" si="74">C55+I55</f>
        <v>119</v>
      </c>
      <c r="P55" s="63">
        <f t="shared" ref="P55" si="75">E55+K55</f>
        <v>95</v>
      </c>
      <c r="Q55" s="310">
        <f t="shared" ref="Q55" si="76">G55+M55</f>
        <v>8330</v>
      </c>
      <c r="R55" s="310">
        <f t="shared" ref="R55" si="77">IF(O55=0,0,Q55/O55)</f>
        <v>70</v>
      </c>
      <c r="S55" s="310">
        <f t="shared" ref="S55" si="78">IF(O55=0,0,Q55/P55)</f>
        <v>87.684210526315795</v>
      </c>
    </row>
    <row r="56" spans="1:19" ht="13.35" customHeight="1">
      <c r="A56" s="863" t="s">
        <v>528</v>
      </c>
      <c r="B56" s="642"/>
      <c r="C56" s="41"/>
      <c r="D56" s="41"/>
      <c r="E56" s="41"/>
      <c r="F56" s="41"/>
      <c r="G56" s="41"/>
      <c r="H56" s="225"/>
      <c r="I56" s="41"/>
      <c r="J56" s="41"/>
      <c r="K56" s="225"/>
      <c r="L56" s="41"/>
      <c r="M56" s="41"/>
      <c r="N56" s="225"/>
      <c r="O56" s="41"/>
      <c r="P56" s="41"/>
      <c r="Q56" s="225"/>
      <c r="R56" s="41"/>
      <c r="S56" s="41"/>
    </row>
    <row r="57" spans="1:19" ht="13.35" customHeight="1">
      <c r="A57" s="913" t="s">
        <v>529</v>
      </c>
      <c r="B57" s="579" t="s">
        <v>17</v>
      </c>
      <c r="C57" s="638">
        <v>0</v>
      </c>
      <c r="D57" s="65">
        <f t="shared" ref="D57:D59" si="79">IF(O57=0,0,C57/O57)</f>
        <v>0</v>
      </c>
      <c r="E57" s="930">
        <v>0</v>
      </c>
      <c r="F57" s="65">
        <f t="shared" ref="F57:F59" si="80">IF(P57=0,0,E57/P57)</f>
        <v>0</v>
      </c>
      <c r="G57" s="931">
        <v>0</v>
      </c>
      <c r="H57" s="65">
        <f t="shared" ref="H57:H59" si="81">IF(Q57=0,0,G57/Q57)</f>
        <v>0</v>
      </c>
      <c r="I57" s="930">
        <v>0</v>
      </c>
      <c r="J57" s="65">
        <f t="shared" ref="J57:J59" si="82">IF(O57=0,0,I57/O57)</f>
        <v>0</v>
      </c>
      <c r="K57" s="930">
        <v>0</v>
      </c>
      <c r="L57" s="65">
        <f t="shared" ref="L57:L59" si="83">IF(P57=0,0,K57/P57)</f>
        <v>0</v>
      </c>
      <c r="M57" s="931">
        <v>0</v>
      </c>
      <c r="N57" s="65">
        <f t="shared" ref="N57:N59" si="84">IF(Q57=0,0,M57/Q57)</f>
        <v>0</v>
      </c>
      <c r="O57" s="63">
        <f t="shared" ref="O57:O59" si="85">C57+I57</f>
        <v>0</v>
      </c>
      <c r="P57" s="63">
        <f t="shared" ref="P57:P59" si="86">E57+K57</f>
        <v>0</v>
      </c>
      <c r="Q57" s="310">
        <f t="shared" ref="Q57:Q59" si="87">G57+M57</f>
        <v>0</v>
      </c>
      <c r="R57" s="310">
        <f t="shared" ref="R57:R59" si="88">IF(O57=0,0,Q57/O57)</f>
        <v>0</v>
      </c>
      <c r="S57" s="310">
        <f t="shared" ref="S57:S59" si="89">IF(O57=0,0,Q57/P57)</f>
        <v>0</v>
      </c>
    </row>
    <row r="58" spans="1:19" ht="13.35" customHeight="1">
      <c r="A58" s="915" t="s">
        <v>530</v>
      </c>
      <c r="B58" s="579" t="s">
        <v>17</v>
      </c>
      <c r="C58" s="638">
        <v>0</v>
      </c>
      <c r="D58" s="65">
        <f t="shared" si="79"/>
        <v>0</v>
      </c>
      <c r="E58" s="930">
        <v>0</v>
      </c>
      <c r="F58" s="65">
        <f t="shared" si="80"/>
        <v>0</v>
      </c>
      <c r="G58" s="931">
        <v>0</v>
      </c>
      <c r="H58" s="65">
        <f t="shared" si="81"/>
        <v>0</v>
      </c>
      <c r="I58" s="930">
        <v>0</v>
      </c>
      <c r="J58" s="65">
        <f t="shared" si="82"/>
        <v>0</v>
      </c>
      <c r="K58" s="930">
        <v>0</v>
      </c>
      <c r="L58" s="65">
        <f t="shared" si="83"/>
        <v>0</v>
      </c>
      <c r="M58" s="931">
        <v>0</v>
      </c>
      <c r="N58" s="65">
        <f t="shared" si="84"/>
        <v>0</v>
      </c>
      <c r="O58" s="63">
        <f t="shared" si="85"/>
        <v>0</v>
      </c>
      <c r="P58" s="63">
        <f t="shared" si="86"/>
        <v>0</v>
      </c>
      <c r="Q58" s="310">
        <f t="shared" si="87"/>
        <v>0</v>
      </c>
      <c r="R58" s="310">
        <f t="shared" si="88"/>
        <v>0</v>
      </c>
      <c r="S58" s="310">
        <f t="shared" si="89"/>
        <v>0</v>
      </c>
    </row>
    <row r="59" spans="1:19" ht="13.35" customHeight="1">
      <c r="A59" s="915" t="s">
        <v>531</v>
      </c>
      <c r="B59" s="579" t="s">
        <v>17</v>
      </c>
      <c r="C59" s="638">
        <v>0</v>
      </c>
      <c r="D59" s="65">
        <f t="shared" si="79"/>
        <v>0</v>
      </c>
      <c r="E59" s="930">
        <v>0</v>
      </c>
      <c r="F59" s="65">
        <f t="shared" si="80"/>
        <v>0</v>
      </c>
      <c r="G59" s="931">
        <v>0</v>
      </c>
      <c r="H59" s="65">
        <f t="shared" si="81"/>
        <v>0</v>
      </c>
      <c r="I59" s="930">
        <v>0</v>
      </c>
      <c r="J59" s="65">
        <f t="shared" si="82"/>
        <v>0</v>
      </c>
      <c r="K59" s="930">
        <v>0</v>
      </c>
      <c r="L59" s="65">
        <f t="shared" si="83"/>
        <v>0</v>
      </c>
      <c r="M59" s="931">
        <v>0</v>
      </c>
      <c r="N59" s="65">
        <f t="shared" si="84"/>
        <v>0</v>
      </c>
      <c r="O59" s="63">
        <f t="shared" si="85"/>
        <v>0</v>
      </c>
      <c r="P59" s="63">
        <f t="shared" si="86"/>
        <v>0</v>
      </c>
      <c r="Q59" s="310">
        <f t="shared" si="87"/>
        <v>0</v>
      </c>
      <c r="R59" s="310">
        <f t="shared" si="88"/>
        <v>0</v>
      </c>
      <c r="S59" s="310">
        <f t="shared" si="89"/>
        <v>0</v>
      </c>
    </row>
    <row r="60" spans="1:19" ht="13.35" customHeight="1">
      <c r="A60" s="263" t="s">
        <v>34</v>
      </c>
      <c r="B60" s="642"/>
      <c r="C60" s="41"/>
      <c r="D60" s="41"/>
      <c r="E60" s="41"/>
      <c r="F60" s="41"/>
      <c r="G60" s="41"/>
      <c r="H60" s="642"/>
      <c r="I60" s="41"/>
      <c r="J60" s="41"/>
      <c r="K60" s="41"/>
      <c r="L60" s="41"/>
      <c r="M60" s="41"/>
      <c r="N60" s="642"/>
      <c r="O60" s="41"/>
      <c r="P60" s="41"/>
      <c r="Q60" s="41"/>
      <c r="R60" s="41"/>
      <c r="S60" s="41"/>
    </row>
    <row r="61" spans="1:19" ht="13.35" customHeight="1">
      <c r="A61" s="233"/>
      <c r="B61" s="232" t="s">
        <v>16</v>
      </c>
      <c r="C61" s="63"/>
      <c r="D61" s="65">
        <f t="shared" si="1"/>
        <v>0</v>
      </c>
      <c r="E61" s="63"/>
      <c r="F61" s="64"/>
      <c r="G61" s="310"/>
      <c r="H61" s="64"/>
      <c r="I61" s="63"/>
      <c r="J61" s="65">
        <f t="shared" ref="J61:J62" si="90">IF(O61=0,0,I61/O61)</f>
        <v>0</v>
      </c>
      <c r="K61" s="63"/>
      <c r="L61" s="64"/>
      <c r="M61" s="310"/>
      <c r="N61" s="64"/>
      <c r="O61" s="63">
        <f t="shared" ref="O61:O62" si="91">C61+I61</f>
        <v>0</v>
      </c>
      <c r="P61" s="63">
        <f t="shared" ref="P61:P62" si="92">E61+K61</f>
        <v>0</v>
      </c>
      <c r="Q61" s="310">
        <f t="shared" ref="Q61:Q62" si="93">G61+M61</f>
        <v>0</v>
      </c>
      <c r="R61" s="310">
        <f t="shared" ref="R61:R62" si="94">IF(O61=0,0,Q61/O61)</f>
        <v>0</v>
      </c>
      <c r="S61" s="310">
        <f t="shared" ref="S61:S62" si="95">IF(O61=0,0,Q61/P61)</f>
        <v>0</v>
      </c>
    </row>
    <row r="62" spans="1:19" ht="13.35" customHeight="1">
      <c r="A62" s="233"/>
      <c r="B62" s="232" t="s">
        <v>16</v>
      </c>
      <c r="C62" s="63"/>
      <c r="D62" s="65">
        <f t="shared" si="1"/>
        <v>0</v>
      </c>
      <c r="E62" s="63"/>
      <c r="F62" s="64"/>
      <c r="G62" s="310"/>
      <c r="H62" s="64"/>
      <c r="I62" s="63"/>
      <c r="J62" s="65">
        <f t="shared" si="90"/>
        <v>0</v>
      </c>
      <c r="K62" s="63"/>
      <c r="L62" s="64"/>
      <c r="M62" s="310"/>
      <c r="N62" s="64"/>
      <c r="O62" s="63">
        <f t="shared" si="91"/>
        <v>0</v>
      </c>
      <c r="P62" s="63">
        <f t="shared" si="92"/>
        <v>0</v>
      </c>
      <c r="Q62" s="310">
        <f t="shared" si="93"/>
        <v>0</v>
      </c>
      <c r="R62" s="310">
        <f t="shared" si="94"/>
        <v>0</v>
      </c>
      <c r="S62" s="310">
        <f t="shared" si="95"/>
        <v>0</v>
      </c>
    </row>
    <row r="63" spans="1:19" ht="13.35" customHeight="1">
      <c r="A63" s="231" t="s">
        <v>89</v>
      </c>
      <c r="B63" s="225"/>
      <c r="C63" s="41"/>
      <c r="D63" s="41"/>
      <c r="E63" s="41"/>
      <c r="F63" s="41"/>
      <c r="G63" s="423"/>
      <c r="H63" s="41"/>
      <c r="I63" s="41"/>
      <c r="J63" s="41"/>
      <c r="K63" s="41"/>
      <c r="L63" s="41"/>
      <c r="M63" s="423"/>
      <c r="N63" s="41"/>
      <c r="O63" s="41"/>
      <c r="P63" s="41"/>
      <c r="Q63" s="423"/>
      <c r="R63" s="423"/>
      <c r="S63" s="424"/>
    </row>
    <row r="64" spans="1:19" ht="13.35" customHeight="1">
      <c r="A64" s="229" t="s">
        <v>90</v>
      </c>
      <c r="B64" s="227" t="s">
        <v>17</v>
      </c>
      <c r="C64" s="63">
        <v>20235</v>
      </c>
      <c r="D64" s="65">
        <f t="shared" si="1"/>
        <v>0.93347787978041241</v>
      </c>
      <c r="E64" s="63">
        <v>20235</v>
      </c>
      <c r="F64" s="65">
        <f t="shared" ref="F64:F65" si="96">IF(P64=0,0,E64/P64)</f>
        <v>0.93347787978041241</v>
      </c>
      <c r="G64" s="310">
        <v>3158543.3769678632</v>
      </c>
      <c r="H64" s="65">
        <f t="shared" ref="H64" si="97">IF(Q64=0,0,G64/Q64)</f>
        <v>0.96367321231206515</v>
      </c>
      <c r="I64" s="63">
        <v>1442</v>
      </c>
      <c r="J64" s="65">
        <f t="shared" ref="J64:J65" si="98">IF(O64=0,0,I64/O64)</f>
        <v>6.6522120219587574E-2</v>
      </c>
      <c r="K64" s="63">
        <v>1442</v>
      </c>
      <c r="L64" s="65">
        <f t="shared" ref="L64:L65" si="99">IF(P64=0,0,K64/P64)</f>
        <v>6.6522120219587574E-2</v>
      </c>
      <c r="M64" s="310">
        <v>119064.98301738454</v>
      </c>
      <c r="N64" s="65">
        <f t="shared" ref="N64:N65" si="100">IF(Q64=0,0,M64/Q64)</f>
        <v>3.6326787687934882E-2</v>
      </c>
      <c r="O64" s="63">
        <f t="shared" ref="O64:O65" si="101">C64+I64</f>
        <v>21677</v>
      </c>
      <c r="P64" s="63">
        <f t="shared" ref="P64:P65" si="102">E64+K64</f>
        <v>21677</v>
      </c>
      <c r="Q64" s="310">
        <f t="shared" ref="Q64" si="103">G64+M64</f>
        <v>3277608.3599852477</v>
      </c>
      <c r="R64" s="310">
        <f t="shared" ref="R64:R65" si="104">IF(O64=0,0,Q64/O64)</f>
        <v>151.20212021890703</v>
      </c>
      <c r="S64" s="310">
        <f t="shared" ref="S64:S65" si="105">IF(O64=0,0,Q64/P64)</f>
        <v>151.20212021890703</v>
      </c>
    </row>
    <row r="65" spans="1:19" ht="13.35" customHeight="1">
      <c r="A65" s="228" t="s">
        <v>91</v>
      </c>
      <c r="B65" s="227" t="s">
        <v>17</v>
      </c>
      <c r="C65" s="63">
        <v>20165</v>
      </c>
      <c r="D65" s="65">
        <f t="shared" si="1"/>
        <v>0.93638263292314838</v>
      </c>
      <c r="E65" s="63">
        <v>20165</v>
      </c>
      <c r="F65" s="65">
        <f t="shared" si="96"/>
        <v>0.93638263292314838</v>
      </c>
      <c r="G65" s="310">
        <v>533493.97999996599</v>
      </c>
      <c r="H65" s="65">
        <f>IF(Q65=0,0,G65/Q65)</f>
        <v>0.94641056040767912</v>
      </c>
      <c r="I65" s="63">
        <v>1370</v>
      </c>
      <c r="J65" s="65">
        <f t="shared" si="98"/>
        <v>6.361736707685163E-2</v>
      </c>
      <c r="K65" s="63">
        <v>1370</v>
      </c>
      <c r="L65" s="65">
        <f t="shared" si="99"/>
        <v>6.361736707685163E-2</v>
      </c>
      <c r="M65" s="310">
        <v>30208.499999999643</v>
      </c>
      <c r="N65" s="65">
        <f t="shared" si="100"/>
        <v>5.358943959232091E-2</v>
      </c>
      <c r="O65" s="63">
        <f t="shared" si="101"/>
        <v>21535</v>
      </c>
      <c r="P65" s="63">
        <f t="shared" si="102"/>
        <v>21535</v>
      </c>
      <c r="Q65" s="310">
        <f>G65+M65</f>
        <v>563702.47999996564</v>
      </c>
      <c r="R65" s="310">
        <f t="shared" si="104"/>
        <v>26.176107731598126</v>
      </c>
      <c r="S65" s="310">
        <f t="shared" si="105"/>
        <v>26.176107731598126</v>
      </c>
    </row>
    <row r="66" spans="1:19">
      <c r="C66" s="70"/>
      <c r="D66" s="70"/>
      <c r="E66" s="70"/>
      <c r="F66" s="70"/>
      <c r="G66" s="603"/>
    </row>
    <row r="67" spans="1:19">
      <c r="A67" s="1382" t="s">
        <v>636</v>
      </c>
      <c r="B67" s="1382"/>
      <c r="C67" s="1382"/>
      <c r="D67" s="1382"/>
      <c r="E67" s="1382"/>
      <c r="F67" s="70"/>
      <c r="G67" s="70"/>
      <c r="H67" s="74"/>
    </row>
    <row r="68" spans="1:19" s="4" customFormat="1">
      <c r="A68" s="90"/>
      <c r="I68" s="61"/>
      <c r="J68" s="61"/>
      <c r="O68" s="75"/>
      <c r="P68" s="75"/>
      <c r="Q68" s="75"/>
    </row>
    <row r="69" spans="1:19">
      <c r="A69" s="118" t="s">
        <v>637</v>
      </c>
      <c r="B69" s="4"/>
      <c r="C69" s="70"/>
      <c r="D69" s="70"/>
      <c r="E69" s="70"/>
      <c r="F69" s="70"/>
      <c r="G69" s="70"/>
      <c r="H69" s="74"/>
      <c r="I69" s="70"/>
      <c r="J69" s="70"/>
      <c r="K69" s="70"/>
      <c r="L69" s="70"/>
      <c r="M69" s="70"/>
      <c r="N69" s="74"/>
      <c r="O69" s="70"/>
      <c r="P69" s="70"/>
      <c r="Q69" s="74"/>
    </row>
    <row r="70" spans="1:19">
      <c r="A70" s="90"/>
      <c r="B70" s="4"/>
      <c r="C70" s="70"/>
      <c r="D70" s="70"/>
      <c r="E70" s="70"/>
      <c r="F70" s="70"/>
      <c r="G70" s="70"/>
      <c r="H70" s="74"/>
      <c r="I70" s="70"/>
      <c r="J70" s="70"/>
      <c r="K70" s="70"/>
      <c r="L70" s="70"/>
      <c r="M70" s="70"/>
      <c r="N70" s="74"/>
      <c r="O70" s="70"/>
      <c r="P70" s="70"/>
      <c r="Q70" s="74"/>
    </row>
    <row r="71" spans="1:19" ht="28.5" customHeight="1">
      <c r="A71" s="1400"/>
      <c r="B71" s="1400"/>
      <c r="C71" s="1400"/>
      <c r="D71" s="1400"/>
      <c r="E71" s="1400"/>
      <c r="F71" s="1400"/>
      <c r="G71" s="1400"/>
      <c r="H71" s="1400"/>
      <c r="I71" s="70"/>
      <c r="J71" s="70"/>
      <c r="K71" s="70"/>
      <c r="L71" s="70"/>
      <c r="M71" s="70"/>
      <c r="N71" s="74"/>
      <c r="O71" s="70"/>
      <c r="P71" s="70"/>
      <c r="Q71" s="74"/>
    </row>
    <row r="72" spans="1:19">
      <c r="A72" s="252"/>
      <c r="B72" s="118"/>
      <c r="C72" s="118"/>
      <c r="D72" s="118"/>
      <c r="E72" s="118"/>
      <c r="F72" s="118"/>
      <c r="G72" s="118"/>
      <c r="H72" s="74"/>
    </row>
    <row r="73" spans="1:19" ht="14.25" customHeight="1">
      <c r="A73" s="252"/>
      <c r="B73" s="118"/>
      <c r="C73" s="118"/>
      <c r="D73" s="118"/>
      <c r="E73" s="118"/>
      <c r="F73" s="118"/>
      <c r="G73" s="118"/>
      <c r="H73" s="74"/>
    </row>
  </sheetData>
  <mergeCells count="17">
    <mergeCell ref="A71:H71"/>
    <mergeCell ref="C3:D3"/>
    <mergeCell ref="E3:F3"/>
    <mergeCell ref="G3:H3"/>
    <mergeCell ref="A67:E67"/>
    <mergeCell ref="A1:S1"/>
    <mergeCell ref="I2:N2"/>
    <mergeCell ref="C2:H2"/>
    <mergeCell ref="O2:S2"/>
    <mergeCell ref="I3:J3"/>
    <mergeCell ref="K3:L3"/>
    <mergeCell ref="R3:R4"/>
    <mergeCell ref="S3:S4"/>
    <mergeCell ref="M3:N3"/>
    <mergeCell ref="O3:O4"/>
    <mergeCell ref="P3:P4"/>
    <mergeCell ref="Q3:Q4"/>
  </mergeCells>
  <phoneticPr fontId="11" type="noConversion"/>
  <printOptions horizontalCentered="1" verticalCentered="1" headings="1"/>
  <pageMargins left="0.25" right="0.25" top="0.5" bottom="0.5" header="0.5" footer="0.5"/>
  <pageSetup scale="53" firstPageNumber="71" orientation="landscape" useFirstPageNumber="1" r:id="rId1"/>
  <headerFooter scaleWithDoc="0"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W31"/>
  <sheetViews>
    <sheetView zoomScaleNormal="100" zoomScaleSheetLayoutView="75" zoomScalePageLayoutView="75" workbookViewId="0">
      <selection activeCell="B11" sqref="B11"/>
    </sheetView>
  </sheetViews>
  <sheetFormatPr defaultColWidth="34.5703125" defaultRowHeight="14.25"/>
  <cols>
    <col min="1" max="1" width="34.5703125" style="5"/>
    <col min="2" max="2" width="30.42578125" style="4" customWidth="1"/>
    <col min="3" max="3" width="32.42578125" style="4" customWidth="1"/>
    <col min="4" max="4" width="29.5703125" style="4" customWidth="1"/>
    <col min="5" max="5" width="31.42578125" style="5" customWidth="1"/>
    <col min="6" max="6" width="12.5703125" style="4" hidden="1" customWidth="1"/>
    <col min="7" max="7" width="14.5703125" style="4" hidden="1" customWidth="1"/>
    <col min="8" max="8" width="26.5703125" style="4" bestFit="1" customWidth="1"/>
    <col min="9" max="9" width="12" style="4" customWidth="1"/>
    <col min="10" max="10" width="14.5703125" style="7" customWidth="1"/>
    <col min="11" max="11" width="12.5703125" style="4" customWidth="1"/>
    <col min="12" max="12" width="11" style="4" customWidth="1"/>
    <col min="13" max="13" width="14.5703125" style="4" customWidth="1"/>
    <col min="14" max="14" width="16.5703125" style="4" customWidth="1"/>
    <col min="15" max="15" width="16.42578125" style="4" customWidth="1"/>
    <col min="16" max="16" width="15.42578125" style="4" customWidth="1"/>
    <col min="17" max="18" width="14" style="4" customWidth="1"/>
    <col min="19" max="19" width="15.42578125" style="4" customWidth="1"/>
    <col min="20" max="20" width="19.5703125" style="4" customWidth="1"/>
    <col min="21" max="21" width="12.42578125" style="4" customWidth="1"/>
    <col min="22" max="22" width="12.5703125" style="4" customWidth="1"/>
    <col min="23" max="23" width="14.5703125" style="4" customWidth="1"/>
    <col min="24" max="16384" width="34.5703125" style="5"/>
  </cols>
  <sheetData>
    <row r="1" spans="1:23" ht="50.1" customHeight="1">
      <c r="A1" s="1385" t="s">
        <v>713</v>
      </c>
      <c r="B1" s="1385"/>
      <c r="C1" s="1385"/>
      <c r="D1" s="1385"/>
      <c r="E1" s="1385"/>
      <c r="F1" s="1385"/>
      <c r="G1" s="1385"/>
      <c r="H1" s="1000"/>
      <c r="I1" s="5"/>
      <c r="J1" s="5"/>
      <c r="K1" s="5"/>
      <c r="L1" s="5"/>
      <c r="M1" s="5"/>
      <c r="N1" s="5"/>
      <c r="O1" s="5"/>
      <c r="P1" s="5"/>
      <c r="Q1" s="5"/>
      <c r="R1" s="5"/>
      <c r="S1" s="5"/>
      <c r="T1" s="5"/>
      <c r="U1" s="5"/>
      <c r="V1" s="5"/>
      <c r="W1" s="5"/>
    </row>
    <row r="2" spans="1:23" ht="31.5" customHeight="1">
      <c r="A2" s="1144" t="s">
        <v>103</v>
      </c>
      <c r="B2" s="1141" t="s">
        <v>432</v>
      </c>
      <c r="C2" s="1141" t="s">
        <v>448</v>
      </c>
      <c r="D2" s="1141" t="s">
        <v>29</v>
      </c>
      <c r="E2" s="1245" t="s">
        <v>847</v>
      </c>
      <c r="F2" s="5"/>
      <c r="G2" s="5"/>
      <c r="H2" s="5"/>
      <c r="I2" s="5"/>
      <c r="J2" s="5"/>
      <c r="K2" s="5"/>
      <c r="L2" s="5"/>
      <c r="M2" s="5"/>
      <c r="N2" s="5"/>
      <c r="O2" s="5"/>
      <c r="P2" s="5"/>
      <c r="Q2" s="5"/>
      <c r="R2" s="5"/>
      <c r="S2" s="5"/>
      <c r="T2" s="5"/>
      <c r="U2" s="5"/>
      <c r="V2" s="5"/>
      <c r="W2" s="5"/>
    </row>
    <row r="3" spans="1:23" ht="17.100000000000001" customHeight="1">
      <c r="A3" s="643" t="s">
        <v>6</v>
      </c>
      <c r="B3" s="643"/>
      <c r="C3" s="643"/>
      <c r="D3" s="643"/>
      <c r="E3" s="643"/>
      <c r="F3" s="5"/>
      <c r="G3" s="5"/>
      <c r="H3" s="5"/>
      <c r="I3" s="5"/>
      <c r="J3" s="5"/>
      <c r="K3" s="5"/>
      <c r="L3" s="5"/>
      <c r="M3" s="5"/>
      <c r="N3" s="5"/>
      <c r="O3" s="5"/>
      <c r="P3" s="5"/>
      <c r="Q3" s="5"/>
      <c r="R3" s="5"/>
      <c r="S3" s="5"/>
      <c r="T3" s="5"/>
      <c r="U3" s="5"/>
      <c r="V3" s="5"/>
      <c r="W3" s="5"/>
    </row>
    <row r="4" spans="1:23" ht="17.100000000000001" customHeight="1">
      <c r="A4" s="148" t="s">
        <v>258</v>
      </c>
      <c r="B4" s="12">
        <v>0</v>
      </c>
      <c r="C4" s="81">
        <v>-18256.509999999998</v>
      </c>
      <c r="D4" s="393">
        <v>1947726.9843088423</v>
      </c>
      <c r="E4" s="81">
        <f>B4+C4+D4</f>
        <v>1929470.4743088423</v>
      </c>
      <c r="F4" s="13"/>
      <c r="G4" s="13"/>
      <c r="H4" s="13"/>
      <c r="I4" s="13"/>
      <c r="J4" s="13"/>
      <c r="K4" s="13"/>
      <c r="L4" s="13"/>
      <c r="M4" s="13"/>
      <c r="N4" s="13"/>
      <c r="O4" s="13"/>
      <c r="P4" s="13"/>
      <c r="Q4" s="13"/>
      <c r="R4" s="13"/>
      <c r="S4" s="13"/>
      <c r="T4" s="13"/>
      <c r="U4" s="13"/>
      <c r="V4" s="5"/>
      <c r="W4" s="5"/>
    </row>
    <row r="5" spans="1:23" ht="17.100000000000001" customHeight="1">
      <c r="A5" s="148" t="s">
        <v>259</v>
      </c>
      <c r="B5" s="12">
        <v>0</v>
      </c>
      <c r="C5" s="81">
        <v>-3428.08</v>
      </c>
      <c r="D5" s="393">
        <v>984847.97994340654</v>
      </c>
      <c r="E5" s="81">
        <f t="shared" ref="E5:E26" si="0">B5+C5+D5</f>
        <v>981419.89994340658</v>
      </c>
      <c r="F5" s="13"/>
      <c r="G5" s="13"/>
      <c r="H5" s="13"/>
      <c r="I5" s="13"/>
      <c r="J5" s="13"/>
      <c r="K5" s="13"/>
      <c r="L5" s="13"/>
      <c r="M5" s="13"/>
      <c r="N5" s="13"/>
      <c r="O5" s="13"/>
      <c r="P5" s="13"/>
      <c r="Q5" s="13"/>
      <c r="R5" s="13"/>
      <c r="S5" s="13"/>
      <c r="T5" s="13"/>
      <c r="U5" s="13"/>
      <c r="V5" s="5"/>
      <c r="W5" s="5"/>
    </row>
    <row r="6" spans="1:23" ht="17.100000000000001" customHeight="1">
      <c r="A6" s="148" t="s">
        <v>263</v>
      </c>
      <c r="B6" s="12">
        <v>0</v>
      </c>
      <c r="C6" s="81">
        <v>-18899.2</v>
      </c>
      <c r="D6" s="393">
        <v>2963661.3426518757</v>
      </c>
      <c r="E6" s="81">
        <f t="shared" si="0"/>
        <v>2944762.1426518755</v>
      </c>
      <c r="F6" s="13"/>
      <c r="G6" s="13"/>
      <c r="H6" s="13"/>
      <c r="I6" s="13"/>
      <c r="J6" s="13"/>
      <c r="K6" s="13"/>
      <c r="L6" s="13"/>
      <c r="M6" s="13"/>
      <c r="N6" s="13"/>
      <c r="O6" s="13"/>
      <c r="P6" s="13"/>
      <c r="Q6" s="13"/>
      <c r="R6" s="13"/>
      <c r="S6" s="13"/>
      <c r="T6" s="13"/>
      <c r="U6" s="13"/>
      <c r="V6" s="5"/>
      <c r="W6" s="5"/>
    </row>
    <row r="7" spans="1:23" ht="17.100000000000001" customHeight="1">
      <c r="A7" s="200" t="s">
        <v>264</v>
      </c>
      <c r="B7" s="12">
        <v>0</v>
      </c>
      <c r="C7" s="81">
        <v>-10667.22</v>
      </c>
      <c r="D7" s="393">
        <v>2247645.3704406833</v>
      </c>
      <c r="E7" s="81">
        <f t="shared" si="0"/>
        <v>2236978.1504406831</v>
      </c>
      <c r="F7" s="13"/>
      <c r="G7" s="13"/>
      <c r="H7" s="13"/>
      <c r="I7" s="13"/>
      <c r="J7" s="13"/>
      <c r="K7" s="13"/>
      <c r="L7" s="13"/>
      <c r="M7" s="13"/>
      <c r="N7" s="13"/>
      <c r="O7" s="13"/>
      <c r="P7" s="13"/>
      <c r="Q7" s="13"/>
      <c r="R7" s="13"/>
      <c r="S7" s="13"/>
      <c r="T7" s="13"/>
      <c r="U7" s="13"/>
      <c r="V7" s="5"/>
      <c r="W7" s="5"/>
    </row>
    <row r="8" spans="1:23" ht="17.100000000000001" customHeight="1">
      <c r="A8" s="148" t="s">
        <v>260</v>
      </c>
      <c r="B8" s="12">
        <v>0</v>
      </c>
      <c r="C8" s="81">
        <v>0</v>
      </c>
      <c r="D8" s="393">
        <v>201874.81668950774</v>
      </c>
      <c r="E8" s="81">
        <f t="shared" si="0"/>
        <v>201874.81668950774</v>
      </c>
      <c r="F8" s="13"/>
      <c r="G8" s="13"/>
      <c r="H8" s="13"/>
      <c r="I8" s="13"/>
      <c r="J8" s="13"/>
      <c r="K8" s="13"/>
      <c r="L8" s="13"/>
      <c r="M8" s="13"/>
      <c r="N8" s="13"/>
      <c r="O8" s="13"/>
      <c r="P8" s="13"/>
      <c r="Q8" s="13"/>
      <c r="R8" s="13"/>
      <c r="S8" s="13"/>
      <c r="T8" s="13"/>
      <c r="U8" s="13"/>
      <c r="V8" s="5"/>
      <c r="W8" s="5"/>
    </row>
    <row r="9" spans="1:23" ht="17.100000000000001" customHeight="1">
      <c r="A9" s="148" t="s">
        <v>80</v>
      </c>
      <c r="B9" s="12">
        <v>0</v>
      </c>
      <c r="C9" s="81">
        <v>-12662.32</v>
      </c>
      <c r="D9" s="393">
        <v>2081624.6653367775</v>
      </c>
      <c r="E9" s="81">
        <f t="shared" si="0"/>
        <v>2068962.3453367774</v>
      </c>
      <c r="F9" s="13"/>
      <c r="G9" s="13"/>
      <c r="H9" s="13"/>
      <c r="I9" s="13"/>
      <c r="J9" s="13"/>
      <c r="K9" s="13"/>
      <c r="L9" s="13"/>
      <c r="M9" s="13"/>
      <c r="N9" s="13"/>
      <c r="O9" s="13"/>
      <c r="P9" s="13"/>
      <c r="Q9" s="13"/>
      <c r="R9" s="13"/>
      <c r="S9" s="13"/>
      <c r="T9" s="13"/>
      <c r="U9" s="13"/>
      <c r="V9" s="5"/>
      <c r="W9" s="5"/>
    </row>
    <row r="10" spans="1:23" ht="17.100000000000001" customHeight="1">
      <c r="A10" s="148" t="s">
        <v>265</v>
      </c>
      <c r="B10" s="12">
        <v>0</v>
      </c>
      <c r="C10" s="81">
        <v>0</v>
      </c>
      <c r="D10" s="393">
        <v>451907.74950029777</v>
      </c>
      <c r="E10" s="81">
        <f t="shared" si="0"/>
        <v>451907.74950029777</v>
      </c>
      <c r="F10" s="13"/>
      <c r="G10" s="13"/>
      <c r="H10" s="13"/>
      <c r="I10" s="13"/>
      <c r="J10" s="13"/>
      <c r="K10" s="13"/>
      <c r="L10" s="13"/>
      <c r="M10" s="13"/>
      <c r="N10" s="13"/>
      <c r="O10" s="13"/>
      <c r="P10" s="13"/>
      <c r="Q10" s="13"/>
      <c r="R10" s="13"/>
      <c r="S10" s="13"/>
      <c r="T10" s="13"/>
      <c r="U10" s="13"/>
      <c r="V10" s="5"/>
      <c r="W10" s="5"/>
    </row>
    <row r="11" spans="1:23" ht="17.100000000000001" customHeight="1">
      <c r="A11" s="148" t="s">
        <v>89</v>
      </c>
      <c r="B11" s="12">
        <v>0</v>
      </c>
      <c r="C11" s="81">
        <v>-390</v>
      </c>
      <c r="D11" s="393">
        <v>3275858.3373348033</v>
      </c>
      <c r="E11" s="81">
        <f t="shared" si="0"/>
        <v>3275468.3373348033</v>
      </c>
      <c r="F11" s="13"/>
      <c r="G11" s="13"/>
      <c r="H11" s="13"/>
      <c r="I11" s="13"/>
      <c r="J11" s="13"/>
      <c r="K11" s="13"/>
      <c r="L11" s="13"/>
      <c r="M11" s="13"/>
      <c r="N11" s="13"/>
      <c r="O11" s="13"/>
      <c r="P11" s="13"/>
      <c r="Q11" s="13"/>
      <c r="R11" s="13"/>
      <c r="S11" s="13"/>
      <c r="T11" s="13"/>
      <c r="U11" s="13"/>
      <c r="V11" s="5"/>
      <c r="W11" s="5"/>
    </row>
    <row r="12" spans="1:23" ht="17.100000000000001" customHeight="1">
      <c r="A12" s="1053" t="s">
        <v>736</v>
      </c>
      <c r="B12" s="12">
        <v>0</v>
      </c>
      <c r="C12" s="81">
        <v>-69.82000000000005</v>
      </c>
      <c r="D12" s="393">
        <v>563060.09962363588</v>
      </c>
      <c r="E12" s="81">
        <f t="shared" si="0"/>
        <v>562990.27962363593</v>
      </c>
      <c r="F12" s="13"/>
      <c r="G12" s="13"/>
      <c r="H12" s="13"/>
      <c r="I12" s="13"/>
      <c r="J12" s="13"/>
      <c r="K12" s="13"/>
      <c r="L12" s="13"/>
      <c r="M12" s="13"/>
      <c r="N12" s="13"/>
      <c r="O12" s="13"/>
      <c r="P12" s="13"/>
      <c r="Q12" s="13"/>
      <c r="R12" s="13"/>
      <c r="S12" s="13"/>
      <c r="T12" s="13"/>
      <c r="U12" s="13"/>
      <c r="V12" s="5"/>
      <c r="W12" s="5"/>
    </row>
    <row r="13" spans="1:23" ht="17.100000000000001" customHeight="1">
      <c r="A13" s="148" t="s">
        <v>251</v>
      </c>
      <c r="B13" s="81">
        <v>0</v>
      </c>
      <c r="C13" s="81">
        <v>0</v>
      </c>
      <c r="D13" s="81">
        <v>0</v>
      </c>
      <c r="E13" s="81">
        <f t="shared" si="0"/>
        <v>0</v>
      </c>
      <c r="F13" s="13"/>
      <c r="G13" s="13"/>
      <c r="H13" s="13"/>
      <c r="I13" s="13"/>
      <c r="J13" s="13"/>
      <c r="K13" s="13"/>
      <c r="L13" s="13"/>
      <c r="M13" s="13"/>
      <c r="N13" s="13"/>
      <c r="O13" s="13"/>
      <c r="P13" s="13"/>
      <c r="Q13" s="13"/>
      <c r="R13" s="13"/>
      <c r="S13" s="13"/>
      <c r="T13" s="13"/>
      <c r="U13" s="13"/>
      <c r="V13" s="5"/>
      <c r="W13" s="5"/>
    </row>
    <row r="14" spans="1:23" ht="17.100000000000001" customHeight="1">
      <c r="A14" s="1112" t="s">
        <v>460</v>
      </c>
      <c r="B14" s="81">
        <v>4181.01</v>
      </c>
      <c r="C14" s="81">
        <v>91731.63</v>
      </c>
      <c r="D14" s="81">
        <v>0</v>
      </c>
      <c r="E14" s="81">
        <f t="shared" si="0"/>
        <v>95912.639999999999</v>
      </c>
      <c r="F14" s="13"/>
      <c r="G14" s="13"/>
      <c r="H14" s="13"/>
      <c r="I14" s="13"/>
      <c r="J14" s="13"/>
      <c r="K14" s="13"/>
      <c r="L14" s="13"/>
      <c r="M14" s="13"/>
      <c r="N14" s="13"/>
      <c r="O14" s="13"/>
      <c r="P14" s="13"/>
      <c r="Q14" s="13"/>
      <c r="R14" s="13"/>
      <c r="S14" s="13"/>
      <c r="T14" s="13"/>
      <c r="U14" s="13"/>
      <c r="V14" s="5"/>
      <c r="W14" s="5"/>
    </row>
    <row r="15" spans="1:23" s="25" customFormat="1" ht="17.100000000000001" customHeight="1">
      <c r="A15" s="202" t="s">
        <v>7</v>
      </c>
      <c r="B15" s="264">
        <f>SUM(B4:B14)</f>
        <v>4181.01</v>
      </c>
      <c r="C15" s="264">
        <f t="shared" ref="C15:D15" si="1">SUM(C4:C14)</f>
        <v>27358.48000000001</v>
      </c>
      <c r="D15" s="264">
        <f t="shared" si="1"/>
        <v>14718207.34582983</v>
      </c>
      <c r="E15" s="264">
        <f t="shared" si="0"/>
        <v>14749746.83582983</v>
      </c>
      <c r="F15" s="265"/>
      <c r="G15" s="265"/>
      <c r="H15" s="265"/>
      <c r="I15" s="265"/>
      <c r="J15" s="265"/>
      <c r="K15" s="265"/>
      <c r="L15" s="265"/>
      <c r="M15" s="265"/>
      <c r="N15" s="265"/>
      <c r="O15" s="265"/>
      <c r="P15" s="265"/>
      <c r="Q15" s="265"/>
      <c r="R15" s="265"/>
      <c r="S15" s="265"/>
      <c r="T15" s="265"/>
      <c r="U15" s="265"/>
    </row>
    <row r="16" spans="1:23" ht="17.100000000000001" customHeight="1">
      <c r="A16" s="643"/>
      <c r="B16" s="643"/>
      <c r="C16" s="643"/>
      <c r="D16" s="643"/>
      <c r="E16" s="643"/>
      <c r="F16" s="13"/>
      <c r="G16" s="13"/>
      <c r="H16" s="13"/>
      <c r="I16" s="13"/>
      <c r="J16" s="13"/>
      <c r="K16" s="13"/>
      <c r="L16" s="13"/>
      <c r="M16" s="13"/>
      <c r="N16" s="13"/>
      <c r="O16" s="13"/>
      <c r="P16" s="13"/>
      <c r="Q16" s="13"/>
      <c r="R16" s="13"/>
      <c r="S16" s="13"/>
      <c r="T16" s="13"/>
      <c r="U16" s="13"/>
      <c r="V16" s="5"/>
      <c r="W16" s="5"/>
    </row>
    <row r="17" spans="1:23" ht="17.100000000000001" customHeight="1">
      <c r="A17" s="203" t="s">
        <v>8</v>
      </c>
      <c r="B17" s="81">
        <v>0</v>
      </c>
      <c r="C17" s="81">
        <v>0</v>
      </c>
      <c r="D17" s="81">
        <v>0</v>
      </c>
      <c r="E17" s="81">
        <f t="shared" si="0"/>
        <v>0</v>
      </c>
      <c r="F17" s="13"/>
      <c r="G17" s="13"/>
      <c r="H17" s="13"/>
      <c r="I17" s="13"/>
      <c r="J17" s="13"/>
      <c r="K17" s="13"/>
      <c r="L17" s="13"/>
      <c r="M17" s="13"/>
      <c r="N17" s="13"/>
      <c r="O17" s="13"/>
      <c r="P17" s="13"/>
      <c r="Q17" s="13"/>
      <c r="R17" s="13"/>
      <c r="S17" s="13"/>
      <c r="T17" s="13"/>
      <c r="U17" s="13"/>
      <c r="V17" s="5"/>
      <c r="W17" s="5"/>
    </row>
    <row r="18" spans="1:23" ht="17.100000000000001" customHeight="1">
      <c r="A18" s="148" t="s">
        <v>9</v>
      </c>
      <c r="B18" s="394">
        <v>136327.90000000002</v>
      </c>
      <c r="C18" s="394">
        <v>516.8900000000001</v>
      </c>
      <c r="D18" s="81">
        <v>0</v>
      </c>
      <c r="E18" s="81">
        <f t="shared" si="0"/>
        <v>136844.79000000004</v>
      </c>
      <c r="F18" s="13"/>
      <c r="G18" s="13"/>
      <c r="H18" s="13"/>
      <c r="I18" s="13"/>
      <c r="J18" s="13"/>
      <c r="K18" s="13"/>
      <c r="L18" s="13"/>
      <c r="M18" s="13"/>
      <c r="N18" s="13"/>
      <c r="O18" s="13"/>
      <c r="P18" s="13"/>
      <c r="Q18" s="13"/>
      <c r="R18" s="13"/>
      <c r="S18" s="13"/>
      <c r="T18" s="13"/>
      <c r="U18" s="13"/>
      <c r="V18" s="5"/>
      <c r="W18" s="5"/>
    </row>
    <row r="19" spans="1:23" ht="17.100000000000001" customHeight="1">
      <c r="A19" s="148" t="s">
        <v>252</v>
      </c>
      <c r="B19" s="394">
        <v>24607.51</v>
      </c>
      <c r="C19" s="394">
        <v>832699.8899999999</v>
      </c>
      <c r="D19" s="81">
        <v>0</v>
      </c>
      <c r="E19" s="81">
        <f t="shared" si="0"/>
        <v>857307.39999999991</v>
      </c>
      <c r="F19" s="13"/>
      <c r="G19" s="13"/>
      <c r="H19" s="13"/>
      <c r="I19" s="13"/>
      <c r="J19" s="13"/>
      <c r="K19" s="13"/>
      <c r="L19" s="13"/>
      <c r="M19" s="13"/>
      <c r="N19" s="13"/>
      <c r="O19" s="13"/>
      <c r="P19" s="13"/>
      <c r="Q19" s="13"/>
      <c r="R19" s="13"/>
      <c r="S19" s="13"/>
      <c r="T19" s="13"/>
      <c r="U19" s="13"/>
      <c r="V19" s="5"/>
      <c r="W19" s="5"/>
    </row>
    <row r="20" spans="1:23" ht="28.5" customHeight="1">
      <c r="A20" s="204" t="s">
        <v>261</v>
      </c>
      <c r="B20" s="394">
        <v>-1101.1699999999998</v>
      </c>
      <c r="C20" s="394">
        <v>-4563.5399999999991</v>
      </c>
      <c r="D20" s="81">
        <v>0</v>
      </c>
      <c r="E20" s="81">
        <f t="shared" si="0"/>
        <v>-5664.7099999999991</v>
      </c>
      <c r="F20" s="13"/>
      <c r="G20" s="13"/>
      <c r="H20" s="13"/>
      <c r="I20" s="13"/>
      <c r="J20" s="13"/>
      <c r="K20" s="13"/>
      <c r="L20" s="13"/>
      <c r="M20" s="13"/>
      <c r="N20" s="13"/>
      <c r="O20" s="13"/>
      <c r="P20" s="13"/>
      <c r="Q20" s="13"/>
      <c r="R20" s="13"/>
      <c r="S20" s="13"/>
      <c r="T20" s="13"/>
      <c r="U20" s="13"/>
      <c r="V20" s="5"/>
      <c r="W20" s="5"/>
    </row>
    <row r="21" spans="1:23" ht="21" customHeight="1">
      <c r="A21" s="204" t="s">
        <v>262</v>
      </c>
      <c r="B21" s="394">
        <v>11841.579999999998</v>
      </c>
      <c r="C21" s="394">
        <v>81533.680000000008</v>
      </c>
      <c r="D21" s="81">
        <v>0</v>
      </c>
      <c r="E21" s="81">
        <f t="shared" si="0"/>
        <v>93375.260000000009</v>
      </c>
      <c r="F21" s="13"/>
      <c r="G21" s="13"/>
      <c r="H21" s="13"/>
      <c r="I21" s="13"/>
      <c r="J21" s="13"/>
      <c r="K21" s="13"/>
      <c r="L21" s="13"/>
      <c r="M21" s="13"/>
      <c r="N21" s="13"/>
      <c r="O21" s="13"/>
      <c r="P21" s="13"/>
      <c r="Q21" s="13"/>
      <c r="R21" s="13"/>
      <c r="S21" s="13"/>
      <c r="T21" s="13"/>
      <c r="U21" s="13"/>
      <c r="V21" s="5"/>
      <c r="W21" s="5"/>
    </row>
    <row r="22" spans="1:23" ht="21" customHeight="1">
      <c r="A22" s="148" t="s">
        <v>10</v>
      </c>
      <c r="B22" s="394">
        <v>119419.35999999999</v>
      </c>
      <c r="C22" s="394">
        <v>87323.989999999991</v>
      </c>
      <c r="D22" s="81">
        <v>0</v>
      </c>
      <c r="E22" s="81">
        <f t="shared" si="0"/>
        <v>206743.34999999998</v>
      </c>
      <c r="F22" s="13"/>
      <c r="G22" s="13"/>
      <c r="H22" s="13"/>
      <c r="I22" s="13"/>
      <c r="J22" s="13"/>
      <c r="K22" s="13"/>
      <c r="L22" s="13"/>
      <c r="M22" s="13"/>
      <c r="N22" s="13"/>
      <c r="O22" s="13"/>
      <c r="P22" s="13"/>
      <c r="Q22" s="13"/>
      <c r="R22" s="13"/>
      <c r="S22" s="13"/>
      <c r="T22" s="13"/>
      <c r="U22" s="13"/>
      <c r="V22" s="5"/>
      <c r="W22" s="5"/>
    </row>
    <row r="23" spans="1:23" ht="22.5" customHeight="1">
      <c r="A23" s="148" t="s">
        <v>46</v>
      </c>
      <c r="B23" s="394">
        <v>1038768.1799999999</v>
      </c>
      <c r="C23" s="394">
        <v>897102.69</v>
      </c>
      <c r="D23" s="81">
        <v>0</v>
      </c>
      <c r="E23" s="81">
        <f t="shared" si="0"/>
        <v>1935870.8699999999</v>
      </c>
    </row>
    <row r="24" spans="1:23" ht="22.5" customHeight="1">
      <c r="A24" s="237" t="s">
        <v>11</v>
      </c>
      <c r="B24" s="394">
        <v>0</v>
      </c>
      <c r="C24" s="394">
        <v>22490.670000000002</v>
      </c>
      <c r="D24" s="81">
        <v>0</v>
      </c>
      <c r="E24" s="81">
        <f t="shared" si="0"/>
        <v>22490.670000000002</v>
      </c>
    </row>
    <row r="25" spans="1:23" ht="27" customHeight="1">
      <c r="A25" s="643"/>
      <c r="B25" s="643"/>
      <c r="C25" s="643"/>
      <c r="D25" s="643"/>
      <c r="E25" s="643"/>
      <c r="F25" s="15"/>
    </row>
    <row r="26" spans="1:23" ht="15">
      <c r="A26" s="238" t="s">
        <v>12</v>
      </c>
      <c r="B26" s="264">
        <f>B15+SUM(B17:B24)</f>
        <v>1334044.3699999999</v>
      </c>
      <c r="C26" s="264">
        <f t="shared" ref="C26:D26" si="2">C15+SUM(C17:C24)</f>
        <v>1944462.7499999998</v>
      </c>
      <c r="D26" s="264">
        <f t="shared" si="2"/>
        <v>14718207.34582983</v>
      </c>
      <c r="E26" s="264">
        <f t="shared" si="0"/>
        <v>17996714.465829831</v>
      </c>
    </row>
    <row r="27" spans="1:23" ht="27" customHeight="1">
      <c r="B27" s="1402"/>
      <c r="C27" s="1402"/>
      <c r="D27" s="1402"/>
      <c r="E27" s="1402"/>
    </row>
    <row r="28" spans="1:23">
      <c r="A28" s="1403"/>
      <c r="B28" s="1404"/>
      <c r="C28" s="1404"/>
      <c r="D28" s="1404"/>
      <c r="E28" s="1404"/>
      <c r="F28" s="1404"/>
      <c r="G28" s="1404"/>
      <c r="H28" s="1404"/>
    </row>
    <row r="29" spans="1:23" ht="14.1" customHeight="1">
      <c r="A29" s="1382" t="s">
        <v>636</v>
      </c>
      <c r="B29" s="1382"/>
      <c r="C29" s="1382"/>
      <c r="D29" s="1382"/>
      <c r="E29" s="1382"/>
    </row>
    <row r="30" spans="1:23">
      <c r="A30" s="1401" t="s">
        <v>849</v>
      </c>
      <c r="B30" s="1382"/>
      <c r="C30" s="1382"/>
      <c r="D30" s="1382"/>
      <c r="E30" s="1382"/>
    </row>
    <row r="31" spans="1:23" ht="28.7" customHeight="1">
      <c r="A31" s="1401" t="s">
        <v>848</v>
      </c>
      <c r="B31" s="1401"/>
      <c r="C31" s="1401"/>
      <c r="D31" s="1401"/>
      <c r="E31" s="1257"/>
    </row>
  </sheetData>
  <mergeCells count="6">
    <mergeCell ref="A31:D31"/>
    <mergeCell ref="A30:E30"/>
    <mergeCell ref="B27:E27"/>
    <mergeCell ref="A1:G1"/>
    <mergeCell ref="A28:H28"/>
    <mergeCell ref="A29:E29"/>
  </mergeCells>
  <phoneticPr fontId="11" type="noConversion"/>
  <printOptions horizontalCentered="1" verticalCentered="1" headings="1"/>
  <pageMargins left="0.25" right="0.25" top="0.5" bottom="0.5" header="0.5" footer="0.5"/>
  <pageSetup scale="84" firstPageNumber="72" orientation="landscape" useFirstPageNumber="1" r:id="rId1"/>
  <headerFooter scaleWithDoc="0" alignWithMargins="0">
    <oddFooter xml:space="preserve">&amp;R&amp;12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1"/>
  <sheetViews>
    <sheetView zoomScaleNormal="100" workbookViewId="0">
      <selection activeCell="H3" sqref="H3"/>
    </sheetView>
  </sheetViews>
  <sheetFormatPr defaultColWidth="9.140625" defaultRowHeight="12.75"/>
  <cols>
    <col min="1" max="1" width="14.5703125" style="459" customWidth="1"/>
    <col min="2" max="2" width="19.5703125" style="459" customWidth="1"/>
    <col min="3" max="3" width="14.5703125" style="459" customWidth="1"/>
    <col min="4" max="4" width="17.42578125" style="459" customWidth="1"/>
    <col min="5" max="8" width="14.5703125" style="459" customWidth="1"/>
    <col min="9" max="9" width="25.5703125" style="459" bestFit="1" customWidth="1"/>
    <col min="10" max="16384" width="9.140625" style="459"/>
  </cols>
  <sheetData>
    <row r="1" spans="1:9" ht="57.6" customHeight="1">
      <c r="A1" s="1312" t="s">
        <v>714</v>
      </c>
      <c r="B1" s="1312"/>
      <c r="C1" s="1312"/>
      <c r="D1" s="1312"/>
      <c r="E1" s="1312"/>
      <c r="F1" s="1312"/>
      <c r="G1" s="1312"/>
      <c r="H1" s="1312"/>
      <c r="I1" s="1000"/>
    </row>
    <row r="2" spans="1:9" ht="27.6" customHeight="1">
      <c r="A2" s="1405" t="s">
        <v>211</v>
      </c>
      <c r="B2" s="1406"/>
      <c r="C2" s="1406"/>
      <c r="D2" s="1406"/>
      <c r="E2" s="1406"/>
      <c r="F2" s="1406"/>
      <c r="G2" s="1406"/>
      <c r="H2" s="1407"/>
    </row>
    <row r="3" spans="1:9" ht="68.25" customHeight="1">
      <c r="A3" s="770" t="s">
        <v>76</v>
      </c>
      <c r="B3" s="1302" t="s">
        <v>545</v>
      </c>
      <c r="C3" s="1302" t="s">
        <v>212</v>
      </c>
      <c r="D3" s="1302" t="s">
        <v>213</v>
      </c>
      <c r="E3" s="1302" t="s">
        <v>546</v>
      </c>
      <c r="F3" s="1302" t="s">
        <v>214</v>
      </c>
      <c r="G3" s="1302" t="s">
        <v>215</v>
      </c>
      <c r="H3" s="1302" t="s">
        <v>547</v>
      </c>
    </row>
    <row r="4" spans="1:9">
      <c r="A4" s="272" t="s">
        <v>732</v>
      </c>
      <c r="B4" s="771">
        <v>15836</v>
      </c>
      <c r="C4" s="771">
        <v>326</v>
      </c>
      <c r="D4" s="771">
        <v>0</v>
      </c>
      <c r="E4" s="771">
        <v>0</v>
      </c>
      <c r="F4" s="771">
        <v>11330</v>
      </c>
      <c r="G4" s="771">
        <v>932</v>
      </c>
      <c r="H4" s="771">
        <v>290</v>
      </c>
    </row>
    <row r="5" spans="1:9">
      <c r="A5" s="272" t="s">
        <v>733</v>
      </c>
      <c r="B5" s="771">
        <v>975</v>
      </c>
      <c r="C5" s="771">
        <v>9</v>
      </c>
      <c r="D5" s="771">
        <v>0</v>
      </c>
      <c r="E5" s="771">
        <v>0</v>
      </c>
      <c r="F5" s="771">
        <v>566</v>
      </c>
      <c r="G5" s="771">
        <v>25</v>
      </c>
      <c r="H5" s="771">
        <v>17</v>
      </c>
    </row>
    <row r="6" spans="1:9">
      <c r="A6" s="272"/>
      <c r="B6" s="771"/>
      <c r="C6" s="771"/>
      <c r="D6" s="771"/>
      <c r="E6" s="771"/>
      <c r="F6" s="771"/>
      <c r="G6" s="771"/>
      <c r="H6" s="771"/>
    </row>
    <row r="7" spans="1:9">
      <c r="A7" s="272"/>
      <c r="B7" s="771"/>
      <c r="C7" s="771"/>
      <c r="D7" s="771"/>
      <c r="E7" s="771"/>
      <c r="F7" s="771"/>
      <c r="G7" s="771"/>
      <c r="H7" s="771"/>
    </row>
    <row r="8" spans="1:9">
      <c r="A8" s="272"/>
      <c r="B8" s="771"/>
      <c r="C8" s="771"/>
      <c r="D8" s="771"/>
      <c r="E8" s="771"/>
      <c r="F8" s="771"/>
      <c r="G8" s="771"/>
      <c r="H8" s="771"/>
    </row>
    <row r="9" spans="1:9">
      <c r="A9" s="272"/>
      <c r="B9" s="771"/>
      <c r="C9" s="771"/>
      <c r="D9" s="771"/>
      <c r="E9" s="771"/>
      <c r="F9" s="771"/>
      <c r="G9" s="771"/>
      <c r="H9" s="771"/>
    </row>
    <row r="10" spans="1:9">
      <c r="A10" s="272"/>
      <c r="B10" s="771"/>
      <c r="C10" s="771"/>
      <c r="D10" s="771"/>
      <c r="E10" s="771"/>
      <c r="F10" s="771"/>
      <c r="G10" s="771"/>
      <c r="H10" s="771"/>
    </row>
    <row r="11" spans="1:9">
      <c r="A11" s="272"/>
      <c r="B11" s="771"/>
      <c r="C11" s="771"/>
      <c r="D11" s="771"/>
      <c r="E11" s="771"/>
      <c r="F11" s="771"/>
      <c r="G11" s="771"/>
      <c r="H11" s="771"/>
    </row>
    <row r="12" spans="1:9">
      <c r="A12" s="272"/>
      <c r="B12" s="771"/>
      <c r="C12" s="771"/>
      <c r="D12" s="771"/>
      <c r="E12" s="771"/>
      <c r="F12" s="771"/>
      <c r="G12" s="771"/>
      <c r="H12" s="771"/>
    </row>
    <row r="13" spans="1:9">
      <c r="A13" s="272"/>
      <c r="B13" s="771"/>
      <c r="C13" s="771"/>
      <c r="D13" s="771"/>
      <c r="E13" s="771"/>
      <c r="F13" s="771"/>
      <c r="G13" s="771"/>
      <c r="H13" s="771"/>
    </row>
    <row r="14" spans="1:9">
      <c r="A14" s="272"/>
      <c r="B14" s="771"/>
      <c r="C14" s="771"/>
      <c r="D14" s="771"/>
      <c r="E14" s="771"/>
      <c r="F14" s="771"/>
      <c r="G14" s="771"/>
      <c r="H14" s="771"/>
    </row>
    <row r="15" spans="1:9">
      <c r="A15" s="272"/>
      <c r="B15" s="771"/>
      <c r="C15" s="771"/>
      <c r="D15" s="771"/>
      <c r="E15" s="771"/>
      <c r="F15" s="771"/>
      <c r="G15" s="771"/>
      <c r="H15" s="771"/>
    </row>
    <row r="16" spans="1:9">
      <c r="A16" s="272"/>
      <c r="B16" s="771"/>
      <c r="C16" s="771"/>
      <c r="D16" s="771"/>
      <c r="E16" s="771"/>
      <c r="F16" s="771"/>
      <c r="G16" s="771"/>
      <c r="H16" s="771"/>
    </row>
    <row r="17" spans="1:9">
      <c r="A17" s="272"/>
      <c r="B17" s="771"/>
      <c r="C17" s="771"/>
      <c r="D17" s="771"/>
      <c r="E17" s="771"/>
      <c r="F17" s="771"/>
      <c r="G17" s="771"/>
      <c r="H17" s="771"/>
    </row>
    <row r="18" spans="1:9">
      <c r="A18" s="153" t="s">
        <v>49</v>
      </c>
      <c r="B18" s="273">
        <f>SUM(B4:B17)</f>
        <v>16811</v>
      </c>
      <c r="C18" s="273">
        <f t="shared" ref="C18:H18" si="0">SUM(C4:C17)</f>
        <v>335</v>
      </c>
      <c r="D18" s="273">
        <f t="shared" si="0"/>
        <v>0</v>
      </c>
      <c r="E18" s="273">
        <f t="shared" si="0"/>
        <v>0</v>
      </c>
      <c r="F18" s="273">
        <f t="shared" si="0"/>
        <v>11896</v>
      </c>
      <c r="G18" s="273">
        <f t="shared" si="0"/>
        <v>957</v>
      </c>
      <c r="H18" s="273">
        <f t="shared" si="0"/>
        <v>307</v>
      </c>
    </row>
    <row r="21" spans="1:9" ht="12.6" customHeight="1">
      <c r="A21" s="1382" t="s">
        <v>636</v>
      </c>
      <c r="B21" s="1382"/>
      <c r="C21" s="1382"/>
      <c r="D21" s="1382"/>
      <c r="E21" s="1382"/>
    </row>
    <row r="22" spans="1:9" ht="23.25">
      <c r="A22" s="932"/>
      <c r="B22" s="4"/>
      <c r="C22" s="4"/>
      <c r="D22" s="4"/>
      <c r="E22" s="5"/>
    </row>
    <row r="23" spans="1:9" ht="23.25">
      <c r="A23" s="772" t="s">
        <v>659</v>
      </c>
    </row>
    <row r="24" spans="1:9" ht="31.5" customHeight="1">
      <c r="A24" s="770"/>
      <c r="B24" s="1408" t="s">
        <v>665</v>
      </c>
      <c r="C24" s="1409"/>
      <c r="D24" s="1409"/>
      <c r="E24" s="1409"/>
      <c r="F24" s="1410"/>
      <c r="G24" s="769"/>
      <c r="H24" s="769"/>
    </row>
    <row r="25" spans="1:9" ht="114.75">
      <c r="A25" s="933" t="s">
        <v>570</v>
      </c>
      <c r="B25" s="152" t="s">
        <v>660</v>
      </c>
      <c r="C25" s="152" t="s">
        <v>661</v>
      </c>
      <c r="D25" s="152" t="s">
        <v>662</v>
      </c>
      <c r="E25" s="152" t="s">
        <v>663</v>
      </c>
      <c r="F25" s="152" t="s">
        <v>664</v>
      </c>
      <c r="G25" s="768"/>
      <c r="H25" s="768"/>
      <c r="I25" s="84"/>
    </row>
    <row r="26" spans="1:9">
      <c r="A26" s="771"/>
      <c r="B26" s="771"/>
      <c r="C26" s="771"/>
      <c r="D26" s="771"/>
      <c r="E26" s="771"/>
      <c r="F26" s="771"/>
      <c r="G26" s="934"/>
      <c r="H26" s="934"/>
    </row>
    <row r="27" spans="1:9">
      <c r="A27" s="771"/>
      <c r="B27" s="771"/>
      <c r="C27" s="771"/>
      <c r="D27" s="771"/>
      <c r="E27" s="771"/>
      <c r="F27" s="771"/>
      <c r="G27" s="934"/>
      <c r="H27" s="934"/>
    </row>
    <row r="28" spans="1:9">
      <c r="A28" s="153" t="s">
        <v>49</v>
      </c>
      <c r="B28" s="273">
        <f>SUM(B26:B27)</f>
        <v>0</v>
      </c>
      <c r="C28" s="273">
        <f>SUM(C26:C27)</f>
        <v>0</v>
      </c>
      <c r="D28" s="273">
        <f>SUM(D26:D27)</f>
        <v>0</v>
      </c>
      <c r="E28" s="273">
        <f>SUM(E26:E27)</f>
        <v>0</v>
      </c>
      <c r="F28" s="273">
        <f>SUM(F26:F27)</f>
        <v>0</v>
      </c>
      <c r="G28" s="767"/>
      <c r="H28" s="767"/>
    </row>
    <row r="29" spans="1:9">
      <c r="G29" s="592"/>
      <c r="H29" s="592"/>
    </row>
    <row r="31" spans="1:9">
      <c r="A31" s="1382" t="s">
        <v>636</v>
      </c>
      <c r="B31" s="1382"/>
      <c r="C31" s="1382"/>
      <c r="D31" s="1382"/>
      <c r="E31" s="1382"/>
    </row>
  </sheetData>
  <mergeCells count="5">
    <mergeCell ref="A31:E31"/>
    <mergeCell ref="A2:H2"/>
    <mergeCell ref="A1:H1"/>
    <mergeCell ref="A21:E21"/>
    <mergeCell ref="B24:F24"/>
  </mergeCells>
  <printOptions horizontalCentered="1" verticalCentered="1" headings="1"/>
  <pageMargins left="0.25" right="0.25" top="0.5" bottom="0.5" header="0.5" footer="0.5"/>
  <pageSetup scale="81" orientation="portrait" r:id="rId1"/>
  <headerFooter scaleWithDoc="0"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I72"/>
  <sheetViews>
    <sheetView zoomScaleNormal="100" zoomScalePageLayoutView="90" workbookViewId="0">
      <pane xSplit="2" ySplit="3" topLeftCell="C4" activePane="bottomRight" state="frozen"/>
      <selection pane="topRight" activeCell="C1" sqref="C1"/>
      <selection pane="bottomLeft" activeCell="A4" sqref="A4"/>
      <selection pane="bottomRight" sqref="A1:G1"/>
    </sheetView>
  </sheetViews>
  <sheetFormatPr defaultColWidth="20.5703125" defaultRowHeight="14.25"/>
  <cols>
    <col min="1" max="1" width="41.5703125" style="360" customWidth="1"/>
    <col min="2" max="2" width="20.5703125" style="360"/>
    <col min="3" max="3" width="18.42578125" style="360" customWidth="1"/>
    <col min="4" max="4" width="13.5703125" style="1224" customWidth="1"/>
    <col min="5" max="5" width="14.5703125" style="1224" customWidth="1"/>
    <col min="6" max="6" width="16.5703125" style="360" customWidth="1"/>
    <col min="7" max="7" width="25.5703125" style="9" bestFit="1" customWidth="1"/>
    <col min="8" max="8" width="30.42578125" style="360" customWidth="1"/>
    <col min="9" max="9" width="14.42578125" style="360" customWidth="1"/>
    <col min="10" max="10" width="13.5703125" style="360" customWidth="1"/>
    <col min="11" max="11" width="9.5703125" style="360" customWidth="1"/>
    <col min="12" max="12" width="5.5703125" style="360" customWidth="1"/>
    <col min="13" max="13" width="19.42578125" style="360" bestFit="1" customWidth="1"/>
    <col min="14" max="14" width="11.5703125" style="360" bestFit="1" customWidth="1"/>
    <col min="15" max="15" width="17.5703125" style="360" bestFit="1" customWidth="1"/>
    <col min="16" max="16" width="18.5703125" style="360" bestFit="1" customWidth="1"/>
    <col min="17" max="17" width="16.42578125" style="360" bestFit="1" customWidth="1"/>
    <col min="18" max="18" width="13.5703125" style="360" bestFit="1" customWidth="1"/>
    <col min="19" max="19" width="9.42578125" style="360" customWidth="1"/>
    <col min="20" max="20" width="8" style="360" bestFit="1" customWidth="1"/>
    <col min="21" max="21" width="16.5703125" style="360" bestFit="1" customWidth="1"/>
    <col min="22" max="22" width="14.5703125" style="360" bestFit="1" customWidth="1"/>
    <col min="23" max="23" width="10.5703125" style="360" bestFit="1" customWidth="1"/>
    <col min="24" max="24" width="19.42578125" style="360" bestFit="1" customWidth="1"/>
    <col min="25" max="25" width="16.5703125" style="360" bestFit="1" customWidth="1"/>
    <col min="26" max="26" width="17" style="360" bestFit="1" customWidth="1"/>
    <col min="27" max="28" width="19.42578125" style="360" bestFit="1" customWidth="1"/>
    <col min="29" max="30" width="18.42578125" style="360" bestFit="1" customWidth="1"/>
    <col min="31" max="16384" width="20.5703125" style="360"/>
  </cols>
  <sheetData>
    <row r="1" spans="1:8" s="27" customFormat="1" ht="69" customHeight="1" thickBot="1">
      <c r="A1" s="1413" t="s">
        <v>793</v>
      </c>
      <c r="B1" s="1413"/>
      <c r="C1" s="1413"/>
      <c r="D1" s="1413"/>
      <c r="E1" s="1413"/>
      <c r="F1" s="1413"/>
      <c r="G1" s="1413"/>
      <c r="H1" s="20"/>
    </row>
    <row r="2" spans="1:8" ht="78" customHeight="1">
      <c r="A2" s="1145" t="s">
        <v>19</v>
      </c>
      <c r="B2" s="1146"/>
      <c r="C2" s="1146" t="s">
        <v>548</v>
      </c>
      <c r="D2" s="1215" t="s">
        <v>443</v>
      </c>
      <c r="E2" s="1215" t="s">
        <v>50</v>
      </c>
      <c r="F2" s="1147" t="s">
        <v>51</v>
      </c>
      <c r="G2" s="1148" t="s">
        <v>549</v>
      </c>
    </row>
    <row r="3" spans="1:8" ht="14.25" customHeight="1">
      <c r="A3" s="231" t="s">
        <v>258</v>
      </c>
      <c r="B3" s="225"/>
      <c r="C3" s="225"/>
      <c r="D3" s="1216"/>
      <c r="E3" s="1216"/>
      <c r="F3" s="21"/>
      <c r="G3" s="66"/>
      <c r="H3" s="48"/>
    </row>
    <row r="4" spans="1:8" ht="14.25" customHeight="1">
      <c r="A4" s="228" t="s">
        <v>92</v>
      </c>
      <c r="B4" s="232" t="s">
        <v>16</v>
      </c>
      <c r="C4" s="570">
        <v>388</v>
      </c>
      <c r="D4" s="1217">
        <v>123</v>
      </c>
      <c r="E4" s="1217">
        <v>15.9</v>
      </c>
      <c r="F4" s="1052">
        <v>11</v>
      </c>
      <c r="G4" s="395">
        <v>34197</v>
      </c>
      <c r="H4" s="48"/>
    </row>
    <row r="5" spans="1:8" ht="14.25" customHeight="1">
      <c r="A5" s="228" t="s">
        <v>18</v>
      </c>
      <c r="B5" s="227" t="s">
        <v>16</v>
      </c>
      <c r="C5" s="570">
        <v>911</v>
      </c>
      <c r="D5" s="1217">
        <v>617.1</v>
      </c>
      <c r="E5" s="1217"/>
      <c r="F5" s="574">
        <v>14</v>
      </c>
      <c r="G5" s="395">
        <v>958937</v>
      </c>
      <c r="H5" s="48"/>
    </row>
    <row r="6" spans="1:8" ht="14.25" customHeight="1">
      <c r="A6" s="228" t="s">
        <v>574</v>
      </c>
      <c r="B6" s="227" t="s">
        <v>16</v>
      </c>
      <c r="C6" s="570">
        <v>8720</v>
      </c>
      <c r="D6" s="1217">
        <v>66.52</v>
      </c>
      <c r="E6" s="1217">
        <v>23.57</v>
      </c>
      <c r="F6" s="574">
        <v>10</v>
      </c>
      <c r="G6" s="395">
        <v>933515</v>
      </c>
      <c r="H6" s="48"/>
    </row>
    <row r="7" spans="1:8" ht="14.25" customHeight="1">
      <c r="A7" s="231" t="s">
        <v>308</v>
      </c>
      <c r="B7" s="225"/>
      <c r="C7" s="225"/>
      <c r="D7" s="1218"/>
      <c r="E7" s="1218"/>
      <c r="F7" s="225"/>
      <c r="G7" s="1095"/>
      <c r="H7" s="48"/>
    </row>
    <row r="8" spans="1:8" ht="14.25" customHeight="1">
      <c r="A8" s="236" t="s">
        <v>307</v>
      </c>
      <c r="B8" s="227" t="s">
        <v>17</v>
      </c>
      <c r="C8" s="1097">
        <v>238</v>
      </c>
      <c r="D8" s="1217">
        <v>3.9</v>
      </c>
      <c r="E8" s="1217">
        <v>0.5</v>
      </c>
      <c r="F8" s="574">
        <v>5</v>
      </c>
      <c r="G8" s="395">
        <v>339</v>
      </c>
      <c r="H8" s="48"/>
    </row>
    <row r="9" spans="1:8" ht="14.25" customHeight="1">
      <c r="A9" s="228" t="s">
        <v>306</v>
      </c>
      <c r="B9" s="227" t="s">
        <v>17</v>
      </c>
      <c r="C9" s="1097">
        <v>6275</v>
      </c>
      <c r="D9" s="1217">
        <v>3.8</v>
      </c>
      <c r="E9" s="1217">
        <v>0.6</v>
      </c>
      <c r="F9" s="574">
        <v>10</v>
      </c>
      <c r="G9" s="395">
        <v>20276</v>
      </c>
      <c r="H9" s="48"/>
    </row>
    <row r="10" spans="1:8" ht="14.25" customHeight="1">
      <c r="A10" s="228" t="s">
        <v>305</v>
      </c>
      <c r="B10" s="227" t="s">
        <v>17</v>
      </c>
      <c r="C10" s="1097">
        <v>163</v>
      </c>
      <c r="D10" s="1217">
        <v>0.39</v>
      </c>
      <c r="E10" s="1217">
        <v>0.03</v>
      </c>
      <c r="F10" s="574">
        <v>11</v>
      </c>
      <c r="G10" s="395">
        <v>28</v>
      </c>
      <c r="H10" s="48"/>
    </row>
    <row r="11" spans="1:8" ht="14.25" customHeight="1">
      <c r="A11" s="228" t="s">
        <v>304</v>
      </c>
      <c r="B11" s="227" t="s">
        <v>17</v>
      </c>
      <c r="C11" s="1097">
        <v>17571</v>
      </c>
      <c r="D11" s="1217">
        <v>2.2000000000000002</v>
      </c>
      <c r="E11" s="1217">
        <v>0.3</v>
      </c>
      <c r="F11" s="574">
        <v>10</v>
      </c>
      <c r="G11" s="395">
        <v>27611</v>
      </c>
      <c r="H11" s="48"/>
    </row>
    <row r="12" spans="1:8" ht="14.25" customHeight="1">
      <c r="A12" s="228" t="s">
        <v>303</v>
      </c>
      <c r="B12" s="227" t="s">
        <v>16</v>
      </c>
      <c r="C12" s="1097">
        <v>657</v>
      </c>
      <c r="D12" s="1217"/>
      <c r="E12" s="1217">
        <v>6.8</v>
      </c>
      <c r="F12" s="574">
        <v>11</v>
      </c>
      <c r="G12" s="395">
        <v>23610</v>
      </c>
      <c r="H12" s="48"/>
    </row>
    <row r="13" spans="1:8" ht="14.25" customHeight="1">
      <c r="A13" s="228" t="s">
        <v>93</v>
      </c>
      <c r="B13" s="227" t="s">
        <v>16</v>
      </c>
      <c r="C13" s="1097">
        <v>2445</v>
      </c>
      <c r="D13" s="1217">
        <v>62.8</v>
      </c>
      <c r="E13" s="1217">
        <v>2.4</v>
      </c>
      <c r="F13" s="574">
        <v>10</v>
      </c>
      <c r="G13" s="395">
        <v>35831</v>
      </c>
      <c r="H13" s="48"/>
    </row>
    <row r="14" spans="1:8" ht="14.25" customHeight="1">
      <c r="A14" s="928" t="s">
        <v>479</v>
      </c>
      <c r="B14" s="929" t="s">
        <v>16</v>
      </c>
      <c r="C14" s="1097">
        <v>5</v>
      </c>
      <c r="D14" s="1217"/>
      <c r="E14" s="1217">
        <v>9.6</v>
      </c>
      <c r="F14" s="574">
        <v>10</v>
      </c>
      <c r="G14" s="395">
        <v>237</v>
      </c>
      <c r="H14" s="48"/>
    </row>
    <row r="15" spans="1:8" ht="14.25" customHeight="1">
      <c r="A15" s="928" t="s">
        <v>480</v>
      </c>
      <c r="B15" s="929" t="s">
        <v>16</v>
      </c>
      <c r="C15" s="1097">
        <v>0</v>
      </c>
      <c r="D15" s="1217"/>
      <c r="E15" s="1217"/>
      <c r="F15" s="574"/>
      <c r="G15" s="395"/>
      <c r="H15" s="48"/>
    </row>
    <row r="16" spans="1:8" ht="14.25" customHeight="1">
      <c r="A16" s="928" t="s">
        <v>481</v>
      </c>
      <c r="B16" s="929" t="s">
        <v>16</v>
      </c>
      <c r="C16" s="1097">
        <v>2</v>
      </c>
      <c r="D16" s="1217"/>
      <c r="E16" s="1217">
        <v>2</v>
      </c>
      <c r="F16" s="574">
        <v>10</v>
      </c>
      <c r="G16" s="395">
        <v>20</v>
      </c>
      <c r="H16" s="48"/>
    </row>
    <row r="17" spans="1:8" ht="14.25" customHeight="1">
      <c r="A17" s="928" t="s">
        <v>482</v>
      </c>
      <c r="B17" s="929" t="s">
        <v>16</v>
      </c>
      <c r="C17" s="1097">
        <v>0</v>
      </c>
      <c r="D17" s="1217"/>
      <c r="E17" s="1217"/>
      <c r="F17" s="574"/>
      <c r="G17" s="395"/>
      <c r="H17" s="48"/>
    </row>
    <row r="18" spans="1:8" ht="14.25" customHeight="1">
      <c r="A18" s="231" t="s">
        <v>302</v>
      </c>
      <c r="B18" s="225"/>
      <c r="C18" s="225"/>
      <c r="D18" s="1218"/>
      <c r="E18" s="1218"/>
      <c r="F18" s="225"/>
      <c r="G18" s="1095"/>
      <c r="H18" s="48"/>
    </row>
    <row r="19" spans="1:8" ht="14.25" customHeight="1">
      <c r="A19" s="230" t="s">
        <v>301</v>
      </c>
      <c r="B19" s="227" t="s">
        <v>17</v>
      </c>
      <c r="C19" s="570">
        <v>5692</v>
      </c>
      <c r="D19" s="1217">
        <v>49.3</v>
      </c>
      <c r="E19" s="1217">
        <v>3.25</v>
      </c>
      <c r="F19" s="574">
        <v>11</v>
      </c>
      <c r="G19" s="1214">
        <v>485481.80215571873</v>
      </c>
      <c r="H19" s="48"/>
    </row>
    <row r="20" spans="1:8" ht="14.25" customHeight="1">
      <c r="A20" s="230" t="s">
        <v>82</v>
      </c>
      <c r="B20" s="227" t="s">
        <v>17</v>
      </c>
      <c r="C20" s="570">
        <v>522</v>
      </c>
      <c r="D20" s="1217">
        <v>97</v>
      </c>
      <c r="E20" s="1217">
        <v>26.6</v>
      </c>
      <c r="F20" s="574">
        <v>20</v>
      </c>
      <c r="G20" s="1214">
        <v>210542.4057617879</v>
      </c>
      <c r="H20" s="48"/>
    </row>
    <row r="21" spans="1:8" ht="14.25" customHeight="1">
      <c r="A21" s="231" t="s">
        <v>300</v>
      </c>
      <c r="B21" s="225"/>
      <c r="C21" s="225"/>
      <c r="D21" s="1218"/>
      <c r="E21" s="1218"/>
      <c r="F21" s="225"/>
      <c r="G21" s="1095"/>
      <c r="H21" s="48"/>
    </row>
    <row r="22" spans="1:8" ht="14.25" customHeight="1">
      <c r="A22" s="230" t="s">
        <v>299</v>
      </c>
      <c r="B22" s="227" t="s">
        <v>16</v>
      </c>
      <c r="C22" s="570">
        <v>14</v>
      </c>
      <c r="D22" s="1217"/>
      <c r="E22" s="1217">
        <v>15.1</v>
      </c>
      <c r="F22" s="574">
        <v>13</v>
      </c>
      <c r="G22" s="395">
        <v>1267</v>
      </c>
      <c r="H22" s="48"/>
    </row>
    <row r="23" spans="1:8" ht="14.25" customHeight="1">
      <c r="A23" s="230" t="s">
        <v>298</v>
      </c>
      <c r="B23" s="227" t="s">
        <v>16</v>
      </c>
      <c r="C23" s="570">
        <v>3080</v>
      </c>
      <c r="D23" s="1217"/>
      <c r="E23" s="1217">
        <v>0</v>
      </c>
      <c r="F23" s="574">
        <v>20</v>
      </c>
      <c r="G23" s="395">
        <v>0</v>
      </c>
      <c r="H23" s="48"/>
    </row>
    <row r="24" spans="1:8" ht="14.25" customHeight="1">
      <c r="A24" s="228" t="s">
        <v>297</v>
      </c>
      <c r="B24" s="227" t="s">
        <v>16</v>
      </c>
      <c r="C24" s="570">
        <v>175</v>
      </c>
      <c r="D24" s="1217">
        <v>25.3</v>
      </c>
      <c r="E24" s="1217"/>
      <c r="F24" s="574">
        <v>9</v>
      </c>
      <c r="G24" s="395">
        <v>5425</v>
      </c>
      <c r="H24" s="48"/>
    </row>
    <row r="25" spans="1:8" ht="14.25" customHeight="1">
      <c r="A25" s="228" t="s">
        <v>296</v>
      </c>
      <c r="B25" s="227" t="s">
        <v>16</v>
      </c>
      <c r="C25" s="570">
        <v>0</v>
      </c>
      <c r="D25" s="1217"/>
      <c r="E25" s="1217"/>
      <c r="F25" s="574"/>
      <c r="G25" s="395"/>
      <c r="H25" s="48"/>
    </row>
    <row r="26" spans="1:8" ht="14.25" customHeight="1">
      <c r="A26" s="228" t="s">
        <v>295</v>
      </c>
      <c r="B26" s="227" t="s">
        <v>16</v>
      </c>
      <c r="C26" s="570">
        <v>0</v>
      </c>
      <c r="D26" s="1217"/>
      <c r="E26" s="1217"/>
      <c r="F26" s="574"/>
      <c r="G26" s="395"/>
      <c r="H26" s="48"/>
    </row>
    <row r="27" spans="1:8" ht="14.25" customHeight="1">
      <c r="A27" s="233" t="s">
        <v>294</v>
      </c>
      <c r="B27" s="227" t="s">
        <v>16</v>
      </c>
      <c r="C27" s="570">
        <v>0</v>
      </c>
      <c r="D27" s="1217"/>
      <c r="E27" s="1217"/>
      <c r="F27" s="574"/>
      <c r="G27" s="395"/>
      <c r="H27" s="48"/>
    </row>
    <row r="28" spans="1:8" ht="14.25" customHeight="1">
      <c r="A28" s="235" t="s">
        <v>293</v>
      </c>
      <c r="B28" s="227" t="s">
        <v>16</v>
      </c>
      <c r="C28" s="570">
        <v>0</v>
      </c>
      <c r="D28" s="1217"/>
      <c r="E28" s="1217"/>
      <c r="F28" s="574"/>
      <c r="G28" s="395"/>
      <c r="H28" s="48"/>
    </row>
    <row r="29" spans="1:8" ht="14.25" customHeight="1">
      <c r="A29" s="640" t="s">
        <v>292</v>
      </c>
      <c r="B29" s="227" t="s">
        <v>17</v>
      </c>
      <c r="C29" s="570">
        <v>352</v>
      </c>
      <c r="D29" s="1217">
        <v>55.7</v>
      </c>
      <c r="E29" s="1217">
        <v>14.4</v>
      </c>
      <c r="F29" s="574">
        <v>18</v>
      </c>
      <c r="G29" s="395">
        <v>77269</v>
      </c>
      <c r="H29" s="48"/>
    </row>
    <row r="30" spans="1:8" ht="14.25" customHeight="1">
      <c r="A30" s="928" t="s">
        <v>490</v>
      </c>
      <c r="B30" s="929" t="s">
        <v>17</v>
      </c>
      <c r="C30" s="570">
        <v>0</v>
      </c>
      <c r="D30" s="1217"/>
      <c r="E30" s="1217"/>
      <c r="F30" s="574"/>
      <c r="G30" s="395"/>
      <c r="H30" s="48"/>
    </row>
    <row r="31" spans="1:8" ht="14.25" customHeight="1">
      <c r="A31" s="928" t="s">
        <v>491</v>
      </c>
      <c r="B31" s="929" t="s">
        <v>17</v>
      </c>
      <c r="C31" s="570">
        <v>0</v>
      </c>
      <c r="D31" s="1217"/>
      <c r="E31" s="1217"/>
      <c r="F31" s="574"/>
      <c r="G31" s="395"/>
      <c r="H31" s="48"/>
    </row>
    <row r="32" spans="1:8" ht="14.25" customHeight="1">
      <c r="A32" s="928" t="s">
        <v>492</v>
      </c>
      <c r="B32" s="929" t="s">
        <v>17</v>
      </c>
      <c r="C32" s="570">
        <v>0</v>
      </c>
      <c r="D32" s="1217"/>
      <c r="E32" s="1217"/>
      <c r="F32" s="574"/>
      <c r="G32" s="395"/>
      <c r="H32" s="48"/>
    </row>
    <row r="33" spans="1:8" ht="14.25" customHeight="1">
      <c r="A33" s="928" t="s">
        <v>493</v>
      </c>
      <c r="B33" s="929" t="s">
        <v>17</v>
      </c>
      <c r="C33" s="570">
        <v>0</v>
      </c>
      <c r="D33" s="1217"/>
      <c r="E33" s="1217"/>
      <c r="F33" s="574"/>
      <c r="G33" s="395"/>
      <c r="H33" s="48"/>
    </row>
    <row r="34" spans="1:8" ht="14.25" customHeight="1">
      <c r="A34" s="231" t="s">
        <v>260</v>
      </c>
      <c r="B34" s="225"/>
      <c r="C34" s="225"/>
      <c r="D34" s="1218"/>
      <c r="E34" s="1218"/>
      <c r="F34" s="225"/>
      <c r="G34" s="1095"/>
      <c r="H34" s="48"/>
    </row>
    <row r="35" spans="1:8" ht="14.25" customHeight="1">
      <c r="A35" s="228" t="s">
        <v>87</v>
      </c>
      <c r="B35" s="227" t="s">
        <v>17</v>
      </c>
      <c r="C35" s="570">
        <v>2677</v>
      </c>
      <c r="D35" s="1217"/>
      <c r="E35" s="1217">
        <v>9.6999999999999993</v>
      </c>
      <c r="F35" s="574">
        <v>5</v>
      </c>
      <c r="G35" s="395">
        <v>71530</v>
      </c>
      <c r="H35" s="48"/>
    </row>
    <row r="36" spans="1:8" ht="14.25" customHeight="1">
      <c r="A36" s="228" t="s">
        <v>291</v>
      </c>
      <c r="B36" s="227" t="s">
        <v>17</v>
      </c>
      <c r="C36" s="570">
        <v>2</v>
      </c>
      <c r="D36" s="1217">
        <v>255.5</v>
      </c>
      <c r="E36" s="1217"/>
      <c r="F36" s="574">
        <v>10</v>
      </c>
      <c r="G36" s="395">
        <v>680</v>
      </c>
      <c r="H36" s="48"/>
    </row>
    <row r="37" spans="1:8" ht="14.25" customHeight="1">
      <c r="A37" s="228" t="s">
        <v>81</v>
      </c>
      <c r="B37" s="227" t="s">
        <v>17</v>
      </c>
      <c r="C37" s="570">
        <v>0</v>
      </c>
      <c r="D37" s="1217"/>
      <c r="E37" s="1217"/>
      <c r="F37" s="574"/>
      <c r="G37" s="395"/>
      <c r="H37" s="48"/>
    </row>
    <row r="38" spans="1:8" ht="14.25" customHeight="1">
      <c r="A38" s="231" t="s">
        <v>80</v>
      </c>
      <c r="B38" s="225"/>
      <c r="C38" s="225"/>
      <c r="D38" s="1218"/>
      <c r="E38" s="1218"/>
      <c r="F38" s="225"/>
      <c r="G38" s="1095"/>
      <c r="H38" s="48"/>
    </row>
    <row r="39" spans="1:8" ht="14.25" customHeight="1">
      <c r="A39" s="228" t="s">
        <v>290</v>
      </c>
      <c r="B39" s="227" t="s">
        <v>16</v>
      </c>
      <c r="C39" s="570">
        <v>59505</v>
      </c>
      <c r="D39" s="1217">
        <v>17.415340223510466</v>
      </c>
      <c r="E39" s="1217">
        <v>0</v>
      </c>
      <c r="F39" s="574">
        <v>7</v>
      </c>
      <c r="G39" s="395">
        <v>906384</v>
      </c>
      <c r="H39" s="48"/>
    </row>
    <row r="40" spans="1:8" ht="14.25" customHeight="1">
      <c r="A40" s="228" t="s">
        <v>83</v>
      </c>
      <c r="B40" s="227" t="s">
        <v>16</v>
      </c>
      <c r="C40" s="570">
        <v>2863</v>
      </c>
      <c r="D40" s="1217">
        <v>42</v>
      </c>
      <c r="E40" s="1217"/>
      <c r="F40" s="574">
        <v>16</v>
      </c>
      <c r="G40" s="395">
        <v>224511</v>
      </c>
      <c r="H40" s="48"/>
    </row>
    <row r="41" spans="1:8" ht="14.25" customHeight="1">
      <c r="A41" s="228" t="s">
        <v>84</v>
      </c>
      <c r="B41" s="227" t="s">
        <v>16</v>
      </c>
      <c r="C41" s="570">
        <v>1155</v>
      </c>
      <c r="D41" s="1217">
        <v>42</v>
      </c>
      <c r="E41" s="1217"/>
      <c r="F41" s="574">
        <v>20</v>
      </c>
      <c r="G41" s="395">
        <v>104149</v>
      </c>
      <c r="H41" s="48"/>
    </row>
    <row r="42" spans="1:8" ht="14.25" customHeight="1">
      <c r="A42" s="228" t="s">
        <v>85</v>
      </c>
      <c r="B42" s="227" t="s">
        <v>16</v>
      </c>
      <c r="C42" s="570">
        <v>5781</v>
      </c>
      <c r="D42" s="1217">
        <v>22.3</v>
      </c>
      <c r="E42" s="1217"/>
      <c r="F42" s="574">
        <v>16</v>
      </c>
      <c r="G42" s="395">
        <v>241092</v>
      </c>
      <c r="H42" s="48"/>
    </row>
    <row r="43" spans="1:8" ht="14.25" customHeight="1">
      <c r="A43" s="228" t="s">
        <v>94</v>
      </c>
      <c r="B43" s="227" t="s">
        <v>16</v>
      </c>
      <c r="C43" s="570">
        <v>0</v>
      </c>
      <c r="D43" s="1217"/>
      <c r="E43" s="1217"/>
      <c r="F43" s="574"/>
      <c r="G43" s="395"/>
      <c r="H43" s="48"/>
    </row>
    <row r="44" spans="1:8" ht="14.25" customHeight="1">
      <c r="A44" s="228" t="s">
        <v>88</v>
      </c>
      <c r="B44" s="227" t="s">
        <v>16</v>
      </c>
      <c r="C44" s="570">
        <v>59099</v>
      </c>
      <c r="D44" s="1217"/>
      <c r="E44" s="1217">
        <v>1.1000000000000001</v>
      </c>
      <c r="F44" s="574">
        <v>16</v>
      </c>
      <c r="G44" s="395">
        <v>123732</v>
      </c>
      <c r="H44" s="48"/>
    </row>
    <row r="45" spans="1:8" ht="14.25" customHeight="1">
      <c r="A45" s="928" t="s">
        <v>497</v>
      </c>
      <c r="B45" s="929" t="s">
        <v>16</v>
      </c>
      <c r="C45" s="570">
        <v>40194</v>
      </c>
      <c r="D45" s="1217">
        <v>14.3</v>
      </c>
      <c r="E45" s="1217">
        <v>-0.26</v>
      </c>
      <c r="F45" s="574">
        <v>16</v>
      </c>
      <c r="G45" s="395">
        <v>1002279</v>
      </c>
      <c r="H45" s="48"/>
    </row>
    <row r="46" spans="1:8" ht="14.25" customHeight="1">
      <c r="A46" s="928" t="s">
        <v>498</v>
      </c>
      <c r="B46" s="929" t="s">
        <v>16</v>
      </c>
      <c r="C46" s="570">
        <v>1491</v>
      </c>
      <c r="D46" s="1217">
        <v>26.9</v>
      </c>
      <c r="E46" s="1217">
        <v>-0.45</v>
      </c>
      <c r="F46" s="574">
        <v>16</v>
      </c>
      <c r="G46" s="395">
        <v>70199</v>
      </c>
      <c r="H46" s="48"/>
    </row>
    <row r="47" spans="1:8" ht="14.25" customHeight="1">
      <c r="A47" s="928" t="s">
        <v>499</v>
      </c>
      <c r="B47" s="929" t="s">
        <v>16</v>
      </c>
      <c r="C47" s="570">
        <v>0</v>
      </c>
      <c r="D47" s="1217">
        <v>0</v>
      </c>
      <c r="E47" s="1217">
        <v>0</v>
      </c>
      <c r="F47" s="574"/>
      <c r="G47" s="395"/>
      <c r="H47" s="48"/>
    </row>
    <row r="48" spans="1:8" ht="14.25" customHeight="1">
      <c r="A48" s="928" t="s">
        <v>500</v>
      </c>
      <c r="B48" s="929" t="s">
        <v>16</v>
      </c>
      <c r="C48" s="570">
        <v>0</v>
      </c>
      <c r="D48" s="1217">
        <v>0</v>
      </c>
      <c r="E48" s="1217">
        <v>0</v>
      </c>
      <c r="F48" s="574"/>
      <c r="G48" s="395"/>
      <c r="H48" s="48"/>
    </row>
    <row r="49" spans="1:9" ht="14.25" customHeight="1">
      <c r="A49" s="231" t="s">
        <v>289</v>
      </c>
      <c r="B49" s="225"/>
      <c r="C49" s="225"/>
      <c r="D49" s="1218"/>
      <c r="E49" s="1218"/>
      <c r="F49" s="225"/>
      <c r="G49" s="1095"/>
      <c r="H49" s="48"/>
    </row>
    <row r="50" spans="1:9" ht="14.25" customHeight="1">
      <c r="A50" s="234" t="s">
        <v>86</v>
      </c>
      <c r="B50" s="227" t="s">
        <v>16</v>
      </c>
      <c r="C50" s="570">
        <v>0</v>
      </c>
      <c r="D50" s="1217"/>
      <c r="E50" s="1217"/>
      <c r="F50" s="574"/>
      <c r="G50" s="395"/>
      <c r="H50" s="48"/>
    </row>
    <row r="51" spans="1:9" ht="14.25" customHeight="1">
      <c r="A51" s="234" t="s">
        <v>288</v>
      </c>
      <c r="B51" s="227" t="s">
        <v>16</v>
      </c>
      <c r="C51" s="570">
        <v>12067</v>
      </c>
      <c r="D51" s="1217">
        <v>24.5</v>
      </c>
      <c r="E51" s="1217"/>
      <c r="F51" s="574">
        <v>8</v>
      </c>
      <c r="G51" s="395">
        <v>329265</v>
      </c>
      <c r="H51" s="48"/>
    </row>
    <row r="52" spans="1:9" ht="14.25" customHeight="1">
      <c r="A52" s="928" t="s">
        <v>502</v>
      </c>
      <c r="B52" s="929" t="s">
        <v>16</v>
      </c>
      <c r="C52" s="570">
        <v>119</v>
      </c>
      <c r="D52" s="1217">
        <v>24.5</v>
      </c>
      <c r="E52" s="1217"/>
      <c r="F52" s="574">
        <v>8</v>
      </c>
      <c r="G52" s="395">
        <v>3247</v>
      </c>
      <c r="H52" s="48"/>
    </row>
    <row r="53" spans="1:9" ht="14.25" customHeight="1">
      <c r="A53" s="863" t="s">
        <v>528</v>
      </c>
      <c r="B53" s="642"/>
      <c r="C53" s="642"/>
      <c r="D53" s="1219"/>
      <c r="E53" s="1219"/>
      <c r="F53" s="642"/>
      <c r="G53" s="642"/>
      <c r="H53" s="48"/>
    </row>
    <row r="54" spans="1:9" ht="14.25" customHeight="1">
      <c r="A54" s="913" t="s">
        <v>529</v>
      </c>
      <c r="B54" s="579" t="s">
        <v>17</v>
      </c>
      <c r="C54" s="646"/>
      <c r="D54" s="1220"/>
      <c r="E54" s="1220"/>
      <c r="F54" s="227"/>
      <c r="G54" s="613">
        <v>0</v>
      </c>
      <c r="H54" s="48"/>
    </row>
    <row r="55" spans="1:9" ht="14.25" customHeight="1">
      <c r="A55" s="915" t="s">
        <v>530</v>
      </c>
      <c r="B55" s="579" t="s">
        <v>17</v>
      </c>
      <c r="C55" s="646"/>
      <c r="D55" s="1220"/>
      <c r="E55" s="1220"/>
      <c r="F55" s="227"/>
      <c r="G55" s="613">
        <v>0</v>
      </c>
      <c r="H55" s="48"/>
    </row>
    <row r="56" spans="1:9" ht="14.25" customHeight="1">
      <c r="A56" s="915" t="s">
        <v>531</v>
      </c>
      <c r="B56" s="579" t="s">
        <v>17</v>
      </c>
      <c r="C56" s="646"/>
      <c r="D56" s="1220"/>
      <c r="E56" s="1220"/>
      <c r="F56" s="227"/>
      <c r="G56" s="613">
        <v>0</v>
      </c>
      <c r="H56" s="48"/>
    </row>
    <row r="57" spans="1:9" ht="14.25" customHeight="1">
      <c r="A57" s="263" t="s">
        <v>34</v>
      </c>
      <c r="B57" s="642"/>
      <c r="C57" s="416"/>
      <c r="D57" s="1221"/>
      <c r="E57" s="1221"/>
      <c r="F57" s="577"/>
      <c r="G57" s="575"/>
      <c r="H57" s="48"/>
    </row>
    <row r="58" spans="1:9" ht="14.25" customHeight="1">
      <c r="A58" s="647"/>
      <c r="B58" s="648"/>
      <c r="C58" s="646"/>
      <c r="D58" s="1220"/>
      <c r="E58" s="1220"/>
      <c r="F58" s="227"/>
      <c r="G58" s="613">
        <v>0</v>
      </c>
      <c r="H58" s="48"/>
    </row>
    <row r="59" spans="1:9" ht="14.25" customHeight="1">
      <c r="A59" s="647"/>
      <c r="B59" s="648"/>
      <c r="C59" s="646"/>
      <c r="D59" s="1220"/>
      <c r="E59" s="1220"/>
      <c r="F59" s="227"/>
      <c r="G59" s="644"/>
      <c r="H59" s="48"/>
    </row>
    <row r="60" spans="1:9" ht="14.25" customHeight="1">
      <c r="A60" s="226" t="s">
        <v>49</v>
      </c>
      <c r="B60" s="232"/>
      <c r="C60" s="227"/>
      <c r="D60" s="1220"/>
      <c r="E60" s="1220"/>
      <c r="F60" s="578"/>
      <c r="G60" s="576">
        <f>SUM(G4:G52)</f>
        <v>5891654.2079175068</v>
      </c>
      <c r="H60" s="48"/>
    </row>
    <row r="61" spans="1:9" ht="14.25" customHeight="1">
      <c r="A61" s="231"/>
      <c r="B61" s="225"/>
      <c r="C61" s="225"/>
      <c r="D61" s="1218"/>
      <c r="E61" s="1218"/>
      <c r="F61" s="225"/>
      <c r="G61" s="421"/>
      <c r="H61" s="48"/>
    </row>
    <row r="62" spans="1:9" ht="14.25" customHeight="1">
      <c r="A62" s="67" t="s">
        <v>52</v>
      </c>
      <c r="B62" s="578">
        <v>21677</v>
      </c>
      <c r="C62" s="227"/>
      <c r="D62" s="1220"/>
      <c r="E62" s="1220"/>
      <c r="F62" s="578"/>
      <c r="G62" s="576"/>
      <c r="H62" s="48"/>
    </row>
    <row r="63" spans="1:9" ht="14.25" customHeight="1" thickBot="1">
      <c r="A63" s="68" t="s">
        <v>20</v>
      </c>
      <c r="B63" s="598">
        <f>G60/B62</f>
        <v>271.79287760841015</v>
      </c>
      <c r="C63" s="227"/>
      <c r="D63" s="1220"/>
      <c r="E63" s="1220"/>
      <c r="F63" s="578"/>
      <c r="G63" s="576"/>
      <c r="H63" s="48"/>
    </row>
    <row r="64" spans="1:9" ht="15">
      <c r="C64" s="26"/>
      <c r="D64" s="1222"/>
      <c r="E64" s="1222"/>
      <c r="F64" s="26"/>
      <c r="G64" s="89"/>
      <c r="H64" s="26"/>
      <c r="I64" s="26"/>
    </row>
    <row r="65" spans="1:8">
      <c r="A65" s="1411"/>
      <c r="B65" s="1411"/>
      <c r="C65" s="1411"/>
      <c r="D65" s="1411"/>
      <c r="E65" s="1411"/>
      <c r="F65" s="1411"/>
      <c r="G65" s="1411"/>
      <c r="H65" s="429"/>
    </row>
    <row r="66" spans="1:8">
      <c r="A66" s="1382" t="s">
        <v>638</v>
      </c>
      <c r="B66" s="1382"/>
      <c r="C66" s="1382"/>
      <c r="D66" s="1382"/>
      <c r="E66" s="1382"/>
      <c r="F66" s="777"/>
      <c r="G66" s="777"/>
      <c r="H66" s="429"/>
    </row>
    <row r="67" spans="1:8" ht="25.35" customHeight="1">
      <c r="A67" s="1412" t="s">
        <v>575</v>
      </c>
      <c r="B67" s="1412"/>
      <c r="C67" s="1412"/>
      <c r="D67" s="1412"/>
      <c r="E67" s="1412"/>
      <c r="F67" s="1412"/>
      <c r="G67" s="1412"/>
      <c r="H67" s="429"/>
    </row>
    <row r="68" spans="1:8" ht="15" customHeight="1">
      <c r="A68" s="1411" t="s">
        <v>639</v>
      </c>
      <c r="B68" s="1411"/>
      <c r="C68" s="1411"/>
      <c r="D68" s="1411"/>
      <c r="E68" s="1411"/>
      <c r="F68" s="1411"/>
      <c r="G68" s="1411"/>
    </row>
    <row r="69" spans="1:8" ht="15" customHeight="1">
      <c r="A69" s="777"/>
      <c r="B69" s="777"/>
      <c r="C69" s="777"/>
      <c r="D69" s="1223"/>
      <c r="E69" s="1223"/>
      <c r="F69" s="777"/>
      <c r="G69" s="777"/>
    </row>
    <row r="70" spans="1:8">
      <c r="A70" s="118" t="s">
        <v>637</v>
      </c>
    </row>
    <row r="72" spans="1:8">
      <c r="C72" s="72"/>
    </row>
  </sheetData>
  <mergeCells count="5">
    <mergeCell ref="A65:G65"/>
    <mergeCell ref="A67:G67"/>
    <mergeCell ref="A66:E66"/>
    <mergeCell ref="A68:G68"/>
    <mergeCell ref="A1:G1"/>
  </mergeCells>
  <phoneticPr fontId="0" type="noConversion"/>
  <printOptions horizontalCentered="1" verticalCentered="1" headings="1"/>
  <pageMargins left="0.25" right="0.25" top="0.5" bottom="0.5" header="0.5" footer="0.5"/>
  <pageSetup scale="64" firstPageNumber="74" orientation="portrait" useFirstPageNumber="1" r:id="rId1"/>
  <headerFooter scaleWithDoc="0" alignWithMargins="0">
    <oddHeader xml:space="preserve">&amp;C&amp;"Century Schoolbook,Bold"&amp;14 </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F55"/>
  <sheetViews>
    <sheetView topLeftCell="A7" zoomScaleNormal="100" workbookViewId="0">
      <selection activeCell="E17" sqref="E17"/>
    </sheetView>
  </sheetViews>
  <sheetFormatPr defaultColWidth="9.42578125" defaultRowHeight="14.25"/>
  <cols>
    <col min="1" max="1" width="26.5703125" style="9" customWidth="1"/>
    <col min="2" max="2" width="30.42578125" style="49" customWidth="1"/>
    <col min="3" max="3" width="28" style="360" customWidth="1"/>
    <col min="4" max="4" width="25.5703125" style="360" bestFit="1" customWidth="1"/>
    <col min="5" max="5" width="11.5703125" style="360" bestFit="1" customWidth="1"/>
    <col min="6" max="6" width="25.42578125" style="360" bestFit="1" customWidth="1"/>
    <col min="7" max="7" width="20.42578125" style="360" bestFit="1" customWidth="1"/>
    <col min="8" max="8" width="12" style="360" bestFit="1" customWidth="1"/>
    <col min="9" max="16384" width="9.42578125" style="360"/>
  </cols>
  <sheetData>
    <row r="1" spans="1:6" s="27" customFormat="1" ht="70.5" customHeight="1">
      <c r="A1" s="1414" t="s">
        <v>767</v>
      </c>
      <c r="B1" s="1414"/>
      <c r="C1" s="1414"/>
      <c r="D1" s="1000"/>
    </row>
    <row r="2" spans="1:6">
      <c r="A2" s="1149" t="s">
        <v>21</v>
      </c>
      <c r="B2" s="1150" t="s">
        <v>269</v>
      </c>
      <c r="C2" s="1149" t="s">
        <v>22</v>
      </c>
    </row>
    <row r="3" spans="1:6">
      <c r="A3" s="73"/>
      <c r="B3" s="274"/>
      <c r="C3" s="274"/>
    </row>
    <row r="4" spans="1:6">
      <c r="A4" s="73">
        <v>2017</v>
      </c>
      <c r="B4" s="274">
        <v>0.16411264689464003</v>
      </c>
      <c r="C4" s="274">
        <v>0.60777475740000009</v>
      </c>
    </row>
    <row r="5" spans="1:6">
      <c r="A5" s="73">
        <v>2018</v>
      </c>
      <c r="B5" s="274">
        <v>0.16903602630147924</v>
      </c>
      <c r="C5" s="274">
        <v>0.62600800012200009</v>
      </c>
    </row>
    <row r="6" spans="1:6">
      <c r="A6" s="73">
        <v>2019</v>
      </c>
      <c r="B6" s="274">
        <v>0.17410710709052363</v>
      </c>
      <c r="C6" s="274">
        <v>0.64478824012566005</v>
      </c>
    </row>
    <row r="7" spans="1:6">
      <c r="A7" s="73">
        <v>2020</v>
      </c>
      <c r="B7" s="274">
        <v>0.17933032030323934</v>
      </c>
      <c r="C7" s="274">
        <v>0.66413188732942985</v>
      </c>
    </row>
    <row r="8" spans="1:6">
      <c r="A8" s="73">
        <v>2021</v>
      </c>
      <c r="B8" s="274">
        <v>0.18471022991233652</v>
      </c>
      <c r="C8" s="274">
        <v>0.68405584394931274</v>
      </c>
    </row>
    <row r="9" spans="1:6">
      <c r="A9" s="73">
        <v>2022</v>
      </c>
      <c r="B9" s="274">
        <v>0.19025153680970661</v>
      </c>
      <c r="C9" s="274">
        <v>0.70457751926779211</v>
      </c>
    </row>
    <row r="10" spans="1:6">
      <c r="A10" s="73">
        <v>2023</v>
      </c>
      <c r="B10" s="274">
        <v>0.1959590829139978</v>
      </c>
      <c r="C10" s="274">
        <v>0.72571484484582593</v>
      </c>
    </row>
    <row r="11" spans="1:6">
      <c r="A11" s="73">
        <v>2024</v>
      </c>
      <c r="B11" s="274">
        <v>0.20183785540141774</v>
      </c>
      <c r="C11" s="274">
        <v>0.74748629019120072</v>
      </c>
    </row>
    <row r="12" spans="1:6">
      <c r="A12" s="73">
        <v>2025</v>
      </c>
      <c r="B12" s="274">
        <v>0.20789299106346029</v>
      </c>
      <c r="C12" s="274">
        <v>0.76991087889693677</v>
      </c>
    </row>
    <row r="13" spans="1:6">
      <c r="A13" s="73">
        <v>2026</v>
      </c>
      <c r="B13" s="274">
        <v>0.2141297807953641</v>
      </c>
      <c r="C13" s="274">
        <v>0.79300820526384486</v>
      </c>
    </row>
    <row r="14" spans="1:6">
      <c r="A14" s="73">
        <v>2027</v>
      </c>
      <c r="B14" s="274">
        <v>0.22055367421922503</v>
      </c>
      <c r="C14" s="274">
        <v>0.81679845142176022</v>
      </c>
      <c r="E14" s="4"/>
      <c r="F14" s="4"/>
    </row>
    <row r="15" spans="1:6">
      <c r="A15" s="73">
        <v>2028</v>
      </c>
      <c r="B15" s="274">
        <v>0.22717028444580178</v>
      </c>
      <c r="C15" s="274">
        <v>0.841302404964413</v>
      </c>
      <c r="E15" s="4"/>
      <c r="F15" s="4"/>
    </row>
    <row r="16" spans="1:6">
      <c r="A16" s="73">
        <v>2029</v>
      </c>
      <c r="B16" s="274">
        <v>0.23398539297917584</v>
      </c>
      <c r="C16" s="274">
        <v>0.86654147711334539</v>
      </c>
      <c r="E16" s="4"/>
      <c r="F16" s="4"/>
    </row>
    <row r="17" spans="1:6">
      <c r="A17" s="73">
        <v>2030</v>
      </c>
      <c r="B17" s="274">
        <v>0.24100495476855113</v>
      </c>
      <c r="C17" s="274">
        <v>0.89253772142674581</v>
      </c>
      <c r="E17" s="4"/>
      <c r="F17" s="4"/>
    </row>
    <row r="18" spans="1:6">
      <c r="A18" s="73">
        <v>2031</v>
      </c>
      <c r="B18" s="274">
        <v>0.24823510341160768</v>
      </c>
      <c r="C18" s="274">
        <v>0.91931385306954816</v>
      </c>
      <c r="E18" s="4"/>
      <c r="F18" s="4"/>
    </row>
    <row r="19" spans="1:6">
      <c r="A19" s="73">
        <v>2032</v>
      </c>
      <c r="B19" s="274">
        <v>0.25568215651395593</v>
      </c>
      <c r="C19" s="274">
        <v>0.94689326866163459</v>
      </c>
      <c r="E19" s="4"/>
      <c r="F19" s="4"/>
    </row>
    <row r="20" spans="1:6">
      <c r="A20" s="73">
        <v>2033</v>
      </c>
      <c r="B20" s="274">
        <v>0.26335262120937464</v>
      </c>
      <c r="C20" s="274">
        <v>0.97530006672148362</v>
      </c>
      <c r="E20" s="4"/>
      <c r="F20" s="4"/>
    </row>
    <row r="21" spans="1:6">
      <c r="A21" s="73">
        <v>2034</v>
      </c>
      <c r="B21" s="274">
        <v>0.27125319984565588</v>
      </c>
      <c r="C21" s="274">
        <v>1.0045590687231281</v>
      </c>
      <c r="E21" s="4"/>
      <c r="F21" s="4"/>
    </row>
    <row r="22" spans="1:6">
      <c r="A22" s="73">
        <v>2035</v>
      </c>
      <c r="B22" s="274">
        <v>0.27939079584102555</v>
      </c>
      <c r="C22" s="274">
        <v>1.0346958407848219</v>
      </c>
      <c r="E22" s="4"/>
      <c r="F22" s="4"/>
    </row>
    <row r="23" spans="1:6">
      <c r="A23" s="73">
        <v>2036</v>
      </c>
      <c r="B23" s="274">
        <v>0.28777251971625634</v>
      </c>
      <c r="C23" s="274">
        <v>1.0657367160083666</v>
      </c>
      <c r="E23" s="4"/>
      <c r="F23" s="4"/>
    </row>
    <row r="24" spans="1:6">
      <c r="A24" s="73">
        <v>2037</v>
      </c>
      <c r="B24" s="274">
        <v>0.29640569530774402</v>
      </c>
      <c r="C24" s="274">
        <v>1.0977088174886176</v>
      </c>
      <c r="E24" s="4"/>
      <c r="F24" s="4"/>
    </row>
    <row r="25" spans="1:6">
      <c r="A25" s="73">
        <v>2038</v>
      </c>
      <c r="B25" s="274">
        <v>0.30529786616697635</v>
      </c>
      <c r="C25" s="274">
        <v>1.1306400820132763</v>
      </c>
      <c r="E25" s="4"/>
      <c r="F25" s="4"/>
    </row>
    <row r="26" spans="1:6">
      <c r="A26" s="73">
        <v>2039</v>
      </c>
      <c r="B26" s="274">
        <v>0.31445680215198563</v>
      </c>
      <c r="C26" s="274">
        <v>1.1645592844736745</v>
      </c>
      <c r="E26" s="4"/>
      <c r="F26" s="4"/>
    </row>
    <row r="27" spans="1:6">
      <c r="A27" s="73">
        <v>2040</v>
      </c>
      <c r="B27" s="274">
        <v>0.32389050621654519</v>
      </c>
      <c r="C27" s="274">
        <v>1.1994960630078848</v>
      </c>
      <c r="E27" s="4"/>
      <c r="F27" s="4"/>
    </row>
    <row r="28" spans="1:6">
      <c r="A28" s="73">
        <v>2041</v>
      </c>
      <c r="B28" s="274">
        <v>0.33360722140304155</v>
      </c>
      <c r="C28" s="274">
        <v>1.2354809448981214</v>
      </c>
      <c r="E28" s="4"/>
      <c r="F28" s="4"/>
    </row>
    <row r="29" spans="1:6">
      <c r="A29" s="649"/>
      <c r="B29" s="650"/>
      <c r="C29" s="650"/>
      <c r="E29" s="4"/>
      <c r="F29" s="4"/>
    </row>
    <row r="30" spans="1:6" ht="29.25" customHeight="1">
      <c r="A30" s="1417" t="s">
        <v>768</v>
      </c>
      <c r="B30" s="1417"/>
      <c r="C30" s="1417"/>
      <c r="D30" s="778"/>
    </row>
    <row r="31" spans="1:6">
      <c r="A31" s="1415"/>
      <c r="B31" s="1416"/>
      <c r="C31" s="1416"/>
    </row>
    <row r="32" spans="1:6">
      <c r="C32" s="50"/>
    </row>
    <row r="33" spans="3:3">
      <c r="C33" s="50"/>
    </row>
    <row r="34" spans="3:3">
      <c r="C34" s="50"/>
    </row>
    <row r="35" spans="3:3">
      <c r="C35" s="50"/>
    </row>
    <row r="36" spans="3:3">
      <c r="C36" s="50"/>
    </row>
    <row r="37" spans="3:3">
      <c r="C37" s="50"/>
    </row>
    <row r="38" spans="3:3">
      <c r="C38" s="50"/>
    </row>
    <row r="39" spans="3:3">
      <c r="C39" s="50"/>
    </row>
    <row r="40" spans="3:3">
      <c r="C40" s="50"/>
    </row>
    <row r="41" spans="3:3">
      <c r="C41" s="50"/>
    </row>
    <row r="42" spans="3:3">
      <c r="C42" s="50"/>
    </row>
    <row r="43" spans="3:3">
      <c r="C43" s="50"/>
    </row>
    <row r="44" spans="3:3">
      <c r="C44" s="50"/>
    </row>
    <row r="45" spans="3:3">
      <c r="C45" s="50"/>
    </row>
    <row r="46" spans="3:3">
      <c r="C46" s="50"/>
    </row>
    <row r="47" spans="3:3">
      <c r="C47" s="50"/>
    </row>
    <row r="48" spans="3:3">
      <c r="C48" s="50"/>
    </row>
    <row r="49" spans="3:3">
      <c r="C49" s="50"/>
    </row>
    <row r="50" spans="3:3">
      <c r="C50" s="50"/>
    </row>
    <row r="51" spans="3:3">
      <c r="C51" s="50"/>
    </row>
    <row r="52" spans="3:3">
      <c r="C52" s="50"/>
    </row>
    <row r="53" spans="3:3">
      <c r="C53" s="50"/>
    </row>
    <row r="54" spans="3:3">
      <c r="C54" s="50"/>
    </row>
    <row r="55" spans="3:3">
      <c r="C55" s="50"/>
    </row>
  </sheetData>
  <mergeCells count="3">
    <mergeCell ref="A1:C1"/>
    <mergeCell ref="A31:C31"/>
    <mergeCell ref="A30:C30"/>
  </mergeCells>
  <phoneticPr fontId="0" type="noConversion"/>
  <printOptions horizontalCentered="1" verticalCentered="1" headings="1"/>
  <pageMargins left="0.25" right="0.25" top="0.5" bottom="0.5" header="0.5" footer="0.5"/>
  <pageSetup firstPageNumber="75" orientation="portrait" useFirstPageNumber="1" r:id="rId1"/>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F12"/>
  <sheetViews>
    <sheetView zoomScaleNormal="100" workbookViewId="0">
      <selection sqref="A1:E1"/>
    </sheetView>
  </sheetViews>
  <sheetFormatPr defaultColWidth="15.42578125" defaultRowHeight="14.25"/>
  <cols>
    <col min="1" max="1" width="20" style="2" customWidth="1"/>
    <col min="2" max="2" width="21.42578125" style="2" customWidth="1"/>
    <col min="3" max="5" width="25.5703125" style="2" customWidth="1"/>
    <col min="6" max="6" width="25.5703125" style="2" bestFit="1" customWidth="1"/>
    <col min="7" max="7" width="30.42578125" style="2" customWidth="1"/>
    <col min="8" max="16384" width="15.42578125" style="2"/>
  </cols>
  <sheetData>
    <row r="1" spans="1:6" s="27" customFormat="1" ht="95.1" customHeight="1">
      <c r="A1" s="1418" t="s">
        <v>792</v>
      </c>
      <c r="B1" s="1418"/>
      <c r="C1" s="1418"/>
      <c r="D1" s="1418"/>
      <c r="E1" s="1418"/>
      <c r="F1" s="1000"/>
    </row>
    <row r="2" spans="1:6" ht="63.75" customHeight="1">
      <c r="A2" s="1151" t="s">
        <v>24</v>
      </c>
      <c r="B2" s="1152" t="s">
        <v>25</v>
      </c>
      <c r="C2" s="1152" t="s">
        <v>26</v>
      </c>
      <c r="D2" s="1152" t="s">
        <v>416</v>
      </c>
      <c r="E2" s="1152" t="s">
        <v>27</v>
      </c>
      <c r="F2" s="51"/>
    </row>
    <row r="3" spans="1:6">
      <c r="A3" s="651">
        <v>2011</v>
      </c>
      <c r="B3" s="82">
        <v>20950509</v>
      </c>
      <c r="C3" s="82">
        <v>11372235</v>
      </c>
      <c r="D3" s="451">
        <v>0.54281425811659278</v>
      </c>
      <c r="E3" s="460">
        <v>504</v>
      </c>
    </row>
    <row r="4" spans="1:6">
      <c r="A4" s="651">
        <v>2012</v>
      </c>
      <c r="B4" s="82">
        <v>21046806</v>
      </c>
      <c r="C4" s="82">
        <v>10325509</v>
      </c>
      <c r="D4" s="451">
        <v>0.49059743316871929</v>
      </c>
      <c r="E4" s="460">
        <v>461</v>
      </c>
    </row>
    <row r="5" spans="1:6">
      <c r="A5" s="651">
        <v>2013</v>
      </c>
      <c r="B5" s="82">
        <v>17874648.669999998</v>
      </c>
      <c r="C5" s="82">
        <v>7897312.6954929316</v>
      </c>
      <c r="D5" s="451">
        <v>0.44181638706820708</v>
      </c>
      <c r="E5" s="460">
        <v>449.52827273980711</v>
      </c>
    </row>
    <row r="6" spans="1:6">
      <c r="A6" s="651">
        <v>2014</v>
      </c>
      <c r="B6" s="82">
        <v>19143282.129999999</v>
      </c>
      <c r="C6" s="82">
        <v>9030922.0435848869</v>
      </c>
      <c r="D6" s="451">
        <v>0.46781183364707118</v>
      </c>
      <c r="E6" s="460">
        <v>409.77004599051168</v>
      </c>
    </row>
    <row r="7" spans="1:6">
      <c r="A7" s="8">
        <v>2015</v>
      </c>
      <c r="B7" s="82">
        <v>17355596.309999999</v>
      </c>
      <c r="C7" s="82">
        <v>5632584.410129346</v>
      </c>
      <c r="D7" s="451">
        <v>0.32453995296513938</v>
      </c>
      <c r="E7" s="460">
        <v>278.71663170514847</v>
      </c>
    </row>
    <row r="8" spans="1:6">
      <c r="A8" s="8">
        <v>2016</v>
      </c>
      <c r="B8" s="82">
        <v>17511142</v>
      </c>
      <c r="C8" s="82">
        <v>5435882.4540534988</v>
      </c>
      <c r="D8" s="451">
        <v>0.31042421185628549</v>
      </c>
      <c r="E8" s="460">
        <v>274.65048777554057</v>
      </c>
    </row>
    <row r="9" spans="1:6">
      <c r="A9" s="8">
        <v>2017</v>
      </c>
      <c r="B9" s="82">
        <f>'ESA-Table 1'!D28</f>
        <v>30649505</v>
      </c>
      <c r="C9" s="82">
        <f>'ESA-Table 9'!G60</f>
        <v>5891654.2079175068</v>
      </c>
      <c r="D9" s="451">
        <f t="shared" ref="D9" si="0">C9/B9</f>
        <v>0.19222673279446134</v>
      </c>
      <c r="E9" s="1096">
        <f>C9/'ESA-Table 2'!C72</f>
        <v>271.79287760841015</v>
      </c>
    </row>
    <row r="12" spans="1:6" ht="14.1" customHeight="1">
      <c r="A12" s="1382" t="s">
        <v>636</v>
      </c>
      <c r="B12" s="1382"/>
      <c r="C12" s="1382"/>
      <c r="D12" s="1382"/>
      <c r="E12" s="1382"/>
    </row>
  </sheetData>
  <mergeCells count="2">
    <mergeCell ref="A1:E1"/>
    <mergeCell ref="A12:E12"/>
  </mergeCells>
  <phoneticPr fontId="0" type="noConversion"/>
  <printOptions horizontalCentered="1" verticalCentered="1" headings="1"/>
  <pageMargins left="0.25" right="0.25" top="0.5" bottom="0.5" header="0.5" footer="0.5"/>
  <pageSetup firstPageNumber="76"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0"/>
  <sheetViews>
    <sheetView zoomScale="70" zoomScaleNormal="70" workbookViewId="0">
      <selection activeCell="I62" sqref="I62"/>
    </sheetView>
  </sheetViews>
  <sheetFormatPr defaultColWidth="31.5703125" defaultRowHeight="12"/>
  <cols>
    <col min="1" max="1" width="12" style="191" customWidth="1"/>
    <col min="2" max="2" width="35.85546875" style="191" bestFit="1" customWidth="1"/>
    <col min="3" max="4" width="14.42578125" style="191" customWidth="1"/>
    <col min="5" max="5" width="14.5703125" style="191" customWidth="1"/>
    <col min="6" max="6" width="13.5703125" style="191" customWidth="1"/>
    <col min="7" max="7" width="12.5703125" style="191" customWidth="1"/>
    <col min="8" max="8" width="13" style="191" customWidth="1"/>
    <col min="9" max="9" width="11.5703125" style="191" customWidth="1"/>
    <col min="10" max="10" width="12.5703125" style="191" customWidth="1"/>
    <col min="11" max="11" width="13.42578125" style="191" customWidth="1"/>
    <col min="12" max="12" width="9.5703125" style="365" customWidth="1"/>
    <col min="13" max="13" width="8.5703125" style="365" customWidth="1"/>
    <col min="14" max="14" width="10" style="191" customWidth="1"/>
    <col min="15" max="15" width="12" style="365" customWidth="1"/>
    <col min="16" max="16" width="12" style="365" bestFit="1" customWidth="1"/>
    <col min="17" max="17" width="11.5703125" style="191" customWidth="1"/>
    <col min="18" max="18" width="8.42578125" style="365" customWidth="1"/>
    <col min="19" max="19" width="9.42578125" style="365" customWidth="1"/>
    <col min="20" max="20" width="9.5703125" style="191" customWidth="1"/>
    <col min="21" max="21" width="13.5703125" style="191" customWidth="1"/>
    <col min="22" max="22" width="11.5703125" style="365" customWidth="1"/>
    <col min="23" max="23" width="22" style="191" customWidth="1"/>
    <col min="24" max="24" width="11.5703125" style="191" customWidth="1"/>
    <col min="25" max="25" width="19.5703125" style="191" customWidth="1"/>
    <col min="26" max="26" width="30.5703125" style="191" customWidth="1"/>
    <col min="27" max="27" width="12" style="191" customWidth="1"/>
    <col min="28" max="16384" width="31.5703125" style="191"/>
  </cols>
  <sheetData>
    <row r="1" spans="1:27" s="365" customFormat="1" ht="57.75" customHeight="1">
      <c r="A1" s="1435" t="s">
        <v>716</v>
      </c>
      <c r="B1" s="1435"/>
      <c r="C1" s="1435"/>
      <c r="D1" s="1435"/>
      <c r="E1" s="1435"/>
      <c r="F1" s="1435"/>
      <c r="G1" s="1435"/>
      <c r="H1" s="1435"/>
      <c r="I1" s="1435"/>
      <c r="J1" s="1435"/>
      <c r="K1" s="1435"/>
      <c r="L1" s="1435"/>
      <c r="M1" s="1435"/>
      <c r="N1" s="1435"/>
      <c r="O1" s="1435"/>
      <c r="P1" s="1435"/>
      <c r="Q1" s="1435"/>
      <c r="R1" s="1435"/>
      <c r="S1" s="1435"/>
      <c r="T1" s="1435"/>
      <c r="U1" s="1435"/>
      <c r="V1" s="1435"/>
      <c r="W1" s="1435"/>
      <c r="X1" s="1435"/>
      <c r="Y1" s="1435"/>
      <c r="Z1" s="1435"/>
    </row>
    <row r="2" spans="1:27" s="365" customFormat="1" ht="17.100000000000001" customHeight="1" thickBot="1">
      <c r="B2" s="1000"/>
    </row>
    <row r="3" spans="1:27" s="189" customFormat="1" ht="16.350000000000001" customHeight="1" thickBot="1">
      <c r="B3" s="276"/>
      <c r="C3" s="276"/>
      <c r="D3" s="276"/>
      <c r="E3" s="276"/>
      <c r="F3" s="276"/>
      <c r="G3" s="276"/>
      <c r="H3" s="276"/>
      <c r="I3" s="276"/>
      <c r="J3" s="276"/>
      <c r="K3" s="276"/>
      <c r="L3" s="1442" t="s">
        <v>254</v>
      </c>
      <c r="M3" s="1443"/>
      <c r="N3" s="1443"/>
      <c r="O3" s="1443"/>
      <c r="P3" s="1443"/>
      <c r="Q3" s="1443"/>
      <c r="R3" s="1443"/>
      <c r="S3" s="1443"/>
      <c r="T3" s="1444"/>
      <c r="U3" s="276"/>
      <c r="V3" s="363"/>
      <c r="W3" s="276"/>
      <c r="X3" s="276"/>
      <c r="Y3" s="276"/>
      <c r="Z3" s="276"/>
      <c r="AA3" s="188"/>
    </row>
    <row r="4" spans="1:27" s="189" customFormat="1" ht="30.6" customHeight="1" thickBot="1">
      <c r="B4" s="364"/>
      <c r="C4" s="1436" t="s">
        <v>420</v>
      </c>
      <c r="D4" s="1437"/>
      <c r="E4" s="1438"/>
      <c r="F4" s="1436" t="s">
        <v>231</v>
      </c>
      <c r="G4" s="1437"/>
      <c r="H4" s="1438"/>
      <c r="I4" s="1436" t="s">
        <v>232</v>
      </c>
      <c r="J4" s="1437"/>
      <c r="K4" s="1438"/>
      <c r="L4" s="1442" t="s">
        <v>255</v>
      </c>
      <c r="M4" s="1443"/>
      <c r="N4" s="1444"/>
      <c r="O4" s="1442" t="s">
        <v>641</v>
      </c>
      <c r="P4" s="1443"/>
      <c r="Q4" s="1444"/>
      <c r="R4" s="1445" t="s">
        <v>642</v>
      </c>
      <c r="S4" s="1446"/>
      <c r="T4" s="1446"/>
      <c r="U4" s="364"/>
      <c r="V4" s="364"/>
      <c r="W4" s="364"/>
      <c r="X4" s="364"/>
      <c r="Y4" s="364"/>
      <c r="Z4" s="364"/>
      <c r="AA4" s="190"/>
    </row>
    <row r="5" spans="1:27" s="189" customFormat="1" ht="71.099999999999994" customHeight="1" thickBot="1">
      <c r="A5" s="277" t="s">
        <v>419</v>
      </c>
      <c r="B5" s="277" t="s">
        <v>640</v>
      </c>
      <c r="C5" s="278" t="s">
        <v>5</v>
      </c>
      <c r="D5" s="216" t="s">
        <v>113</v>
      </c>
      <c r="E5" s="279" t="s">
        <v>183</v>
      </c>
      <c r="F5" s="280" t="s">
        <v>5</v>
      </c>
      <c r="G5" s="216" t="s">
        <v>113</v>
      </c>
      <c r="H5" s="279" t="s">
        <v>447</v>
      </c>
      <c r="I5" s="1447" t="s">
        <v>285</v>
      </c>
      <c r="J5" s="1448"/>
      <c r="K5" s="1449"/>
      <c r="L5" s="1436" t="s">
        <v>233</v>
      </c>
      <c r="M5" s="1437"/>
      <c r="N5" s="1438"/>
      <c r="O5" s="1436" t="s">
        <v>234</v>
      </c>
      <c r="P5" s="1437"/>
      <c r="Q5" s="1438"/>
      <c r="R5" s="1439" t="s">
        <v>235</v>
      </c>
      <c r="S5" s="1440"/>
      <c r="T5" s="1441"/>
      <c r="U5" s="346" t="s">
        <v>421</v>
      </c>
      <c r="V5" s="359" t="s">
        <v>380</v>
      </c>
      <c r="W5" s="370" t="s">
        <v>236</v>
      </c>
      <c r="X5" s="369" t="s">
        <v>74</v>
      </c>
      <c r="Y5" s="369" t="s">
        <v>237</v>
      </c>
      <c r="Z5" s="371" t="s">
        <v>238</v>
      </c>
      <c r="AA5" s="190"/>
    </row>
    <row r="6" spans="1:27" s="189" customFormat="1" ht="19.350000000000001" customHeight="1">
      <c r="A6" s="281"/>
      <c r="B6" s="281"/>
      <c r="C6" s="390"/>
      <c r="D6" s="367"/>
      <c r="E6" s="368"/>
      <c r="F6" s="213"/>
      <c r="G6" s="214"/>
      <c r="H6" s="368"/>
      <c r="I6" s="215" t="s">
        <v>5</v>
      </c>
      <c r="J6" s="216" t="s">
        <v>113</v>
      </c>
      <c r="K6" s="368" t="s">
        <v>186</v>
      </c>
      <c r="L6" s="390" t="s">
        <v>5</v>
      </c>
      <c r="M6" s="367" t="s">
        <v>113</v>
      </c>
      <c r="N6" s="368" t="s">
        <v>49</v>
      </c>
      <c r="O6" s="366" t="s">
        <v>5</v>
      </c>
      <c r="P6" s="367" t="s">
        <v>113</v>
      </c>
      <c r="Q6" s="389" t="s">
        <v>49</v>
      </c>
      <c r="R6" s="366" t="s">
        <v>5</v>
      </c>
      <c r="S6" s="367" t="s">
        <v>113</v>
      </c>
      <c r="T6" s="368" t="s">
        <v>49</v>
      </c>
      <c r="U6" s="345"/>
      <c r="V6" s="374"/>
      <c r="W6" s="374"/>
      <c r="X6" s="374"/>
      <c r="Y6" s="375"/>
      <c r="Z6" s="376"/>
      <c r="AA6" s="190"/>
    </row>
    <row r="7" spans="1:27" s="189" customFormat="1" ht="12.75" customHeight="1">
      <c r="A7" s="282"/>
      <c r="B7" s="283"/>
      <c r="C7" s="284"/>
      <c r="D7" s="192"/>
      <c r="E7" s="193"/>
      <c r="F7" s="285"/>
      <c r="G7" s="286"/>
      <c r="H7" s="193"/>
      <c r="I7" s="192"/>
      <c r="J7" s="192"/>
      <c r="K7" s="193"/>
      <c r="L7" s="355"/>
      <c r="M7" s="355"/>
      <c r="N7" s="372"/>
      <c r="O7" s="354"/>
      <c r="P7" s="355"/>
      <c r="Q7" s="372"/>
      <c r="R7" s="354"/>
      <c r="S7" s="355"/>
      <c r="T7" s="373"/>
      <c r="U7" s="345"/>
      <c r="V7" s="351"/>
      <c r="W7" s="374"/>
      <c r="X7" s="374"/>
      <c r="Y7" s="375"/>
      <c r="Z7" s="376"/>
      <c r="AA7" s="190"/>
    </row>
    <row r="8" spans="1:27" ht="12.75" customHeight="1">
      <c r="A8" s="287"/>
      <c r="B8" s="288" t="s">
        <v>103</v>
      </c>
      <c r="C8" s="289" t="s">
        <v>239</v>
      </c>
      <c r="D8" s="290" t="s">
        <v>239</v>
      </c>
      <c r="E8" s="291" t="s">
        <v>240</v>
      </c>
      <c r="F8" s="292" t="s">
        <v>239</v>
      </c>
      <c r="G8" s="290" t="s">
        <v>239</v>
      </c>
      <c r="H8" s="291" t="s">
        <v>240</v>
      </c>
      <c r="I8" s="290" t="s">
        <v>239</v>
      </c>
      <c r="J8" s="290" t="s">
        <v>239</v>
      </c>
      <c r="K8" s="291" t="s">
        <v>240</v>
      </c>
      <c r="L8" s="289" t="s">
        <v>239</v>
      </c>
      <c r="M8" s="290" t="s">
        <v>239</v>
      </c>
      <c r="N8" s="291" t="s">
        <v>240</v>
      </c>
      <c r="O8" s="292" t="s">
        <v>239</v>
      </c>
      <c r="P8" s="290" t="s">
        <v>239</v>
      </c>
      <c r="Q8" s="352" t="s">
        <v>240</v>
      </c>
      <c r="R8" s="292" t="s">
        <v>239</v>
      </c>
      <c r="S8" s="290" t="s">
        <v>239</v>
      </c>
      <c r="T8" s="291" t="s">
        <v>240</v>
      </c>
      <c r="U8" s="344" t="s">
        <v>241</v>
      </c>
      <c r="V8" s="358" t="s">
        <v>242</v>
      </c>
      <c r="W8" s="377"/>
      <c r="X8" s="377"/>
      <c r="Y8" s="378"/>
      <c r="Z8" s="379" t="s">
        <v>267</v>
      </c>
      <c r="AA8" s="190"/>
    </row>
    <row r="9" spans="1:27">
      <c r="A9" s="287"/>
      <c r="B9" s="293" t="s">
        <v>6</v>
      </c>
      <c r="C9" s="294"/>
      <c r="D9" s="194"/>
      <c r="E9" s="291"/>
      <c r="F9" s="295"/>
      <c r="G9" s="296"/>
      <c r="H9" s="291"/>
      <c r="I9" s="290"/>
      <c r="J9" s="290"/>
      <c r="K9" s="291"/>
      <c r="L9" s="296"/>
      <c r="M9" s="296"/>
      <c r="N9" s="296"/>
      <c r="O9" s="295"/>
      <c r="P9" s="296"/>
      <c r="Q9" s="296"/>
      <c r="R9" s="295"/>
      <c r="S9" s="296"/>
      <c r="T9" s="297"/>
      <c r="U9" s="343"/>
      <c r="V9" s="357"/>
      <c r="W9" s="380"/>
      <c r="X9" s="380"/>
      <c r="Y9" s="380"/>
      <c r="Z9" s="381"/>
    </row>
    <row r="10" spans="1:27" ht="36">
      <c r="A10" s="298"/>
      <c r="B10" s="299" t="s">
        <v>243</v>
      </c>
      <c r="C10" s="292">
        <v>3696036</v>
      </c>
      <c r="D10" s="290">
        <v>1383752</v>
      </c>
      <c r="E10" s="300">
        <f>SUM(C10:D10)</f>
        <v>5079788</v>
      </c>
      <c r="F10" s="292">
        <v>1643544.5607522978</v>
      </c>
      <c r="G10" s="290">
        <v>285925.91355654423</v>
      </c>
      <c r="H10" s="300">
        <f>SUM(F10:G10)</f>
        <v>1929470.4743088419</v>
      </c>
      <c r="I10" s="292">
        <f>C10-F10</f>
        <v>2052491.4392477022</v>
      </c>
      <c r="J10" s="290">
        <f>D10-G10</f>
        <v>1097826.0864434559</v>
      </c>
      <c r="K10" s="300">
        <f>SUM(I10:J10)</f>
        <v>3150317.5256911581</v>
      </c>
      <c r="L10" s="292">
        <v>0</v>
      </c>
      <c r="M10" s="290">
        <v>0</v>
      </c>
      <c r="N10" s="300">
        <f>SUM(L10:M10)</f>
        <v>0</v>
      </c>
      <c r="O10" s="292">
        <v>0</v>
      </c>
      <c r="P10" s="290">
        <v>0</v>
      </c>
      <c r="Q10" s="300">
        <f>SUM(O10:P10)</f>
        <v>0</v>
      </c>
      <c r="R10" s="292">
        <v>0</v>
      </c>
      <c r="S10" s="290">
        <v>0</v>
      </c>
      <c r="T10" s="300">
        <f>SUM(R10:S10)</f>
        <v>0</v>
      </c>
      <c r="U10" s="342">
        <f>N10+Q10+T10</f>
        <v>0</v>
      </c>
      <c r="V10" s="356">
        <v>0</v>
      </c>
      <c r="W10" s="382" t="s">
        <v>370</v>
      </c>
      <c r="X10" s="382" t="s">
        <v>370</v>
      </c>
      <c r="Y10" s="391" t="s">
        <v>247</v>
      </c>
      <c r="Z10" s="341" t="s">
        <v>247</v>
      </c>
    </row>
    <row r="11" spans="1:27" ht="36">
      <c r="A11" s="298"/>
      <c r="B11" s="299" t="s">
        <v>244</v>
      </c>
      <c r="C11" s="292">
        <v>63516</v>
      </c>
      <c r="D11" s="290">
        <v>2053668</v>
      </c>
      <c r="E11" s="300">
        <f t="shared" ref="E11:E20" si="0">SUM(C11:D11)</f>
        <v>2117184</v>
      </c>
      <c r="F11" s="292">
        <v>21061.363998302204</v>
      </c>
      <c r="G11" s="290">
        <v>960358.53594510432</v>
      </c>
      <c r="H11" s="300">
        <f t="shared" ref="H11:H20" si="1">SUM(F11:G11)</f>
        <v>981419.89994340658</v>
      </c>
      <c r="I11" s="292">
        <f t="shared" ref="I11:J20" si="2">C11-F11</f>
        <v>42454.6360016978</v>
      </c>
      <c r="J11" s="290">
        <f t="shared" si="2"/>
        <v>1093309.4640548956</v>
      </c>
      <c r="K11" s="300">
        <f t="shared" ref="K11:K20" si="3">SUM(I11:J11)</f>
        <v>1135764.1000565933</v>
      </c>
      <c r="L11" s="292">
        <v>0</v>
      </c>
      <c r="M11" s="290">
        <v>0</v>
      </c>
      <c r="N11" s="300">
        <f t="shared" ref="N11:N20" si="4">SUM(L11:M11)</f>
        <v>0</v>
      </c>
      <c r="O11" s="292">
        <v>0</v>
      </c>
      <c r="P11" s="290">
        <v>0</v>
      </c>
      <c r="Q11" s="300">
        <f t="shared" ref="Q11:Q20" si="5">SUM(O11:P11)</f>
        <v>0</v>
      </c>
      <c r="R11" s="292">
        <v>0</v>
      </c>
      <c r="S11" s="290">
        <v>0</v>
      </c>
      <c r="T11" s="300">
        <f t="shared" ref="T11:T20" si="6">SUM(R11:S11)</f>
        <v>0</v>
      </c>
      <c r="U11" s="342">
        <f t="shared" ref="U11:U20" si="7">N11+Q11+T11</f>
        <v>0</v>
      </c>
      <c r="V11" s="356">
        <v>0</v>
      </c>
      <c r="W11" s="382" t="s">
        <v>370</v>
      </c>
      <c r="X11" s="382" t="s">
        <v>370</v>
      </c>
      <c r="Y11" s="391" t="s">
        <v>247</v>
      </c>
      <c r="Z11" s="341" t="s">
        <v>247</v>
      </c>
    </row>
    <row r="12" spans="1:27" ht="36">
      <c r="A12" s="353"/>
      <c r="B12" s="299" t="s">
        <v>245</v>
      </c>
      <c r="C12" s="292">
        <v>1855673</v>
      </c>
      <c r="D12" s="290">
        <v>2871846</v>
      </c>
      <c r="E12" s="300">
        <f t="shared" si="0"/>
        <v>4727519</v>
      </c>
      <c r="F12" s="292">
        <v>1250975.6352403068</v>
      </c>
      <c r="G12" s="290">
        <v>1693786.5074115694</v>
      </c>
      <c r="H12" s="300">
        <f t="shared" si="1"/>
        <v>2944762.1426518764</v>
      </c>
      <c r="I12" s="292">
        <f t="shared" si="2"/>
        <v>604697.36475969316</v>
      </c>
      <c r="J12" s="290">
        <f t="shared" si="2"/>
        <v>1178059.4925884306</v>
      </c>
      <c r="K12" s="300">
        <f t="shared" si="3"/>
        <v>1782756.8573481238</v>
      </c>
      <c r="L12" s="292">
        <v>0</v>
      </c>
      <c r="M12" s="290">
        <v>0</v>
      </c>
      <c r="N12" s="300">
        <f t="shared" si="4"/>
        <v>0</v>
      </c>
      <c r="O12" s="292">
        <v>0</v>
      </c>
      <c r="P12" s="290">
        <v>0</v>
      </c>
      <c r="Q12" s="300">
        <f t="shared" si="5"/>
        <v>0</v>
      </c>
      <c r="R12" s="292">
        <v>0</v>
      </c>
      <c r="S12" s="290">
        <v>0</v>
      </c>
      <c r="T12" s="300">
        <f t="shared" si="6"/>
        <v>0</v>
      </c>
      <c r="U12" s="342">
        <f>N12+Q12+T12</f>
        <v>0</v>
      </c>
      <c r="V12" s="356">
        <v>0</v>
      </c>
      <c r="W12" s="391" t="s">
        <v>370</v>
      </c>
      <c r="X12" s="391" t="s">
        <v>370</v>
      </c>
      <c r="Y12" s="391" t="s">
        <v>247</v>
      </c>
      <c r="Z12" s="341" t="s">
        <v>370</v>
      </c>
    </row>
    <row r="13" spans="1:27" ht="36">
      <c r="A13" s="353"/>
      <c r="B13" s="299" t="s">
        <v>246</v>
      </c>
      <c r="C13" s="292">
        <v>416116</v>
      </c>
      <c r="D13" s="290">
        <v>3629306</v>
      </c>
      <c r="E13" s="300">
        <f t="shared" si="0"/>
        <v>4045422</v>
      </c>
      <c r="F13" s="292">
        <v>164768.83479904348</v>
      </c>
      <c r="G13" s="290">
        <v>2072209.32564164</v>
      </c>
      <c r="H13" s="300">
        <f t="shared" si="1"/>
        <v>2236978.1604406834</v>
      </c>
      <c r="I13" s="292">
        <f t="shared" si="2"/>
        <v>251347.16520095652</v>
      </c>
      <c r="J13" s="290">
        <f t="shared" si="2"/>
        <v>1557096.67435836</v>
      </c>
      <c r="K13" s="300">
        <f t="shared" si="3"/>
        <v>1808443.8395593166</v>
      </c>
      <c r="L13" s="292">
        <v>0</v>
      </c>
      <c r="M13" s="290">
        <v>0</v>
      </c>
      <c r="N13" s="300">
        <f t="shared" si="4"/>
        <v>0</v>
      </c>
      <c r="O13" s="292">
        <v>0</v>
      </c>
      <c r="P13" s="290">
        <v>0</v>
      </c>
      <c r="Q13" s="300">
        <f t="shared" si="5"/>
        <v>0</v>
      </c>
      <c r="R13" s="292">
        <v>0</v>
      </c>
      <c r="S13" s="290">
        <v>0</v>
      </c>
      <c r="T13" s="300">
        <f t="shared" si="6"/>
        <v>0</v>
      </c>
      <c r="U13" s="342">
        <f t="shared" si="7"/>
        <v>0</v>
      </c>
      <c r="V13" s="356">
        <v>0</v>
      </c>
      <c r="W13" s="391" t="s">
        <v>370</v>
      </c>
      <c r="X13" s="391" t="s">
        <v>370</v>
      </c>
      <c r="Y13" s="391" t="s">
        <v>370</v>
      </c>
      <c r="Z13" s="341" t="s">
        <v>370</v>
      </c>
    </row>
    <row r="14" spans="1:27" s="242" customFormat="1" ht="36">
      <c r="A14" s="298"/>
      <c r="B14" s="299" t="s">
        <v>248</v>
      </c>
      <c r="C14" s="292">
        <v>13905</v>
      </c>
      <c r="D14" s="290">
        <v>574100</v>
      </c>
      <c r="E14" s="300">
        <f t="shared" si="0"/>
        <v>588005</v>
      </c>
      <c r="F14" s="292">
        <v>262.50025512666156</v>
      </c>
      <c r="G14" s="290">
        <v>201612.3264343811</v>
      </c>
      <c r="H14" s="300">
        <f t="shared" si="1"/>
        <v>201874.82668950775</v>
      </c>
      <c r="I14" s="292">
        <f t="shared" si="2"/>
        <v>13642.499744873339</v>
      </c>
      <c r="J14" s="290">
        <f t="shared" si="2"/>
        <v>372487.67356561893</v>
      </c>
      <c r="K14" s="300">
        <f t="shared" si="3"/>
        <v>386130.17331049225</v>
      </c>
      <c r="L14" s="292">
        <v>0</v>
      </c>
      <c r="M14" s="290">
        <v>0</v>
      </c>
      <c r="N14" s="300">
        <f t="shared" si="4"/>
        <v>0</v>
      </c>
      <c r="O14" s="292">
        <v>0</v>
      </c>
      <c r="P14" s="290">
        <v>0</v>
      </c>
      <c r="Q14" s="300">
        <f t="shared" si="5"/>
        <v>0</v>
      </c>
      <c r="R14" s="292">
        <v>0</v>
      </c>
      <c r="S14" s="290">
        <v>0</v>
      </c>
      <c r="T14" s="300">
        <f t="shared" si="6"/>
        <v>0</v>
      </c>
      <c r="U14" s="342">
        <f t="shared" si="7"/>
        <v>0</v>
      </c>
      <c r="V14" s="356">
        <v>0</v>
      </c>
      <c r="W14" s="382" t="s">
        <v>370</v>
      </c>
      <c r="X14" s="382" t="s">
        <v>370</v>
      </c>
      <c r="Y14" s="391" t="s">
        <v>247</v>
      </c>
      <c r="Z14" s="341" t="s">
        <v>247</v>
      </c>
    </row>
    <row r="15" spans="1:27" s="242" customFormat="1" ht="36">
      <c r="A15" s="298"/>
      <c r="B15" s="299" t="s">
        <v>249</v>
      </c>
      <c r="C15" s="292">
        <v>3539066</v>
      </c>
      <c r="D15" s="290">
        <v>0</v>
      </c>
      <c r="E15" s="300">
        <f t="shared" si="0"/>
        <v>3539066</v>
      </c>
      <c r="F15" s="292">
        <v>2068962.3453367772</v>
      </c>
      <c r="G15" s="290">
        <v>0</v>
      </c>
      <c r="H15" s="300">
        <f t="shared" si="1"/>
        <v>2068962.3453367772</v>
      </c>
      <c r="I15" s="292">
        <f t="shared" si="2"/>
        <v>1470103.6546632228</v>
      </c>
      <c r="J15" s="290">
        <f t="shared" si="2"/>
        <v>0</v>
      </c>
      <c r="K15" s="300">
        <f t="shared" si="3"/>
        <v>1470103.6546632228</v>
      </c>
      <c r="L15" s="292">
        <v>0</v>
      </c>
      <c r="M15" s="290">
        <v>0</v>
      </c>
      <c r="N15" s="300">
        <f t="shared" si="4"/>
        <v>0</v>
      </c>
      <c r="O15" s="292">
        <v>0</v>
      </c>
      <c r="P15" s="290">
        <v>0</v>
      </c>
      <c r="Q15" s="300">
        <f t="shared" si="5"/>
        <v>0</v>
      </c>
      <c r="R15" s="292">
        <v>0</v>
      </c>
      <c r="S15" s="290">
        <v>0</v>
      </c>
      <c r="T15" s="300">
        <f t="shared" si="6"/>
        <v>0</v>
      </c>
      <c r="U15" s="342">
        <f t="shared" si="7"/>
        <v>0</v>
      </c>
      <c r="V15" s="356">
        <v>0</v>
      </c>
      <c r="W15" s="382" t="s">
        <v>370</v>
      </c>
      <c r="X15" s="382" t="s">
        <v>370</v>
      </c>
      <c r="Y15" s="391" t="s">
        <v>247</v>
      </c>
      <c r="Z15" s="341" t="s">
        <v>247</v>
      </c>
    </row>
    <row r="16" spans="1:27" s="242" customFormat="1" ht="36">
      <c r="A16" s="441"/>
      <c r="B16" s="299" t="s">
        <v>265</v>
      </c>
      <c r="C16" s="292">
        <v>618041</v>
      </c>
      <c r="D16" s="290">
        <v>0</v>
      </c>
      <c r="E16" s="300">
        <f t="shared" si="0"/>
        <v>618041</v>
      </c>
      <c r="F16" s="292">
        <v>451907.74950029777</v>
      </c>
      <c r="G16" s="290">
        <v>0</v>
      </c>
      <c r="H16" s="300">
        <f t="shared" si="1"/>
        <v>451907.74950029777</v>
      </c>
      <c r="I16" s="292">
        <f t="shared" si="2"/>
        <v>166133.25049970223</v>
      </c>
      <c r="J16" s="290">
        <f t="shared" si="2"/>
        <v>0</v>
      </c>
      <c r="K16" s="300">
        <f t="shared" si="3"/>
        <v>166133.25049970223</v>
      </c>
      <c r="L16" s="292">
        <v>0</v>
      </c>
      <c r="M16" s="290">
        <v>0</v>
      </c>
      <c r="N16" s="300">
        <f t="shared" si="4"/>
        <v>0</v>
      </c>
      <c r="O16" s="292">
        <v>0</v>
      </c>
      <c r="P16" s="290">
        <v>0</v>
      </c>
      <c r="Q16" s="300">
        <f t="shared" si="5"/>
        <v>0</v>
      </c>
      <c r="R16" s="292">
        <v>0</v>
      </c>
      <c r="S16" s="290">
        <v>0</v>
      </c>
      <c r="T16" s="300">
        <f t="shared" si="6"/>
        <v>0</v>
      </c>
      <c r="U16" s="342">
        <f t="shared" si="7"/>
        <v>0</v>
      </c>
      <c r="V16" s="445">
        <f>-U16/$E$33</f>
        <v>0</v>
      </c>
      <c r="W16" s="382" t="s">
        <v>370</v>
      </c>
      <c r="X16" s="382" t="s">
        <v>370</v>
      </c>
      <c r="Y16" s="391" t="s">
        <v>247</v>
      </c>
      <c r="Z16" s="341" t="s">
        <v>247</v>
      </c>
    </row>
    <row r="17" spans="1:26" s="242" customFormat="1" ht="36">
      <c r="A17" s="403"/>
      <c r="B17" s="299" t="s">
        <v>89</v>
      </c>
      <c r="C17" s="292">
        <v>2007605</v>
      </c>
      <c r="D17" s="290">
        <v>2007605</v>
      </c>
      <c r="E17" s="300">
        <f t="shared" si="0"/>
        <v>4015210</v>
      </c>
      <c r="F17" s="292">
        <v>1637734.2036674016</v>
      </c>
      <c r="G17" s="290">
        <v>1637734.1336674015</v>
      </c>
      <c r="H17" s="300">
        <f t="shared" si="1"/>
        <v>3275468.3373348033</v>
      </c>
      <c r="I17" s="292">
        <f t="shared" si="2"/>
        <v>369870.79633259843</v>
      </c>
      <c r="J17" s="290">
        <f t="shared" si="2"/>
        <v>369870.8663325985</v>
      </c>
      <c r="K17" s="300">
        <f t="shared" si="3"/>
        <v>739741.66266519693</v>
      </c>
      <c r="L17" s="292">
        <v>0</v>
      </c>
      <c r="M17" s="290">
        <v>0</v>
      </c>
      <c r="N17" s="300">
        <f t="shared" si="4"/>
        <v>0</v>
      </c>
      <c r="O17" s="292">
        <v>0</v>
      </c>
      <c r="P17" s="290">
        <v>0</v>
      </c>
      <c r="Q17" s="300">
        <f t="shared" si="5"/>
        <v>0</v>
      </c>
      <c r="R17" s="292">
        <v>0</v>
      </c>
      <c r="S17" s="290">
        <v>0</v>
      </c>
      <c r="T17" s="300">
        <f t="shared" si="6"/>
        <v>0</v>
      </c>
      <c r="U17" s="342">
        <f t="shared" si="7"/>
        <v>0</v>
      </c>
      <c r="V17" s="356">
        <f>U17/$E$36</f>
        <v>0</v>
      </c>
      <c r="W17" s="382" t="s">
        <v>370</v>
      </c>
      <c r="X17" s="382" t="s">
        <v>370</v>
      </c>
      <c r="Y17" s="391" t="s">
        <v>247</v>
      </c>
      <c r="Z17" s="341" t="s">
        <v>247</v>
      </c>
    </row>
    <row r="18" spans="1:26" s="242" customFormat="1" ht="96">
      <c r="A18" s="403">
        <v>43070</v>
      </c>
      <c r="B18" s="299" t="s">
        <v>423</v>
      </c>
      <c r="C18" s="292">
        <v>221622</v>
      </c>
      <c r="D18" s="290">
        <v>221622</v>
      </c>
      <c r="E18" s="300">
        <f t="shared" si="0"/>
        <v>443244</v>
      </c>
      <c r="F18" s="292">
        <v>259436.399811818</v>
      </c>
      <c r="G18" s="290">
        <v>259436.37981181798</v>
      </c>
      <c r="H18" s="300">
        <f t="shared" si="1"/>
        <v>518872.77962363599</v>
      </c>
      <c r="I18" s="292">
        <f t="shared" si="2"/>
        <v>-37814.399811818002</v>
      </c>
      <c r="J18" s="290">
        <f t="shared" si="2"/>
        <v>-37814.379811817984</v>
      </c>
      <c r="K18" s="300">
        <f t="shared" si="3"/>
        <v>-75628.779623635986</v>
      </c>
      <c r="L18" s="292">
        <v>0</v>
      </c>
      <c r="M18" s="290">
        <v>0</v>
      </c>
      <c r="N18" s="300">
        <f t="shared" si="4"/>
        <v>0</v>
      </c>
      <c r="O18" s="292">
        <f>-I18</f>
        <v>37814.399811818002</v>
      </c>
      <c r="P18" s="290">
        <f>-J18</f>
        <v>37814.379811817984</v>
      </c>
      <c r="Q18" s="300">
        <f t="shared" si="5"/>
        <v>75628.779623635986</v>
      </c>
      <c r="R18" s="292">
        <v>0</v>
      </c>
      <c r="S18" s="290">
        <v>0</v>
      </c>
      <c r="T18" s="300">
        <f t="shared" si="6"/>
        <v>0</v>
      </c>
      <c r="U18" s="342">
        <f>K18</f>
        <v>-75628.779623635986</v>
      </c>
      <c r="V18" s="445">
        <f>-U18/$E$33</f>
        <v>2.4675367391295876E-3</v>
      </c>
      <c r="W18" s="382" t="s">
        <v>769</v>
      </c>
      <c r="X18" s="391" t="s">
        <v>835</v>
      </c>
      <c r="Y18" s="391" t="s">
        <v>836</v>
      </c>
      <c r="Z18" s="341" t="s">
        <v>842</v>
      </c>
    </row>
    <row r="19" spans="1:26" s="242" customFormat="1" ht="36">
      <c r="A19" s="287"/>
      <c r="B19" s="299" t="s">
        <v>418</v>
      </c>
      <c r="C19" s="289"/>
      <c r="D19" s="290"/>
      <c r="E19" s="300">
        <f t="shared" si="0"/>
        <v>0</v>
      </c>
      <c r="F19" s="292"/>
      <c r="G19" s="290"/>
      <c r="H19" s="300">
        <f t="shared" si="1"/>
        <v>0</v>
      </c>
      <c r="I19" s="292">
        <f t="shared" si="2"/>
        <v>0</v>
      </c>
      <c r="J19" s="290">
        <f t="shared" si="2"/>
        <v>0</v>
      </c>
      <c r="K19" s="300">
        <f t="shared" si="3"/>
        <v>0</v>
      </c>
      <c r="L19" s="292">
        <v>0</v>
      </c>
      <c r="M19" s="290">
        <v>0</v>
      </c>
      <c r="N19" s="300">
        <f t="shared" si="4"/>
        <v>0</v>
      </c>
      <c r="O19" s="292">
        <v>0</v>
      </c>
      <c r="P19" s="290">
        <v>0</v>
      </c>
      <c r="Q19" s="300">
        <f t="shared" si="5"/>
        <v>0</v>
      </c>
      <c r="R19" s="292">
        <v>0</v>
      </c>
      <c r="S19" s="290">
        <v>0</v>
      </c>
      <c r="T19" s="300">
        <f t="shared" si="6"/>
        <v>0</v>
      </c>
      <c r="U19" s="342">
        <f t="shared" si="7"/>
        <v>0</v>
      </c>
      <c r="V19" s="301">
        <v>0</v>
      </c>
      <c r="W19" s="382" t="s">
        <v>247</v>
      </c>
      <c r="X19" s="382" t="s">
        <v>247</v>
      </c>
      <c r="Y19" s="382" t="s">
        <v>247</v>
      </c>
      <c r="Z19" s="340" t="s">
        <v>247</v>
      </c>
    </row>
    <row r="20" spans="1:26" s="242" customFormat="1" ht="36">
      <c r="A20" s="287"/>
      <c r="B20" s="299" t="s">
        <v>429</v>
      </c>
      <c r="C20" s="289"/>
      <c r="D20" s="290"/>
      <c r="E20" s="300">
        <f t="shared" si="0"/>
        <v>0</v>
      </c>
      <c r="F20" s="292"/>
      <c r="G20" s="290"/>
      <c r="H20" s="300">
        <f t="shared" si="1"/>
        <v>0</v>
      </c>
      <c r="I20" s="292">
        <f t="shared" si="2"/>
        <v>0</v>
      </c>
      <c r="J20" s="290">
        <f t="shared" si="2"/>
        <v>0</v>
      </c>
      <c r="K20" s="300">
        <f t="shared" si="3"/>
        <v>0</v>
      </c>
      <c r="L20" s="292">
        <v>0</v>
      </c>
      <c r="M20" s="290">
        <v>0</v>
      </c>
      <c r="N20" s="300">
        <f t="shared" si="4"/>
        <v>0</v>
      </c>
      <c r="O20" s="292">
        <v>0</v>
      </c>
      <c r="P20" s="290">
        <v>0</v>
      </c>
      <c r="Q20" s="300">
        <f t="shared" si="5"/>
        <v>0</v>
      </c>
      <c r="R20" s="292">
        <v>0</v>
      </c>
      <c r="S20" s="290">
        <v>0</v>
      </c>
      <c r="T20" s="300">
        <f t="shared" si="6"/>
        <v>0</v>
      </c>
      <c r="U20" s="342">
        <f t="shared" si="7"/>
        <v>0</v>
      </c>
      <c r="V20" s="301">
        <v>0</v>
      </c>
      <c r="W20" s="382" t="s">
        <v>247</v>
      </c>
      <c r="X20" s="382" t="s">
        <v>247</v>
      </c>
      <c r="Y20" s="382" t="s">
        <v>247</v>
      </c>
      <c r="Z20" s="340" t="s">
        <v>247</v>
      </c>
    </row>
    <row r="21" spans="1:26" ht="36">
      <c r="A21" s="287"/>
      <c r="B21" s="302" t="s">
        <v>7</v>
      </c>
      <c r="C21" s="303">
        <f t="shared" ref="C21:H21" si="8">SUM(C10:C20)</f>
        <v>12431580</v>
      </c>
      <c r="D21" s="304">
        <f t="shared" si="8"/>
        <v>12741899</v>
      </c>
      <c r="E21" s="300">
        <f t="shared" si="8"/>
        <v>25173479</v>
      </c>
      <c r="F21" s="305">
        <f t="shared" si="8"/>
        <v>7498653.5933613712</v>
      </c>
      <c r="G21" s="304">
        <f t="shared" si="8"/>
        <v>7111063.1224684585</v>
      </c>
      <c r="H21" s="300">
        <f t="shared" si="8"/>
        <v>14609716.715829831</v>
      </c>
      <c r="I21" s="305">
        <f t="shared" ref="I21:U21" si="9">SUM(I10:I20)</f>
        <v>4932926.4066386288</v>
      </c>
      <c r="J21" s="304">
        <f t="shared" si="9"/>
        <v>5630835.8775315415</v>
      </c>
      <c r="K21" s="300">
        <f t="shared" si="9"/>
        <v>10563762.284170171</v>
      </c>
      <c r="L21" s="305">
        <f t="shared" si="9"/>
        <v>0</v>
      </c>
      <c r="M21" s="304">
        <f t="shared" si="9"/>
        <v>0</v>
      </c>
      <c r="N21" s="300">
        <f t="shared" si="9"/>
        <v>0</v>
      </c>
      <c r="O21" s="305">
        <f t="shared" si="9"/>
        <v>37814.399811818002</v>
      </c>
      <c r="P21" s="304">
        <f t="shared" si="9"/>
        <v>37814.379811817984</v>
      </c>
      <c r="Q21" s="300">
        <f t="shared" si="9"/>
        <v>75628.779623635986</v>
      </c>
      <c r="R21" s="305">
        <f t="shared" si="9"/>
        <v>0</v>
      </c>
      <c r="S21" s="304">
        <f t="shared" si="9"/>
        <v>0</v>
      </c>
      <c r="T21" s="300">
        <f t="shared" si="9"/>
        <v>0</v>
      </c>
      <c r="U21" s="305">
        <f t="shared" si="9"/>
        <v>-75628.779623635986</v>
      </c>
      <c r="V21" s="445">
        <f>-U21/$E$33</f>
        <v>2.4675367391295876E-3</v>
      </c>
      <c r="W21" s="382" t="s">
        <v>247</v>
      </c>
      <c r="X21" s="382" t="s">
        <v>247</v>
      </c>
      <c r="Y21" s="382" t="s">
        <v>247</v>
      </c>
      <c r="Z21" s="340" t="s">
        <v>247</v>
      </c>
    </row>
    <row r="22" spans="1:26">
      <c r="A22" s="287"/>
      <c r="B22" s="306"/>
      <c r="C22" s="307"/>
      <c r="D22" s="384"/>
      <c r="E22" s="385"/>
      <c r="F22" s="383"/>
      <c r="G22" s="386"/>
      <c r="H22" s="387"/>
      <c r="I22" s="383"/>
      <c r="J22" s="386"/>
      <c r="K22" s="387"/>
      <c r="L22" s="383"/>
      <c r="M22" s="386"/>
      <c r="N22" s="387"/>
      <c r="O22" s="383"/>
      <c r="P22" s="386"/>
      <c r="Q22" s="387"/>
      <c r="R22" s="383"/>
      <c r="S22" s="386"/>
      <c r="T22" s="387"/>
      <c r="U22" s="339"/>
      <c r="V22" s="384"/>
      <c r="W22" s="384"/>
      <c r="X22" s="384"/>
      <c r="Y22" s="384"/>
      <c r="Z22" s="385"/>
    </row>
    <row r="23" spans="1:26" ht="36">
      <c r="A23" s="287"/>
      <c r="B23" s="299" t="s">
        <v>8</v>
      </c>
      <c r="C23" s="289">
        <v>234722</v>
      </c>
      <c r="D23" s="290">
        <v>234722</v>
      </c>
      <c r="E23" s="291">
        <f t="shared" ref="E23:E31" si="10">SUM(C23:D23)</f>
        <v>469444</v>
      </c>
      <c r="F23" s="401">
        <v>0</v>
      </c>
      <c r="G23" s="401">
        <v>0</v>
      </c>
      <c r="H23" s="291">
        <f>SUM(F23:G23)</f>
        <v>0</v>
      </c>
      <c r="I23" s="292">
        <f t="shared" ref="I23:J30" si="11">C23-F23</f>
        <v>234722</v>
      </c>
      <c r="J23" s="290">
        <f t="shared" si="11"/>
        <v>234722</v>
      </c>
      <c r="K23" s="300">
        <f t="shared" ref="K23:K31" si="12">SUM(I23:J23)</f>
        <v>469444</v>
      </c>
      <c r="L23" s="292">
        <v>0</v>
      </c>
      <c r="M23" s="290">
        <v>0</v>
      </c>
      <c r="N23" s="300">
        <f>SUM(L23:M23)</f>
        <v>0</v>
      </c>
      <c r="O23" s="292">
        <v>0</v>
      </c>
      <c r="P23" s="290">
        <v>0</v>
      </c>
      <c r="Q23" s="300">
        <f t="shared" ref="Q23:Q31" si="13">SUM(O23:P23)</f>
        <v>0</v>
      </c>
      <c r="R23" s="292">
        <v>0</v>
      </c>
      <c r="S23" s="290">
        <v>0</v>
      </c>
      <c r="T23" s="300">
        <f>SUM(R23:S23)</f>
        <v>0</v>
      </c>
      <c r="U23" s="342">
        <f t="shared" ref="U23:U31" si="14">N23+Q23+T23</f>
        <v>0</v>
      </c>
      <c r="V23" s="301">
        <v>0</v>
      </c>
      <c r="W23" s="382" t="s">
        <v>247</v>
      </c>
      <c r="X23" s="382" t="s">
        <v>247</v>
      </c>
      <c r="Y23" s="382" t="s">
        <v>247</v>
      </c>
      <c r="Z23" s="340" t="s">
        <v>247</v>
      </c>
    </row>
    <row r="24" spans="1:26" ht="36">
      <c r="A24" s="353"/>
      <c r="B24" s="299" t="s">
        <v>9</v>
      </c>
      <c r="C24" s="289">
        <v>73919</v>
      </c>
      <c r="D24" s="290">
        <v>73919</v>
      </c>
      <c r="E24" s="291">
        <f t="shared" si="10"/>
        <v>147838</v>
      </c>
      <c r="F24" s="401">
        <v>68422.700000000012</v>
      </c>
      <c r="G24" s="401">
        <v>68422.289999999994</v>
      </c>
      <c r="H24" s="291">
        <f t="shared" ref="H24:H31" si="15">SUM(F24:G24)</f>
        <v>136844.99</v>
      </c>
      <c r="I24" s="292">
        <f t="shared" si="11"/>
        <v>5496.2999999999884</v>
      </c>
      <c r="J24" s="290">
        <f t="shared" si="11"/>
        <v>5496.7100000000064</v>
      </c>
      <c r="K24" s="300">
        <f t="shared" si="12"/>
        <v>10993.009999999995</v>
      </c>
      <c r="L24" s="292">
        <v>0</v>
      </c>
      <c r="M24" s="290">
        <v>0</v>
      </c>
      <c r="N24" s="300">
        <f t="shared" ref="N24:N31" si="16">SUM(L24:M24)</f>
        <v>0</v>
      </c>
      <c r="O24" s="292">
        <v>0</v>
      </c>
      <c r="P24" s="290">
        <v>0</v>
      </c>
      <c r="Q24" s="300">
        <f t="shared" si="13"/>
        <v>0</v>
      </c>
      <c r="R24" s="292">
        <v>0</v>
      </c>
      <c r="S24" s="290">
        <v>0</v>
      </c>
      <c r="T24" s="300">
        <f t="shared" ref="T24:T31" si="17">SUM(R24:S24)</f>
        <v>0</v>
      </c>
      <c r="U24" s="342">
        <f t="shared" si="14"/>
        <v>0</v>
      </c>
      <c r="V24" s="301">
        <v>0</v>
      </c>
      <c r="W24" s="382" t="s">
        <v>370</v>
      </c>
      <c r="X24" s="382" t="s">
        <v>370</v>
      </c>
      <c r="Y24" s="382" t="s">
        <v>382</v>
      </c>
      <c r="Z24" s="341" t="s">
        <v>370</v>
      </c>
    </row>
    <row r="25" spans="1:26" ht="36">
      <c r="A25" s="287"/>
      <c r="B25" s="299" t="s">
        <v>252</v>
      </c>
      <c r="C25" s="289">
        <v>600000</v>
      </c>
      <c r="D25" s="290">
        <v>600000</v>
      </c>
      <c r="E25" s="291">
        <f t="shared" si="10"/>
        <v>1200000</v>
      </c>
      <c r="F25" s="401">
        <v>425821.58000000007</v>
      </c>
      <c r="G25" s="401">
        <v>425821.61000000004</v>
      </c>
      <c r="H25" s="291">
        <f t="shared" si="15"/>
        <v>851643.19000000018</v>
      </c>
      <c r="I25" s="292">
        <f t="shared" si="11"/>
        <v>174178.41999999993</v>
      </c>
      <c r="J25" s="290">
        <f t="shared" si="11"/>
        <v>174178.38999999996</v>
      </c>
      <c r="K25" s="300">
        <f t="shared" si="12"/>
        <v>348356.80999999988</v>
      </c>
      <c r="L25" s="292">
        <v>0</v>
      </c>
      <c r="M25" s="290">
        <v>0</v>
      </c>
      <c r="N25" s="300">
        <f t="shared" si="16"/>
        <v>0</v>
      </c>
      <c r="O25" s="292">
        <v>0</v>
      </c>
      <c r="P25" s="290">
        <v>0</v>
      </c>
      <c r="Q25" s="300">
        <f t="shared" si="13"/>
        <v>0</v>
      </c>
      <c r="R25" s="292">
        <v>0</v>
      </c>
      <c r="S25" s="290">
        <v>0</v>
      </c>
      <c r="T25" s="300">
        <f t="shared" si="17"/>
        <v>0</v>
      </c>
      <c r="U25" s="342">
        <f t="shared" si="14"/>
        <v>0</v>
      </c>
      <c r="V25" s="301">
        <v>0</v>
      </c>
      <c r="W25" s="382" t="s">
        <v>247</v>
      </c>
      <c r="X25" s="382" t="s">
        <v>247</v>
      </c>
      <c r="Y25" s="382" t="s">
        <v>247</v>
      </c>
      <c r="Z25" s="340" t="s">
        <v>247</v>
      </c>
    </row>
    <row r="26" spans="1:26" ht="36">
      <c r="A26" s="287"/>
      <c r="B26" s="299" t="s">
        <v>386</v>
      </c>
      <c r="C26" s="289">
        <v>0</v>
      </c>
      <c r="D26" s="290">
        <v>0</v>
      </c>
      <c r="E26" s="291">
        <f t="shared" si="10"/>
        <v>0</v>
      </c>
      <c r="F26" s="401">
        <v>0</v>
      </c>
      <c r="G26" s="401">
        <v>0</v>
      </c>
      <c r="H26" s="291">
        <f t="shared" si="15"/>
        <v>0</v>
      </c>
      <c r="I26" s="292">
        <f t="shared" si="11"/>
        <v>0</v>
      </c>
      <c r="J26" s="290">
        <f t="shared" si="11"/>
        <v>0</v>
      </c>
      <c r="K26" s="300">
        <f t="shared" si="12"/>
        <v>0</v>
      </c>
      <c r="L26" s="292">
        <v>0</v>
      </c>
      <c r="M26" s="290">
        <v>0</v>
      </c>
      <c r="N26" s="300">
        <f t="shared" si="16"/>
        <v>0</v>
      </c>
      <c r="O26" s="292">
        <v>0</v>
      </c>
      <c r="P26" s="290">
        <v>0</v>
      </c>
      <c r="Q26" s="300">
        <f t="shared" si="13"/>
        <v>0</v>
      </c>
      <c r="R26" s="292">
        <v>0</v>
      </c>
      <c r="S26" s="290">
        <v>0</v>
      </c>
      <c r="T26" s="300">
        <f t="shared" si="17"/>
        <v>0</v>
      </c>
      <c r="U26" s="342">
        <f t="shared" si="14"/>
        <v>0</v>
      </c>
      <c r="V26" s="301">
        <v>0</v>
      </c>
      <c r="W26" s="382" t="s">
        <v>247</v>
      </c>
      <c r="X26" s="382" t="s">
        <v>247</v>
      </c>
      <c r="Y26" s="382" t="s">
        <v>247</v>
      </c>
      <c r="Z26" s="340" t="s">
        <v>247</v>
      </c>
    </row>
    <row r="27" spans="1:26" ht="60">
      <c r="A27" s="287"/>
      <c r="B27" s="299" t="s">
        <v>785</v>
      </c>
      <c r="C27" s="289">
        <v>38750</v>
      </c>
      <c r="D27" s="290">
        <v>38750</v>
      </c>
      <c r="E27" s="291">
        <f t="shared" si="10"/>
        <v>77500</v>
      </c>
      <c r="F27" s="401">
        <v>46687.359999999993</v>
      </c>
      <c r="G27" s="401">
        <v>46687.9</v>
      </c>
      <c r="H27" s="291">
        <f t="shared" si="15"/>
        <v>93375.26</v>
      </c>
      <c r="I27" s="292">
        <f t="shared" si="11"/>
        <v>-7937.3599999999933</v>
      </c>
      <c r="J27" s="290">
        <f t="shared" si="11"/>
        <v>-7937.9000000000015</v>
      </c>
      <c r="K27" s="300">
        <f t="shared" si="12"/>
        <v>-15875.259999999995</v>
      </c>
      <c r="L27" s="292">
        <v>0</v>
      </c>
      <c r="M27" s="290">
        <v>0</v>
      </c>
      <c r="N27" s="300">
        <f t="shared" si="16"/>
        <v>0</v>
      </c>
      <c r="O27" s="292">
        <v>7937</v>
      </c>
      <c r="P27" s="290">
        <v>7938</v>
      </c>
      <c r="Q27" s="300">
        <f t="shared" si="13"/>
        <v>15875</v>
      </c>
      <c r="R27" s="292">
        <v>0</v>
      </c>
      <c r="S27" s="290">
        <v>0</v>
      </c>
      <c r="T27" s="300">
        <f t="shared" si="17"/>
        <v>0</v>
      </c>
      <c r="U27" s="342">
        <f t="shared" si="14"/>
        <v>15875</v>
      </c>
      <c r="V27" s="356">
        <f>U27/$E$33</f>
        <v>5.1795290005499268E-4</v>
      </c>
      <c r="W27" s="382" t="s">
        <v>370</v>
      </c>
      <c r="X27" s="382" t="s">
        <v>837</v>
      </c>
      <c r="Y27" s="382" t="s">
        <v>838</v>
      </c>
      <c r="Z27" s="340" t="s">
        <v>839</v>
      </c>
    </row>
    <row r="28" spans="1:26" ht="36">
      <c r="A28" s="287"/>
      <c r="B28" s="299" t="s">
        <v>387</v>
      </c>
      <c r="C28" s="289">
        <v>134296</v>
      </c>
      <c r="D28" s="290">
        <v>134296</v>
      </c>
      <c r="E28" s="291">
        <f t="shared" si="10"/>
        <v>268592</v>
      </c>
      <c r="F28" s="401">
        <v>90238.38</v>
      </c>
      <c r="G28" s="401">
        <v>90237.900000000009</v>
      </c>
      <c r="H28" s="291">
        <f t="shared" si="15"/>
        <v>180476.28000000003</v>
      </c>
      <c r="I28" s="292">
        <f t="shared" si="11"/>
        <v>44057.619999999995</v>
      </c>
      <c r="J28" s="290">
        <f t="shared" si="11"/>
        <v>44058.099999999991</v>
      </c>
      <c r="K28" s="300">
        <f t="shared" si="12"/>
        <v>88115.719999999987</v>
      </c>
      <c r="L28" s="292">
        <v>0</v>
      </c>
      <c r="M28" s="290">
        <v>0</v>
      </c>
      <c r="N28" s="300">
        <f t="shared" si="16"/>
        <v>0</v>
      </c>
      <c r="O28" s="292">
        <v>0</v>
      </c>
      <c r="P28" s="290">
        <v>0</v>
      </c>
      <c r="Q28" s="300">
        <f t="shared" si="13"/>
        <v>0</v>
      </c>
      <c r="R28" s="292">
        <v>0</v>
      </c>
      <c r="S28" s="290">
        <v>0</v>
      </c>
      <c r="T28" s="300">
        <f t="shared" si="17"/>
        <v>0</v>
      </c>
      <c r="U28" s="342">
        <f t="shared" si="14"/>
        <v>0</v>
      </c>
      <c r="V28" s="301">
        <v>0</v>
      </c>
      <c r="W28" s="382" t="s">
        <v>247</v>
      </c>
      <c r="X28" s="382" t="s">
        <v>247</v>
      </c>
      <c r="Y28" s="382" t="s">
        <v>247</v>
      </c>
      <c r="Z28" s="340" t="s">
        <v>247</v>
      </c>
    </row>
    <row r="29" spans="1:26" ht="36">
      <c r="A29" s="287"/>
      <c r="B29" s="299" t="s">
        <v>388</v>
      </c>
      <c r="C29" s="289">
        <v>1289978</v>
      </c>
      <c r="D29" s="290">
        <v>1289978</v>
      </c>
      <c r="E29" s="291">
        <f t="shared" si="10"/>
        <v>2579956</v>
      </c>
      <c r="F29" s="401">
        <v>979790.37</v>
      </c>
      <c r="G29" s="401">
        <v>979790.31</v>
      </c>
      <c r="H29" s="291">
        <f t="shared" si="15"/>
        <v>1959580.6800000002</v>
      </c>
      <c r="I29" s="292">
        <f t="shared" si="11"/>
        <v>310187.63</v>
      </c>
      <c r="J29" s="290">
        <f t="shared" si="11"/>
        <v>310187.68999999994</v>
      </c>
      <c r="K29" s="300">
        <f t="shared" si="12"/>
        <v>620375.31999999995</v>
      </c>
      <c r="L29" s="292">
        <v>0</v>
      </c>
      <c r="M29" s="290">
        <v>0</v>
      </c>
      <c r="N29" s="300">
        <f t="shared" si="16"/>
        <v>0</v>
      </c>
      <c r="O29" s="292">
        <v>0</v>
      </c>
      <c r="P29" s="290">
        <v>0</v>
      </c>
      <c r="Q29" s="300">
        <f t="shared" si="13"/>
        <v>0</v>
      </c>
      <c r="R29" s="292">
        <v>0</v>
      </c>
      <c r="S29" s="290">
        <v>0</v>
      </c>
      <c r="T29" s="300">
        <f t="shared" si="17"/>
        <v>0</v>
      </c>
      <c r="U29" s="342">
        <f t="shared" si="14"/>
        <v>0</v>
      </c>
      <c r="V29" s="301">
        <v>0</v>
      </c>
      <c r="W29" s="382" t="s">
        <v>247</v>
      </c>
      <c r="X29" s="382" t="s">
        <v>247</v>
      </c>
      <c r="Y29" s="382" t="s">
        <v>247</v>
      </c>
      <c r="Z29" s="340" t="s">
        <v>247</v>
      </c>
    </row>
    <row r="30" spans="1:26" ht="36">
      <c r="A30" s="287"/>
      <c r="B30" s="299" t="s">
        <v>417</v>
      </c>
      <c r="C30" s="289">
        <v>22500</v>
      </c>
      <c r="D30" s="290">
        <v>22500</v>
      </c>
      <c r="E30" s="291">
        <f t="shared" si="10"/>
        <v>45000</v>
      </c>
      <c r="F30" s="401">
        <v>11245.34</v>
      </c>
      <c r="G30" s="401">
        <v>11245.330000000002</v>
      </c>
      <c r="H30" s="291">
        <f t="shared" si="15"/>
        <v>22490.670000000002</v>
      </c>
      <c r="I30" s="292">
        <f>C30-F30</f>
        <v>11254.66</v>
      </c>
      <c r="J30" s="290">
        <f t="shared" si="11"/>
        <v>11254.669999999998</v>
      </c>
      <c r="K30" s="300">
        <f t="shared" si="12"/>
        <v>22509.329999999998</v>
      </c>
      <c r="L30" s="292">
        <v>0</v>
      </c>
      <c r="M30" s="290">
        <v>0</v>
      </c>
      <c r="N30" s="300">
        <f t="shared" si="16"/>
        <v>0</v>
      </c>
      <c r="O30" s="292">
        <v>0</v>
      </c>
      <c r="P30" s="290">
        <v>0</v>
      </c>
      <c r="Q30" s="300">
        <f t="shared" si="13"/>
        <v>0</v>
      </c>
      <c r="R30" s="292">
        <v>0</v>
      </c>
      <c r="S30" s="290">
        <v>0</v>
      </c>
      <c r="T30" s="300">
        <f t="shared" si="17"/>
        <v>0</v>
      </c>
      <c r="U30" s="342">
        <f t="shared" si="14"/>
        <v>0</v>
      </c>
      <c r="V30" s="301">
        <v>0</v>
      </c>
      <c r="W30" s="382" t="s">
        <v>247</v>
      </c>
      <c r="X30" s="382" t="s">
        <v>247</v>
      </c>
      <c r="Y30" s="382" t="s">
        <v>247</v>
      </c>
      <c r="Z30" s="340" t="s">
        <v>247</v>
      </c>
    </row>
    <row r="31" spans="1:26" s="365" customFormat="1" ht="44.1" customHeight="1">
      <c r="A31" s="287"/>
      <c r="B31" s="299" t="s">
        <v>719</v>
      </c>
      <c r="C31" s="289">
        <v>343848</v>
      </c>
      <c r="D31" s="290">
        <v>343848</v>
      </c>
      <c r="E31" s="291">
        <f t="shared" si="10"/>
        <v>687696</v>
      </c>
      <c r="F31" s="292"/>
      <c r="G31" s="290"/>
      <c r="H31" s="291">
        <f t="shared" si="15"/>
        <v>0</v>
      </c>
      <c r="I31" s="292">
        <f>C31-F31</f>
        <v>343848</v>
      </c>
      <c r="J31" s="290">
        <f t="shared" ref="J31" si="18">D31-G31</f>
        <v>343848</v>
      </c>
      <c r="K31" s="300">
        <f t="shared" si="12"/>
        <v>687696</v>
      </c>
      <c r="L31" s="292">
        <v>0</v>
      </c>
      <c r="M31" s="290">
        <v>0</v>
      </c>
      <c r="N31" s="300">
        <f t="shared" si="16"/>
        <v>0</v>
      </c>
      <c r="O31" s="292">
        <v>0</v>
      </c>
      <c r="P31" s="290">
        <v>0</v>
      </c>
      <c r="Q31" s="300">
        <f t="shared" si="13"/>
        <v>0</v>
      </c>
      <c r="R31" s="292">
        <v>0</v>
      </c>
      <c r="S31" s="290">
        <v>0</v>
      </c>
      <c r="T31" s="300">
        <f t="shared" si="17"/>
        <v>0</v>
      </c>
      <c r="U31" s="342">
        <f t="shared" si="14"/>
        <v>0</v>
      </c>
      <c r="V31" s="301">
        <v>0</v>
      </c>
      <c r="W31" s="382" t="s">
        <v>247</v>
      </c>
      <c r="X31" s="382" t="s">
        <v>247</v>
      </c>
      <c r="Y31" s="382" t="s">
        <v>247</v>
      </c>
      <c r="Z31" s="340" t="s">
        <v>247</v>
      </c>
    </row>
    <row r="32" spans="1:26">
      <c r="A32" s="287"/>
      <c r="B32" s="306"/>
      <c r="C32" s="307"/>
      <c r="D32" s="384"/>
      <c r="E32" s="385"/>
      <c r="F32" s="383"/>
      <c r="G32" s="386"/>
      <c r="H32" s="387"/>
      <c r="I32" s="383"/>
      <c r="J32" s="386"/>
      <c r="K32" s="387"/>
      <c r="L32" s="386"/>
      <c r="M32" s="386"/>
      <c r="N32" s="386"/>
      <c r="O32" s="383"/>
      <c r="P32" s="386"/>
      <c r="Q32" s="387"/>
      <c r="R32" s="383"/>
      <c r="S32" s="386"/>
      <c r="T32" s="387"/>
      <c r="U32" s="339"/>
      <c r="V32" s="384"/>
      <c r="W32" s="384"/>
      <c r="X32" s="384"/>
      <c r="Y32" s="384"/>
      <c r="Z32" s="385"/>
    </row>
    <row r="33" spans="1:26" ht="26.45" customHeight="1" thickBot="1">
      <c r="A33" s="308"/>
      <c r="B33" s="442" t="s">
        <v>12</v>
      </c>
      <c r="C33" s="443">
        <f>C21+SUM(C23:C31)</f>
        <v>15169593</v>
      </c>
      <c r="D33" s="443">
        <f>D21+SUM(D23:D31)</f>
        <v>15479912</v>
      </c>
      <c r="E33" s="348">
        <f>SUM(C33:D33)</f>
        <v>30649505</v>
      </c>
      <c r="F33" s="350">
        <f>F21+SUM(F23:F31)</f>
        <v>9120859.3233613707</v>
      </c>
      <c r="G33" s="349">
        <f>G21+SUM(G23:G31)</f>
        <v>8733268.4624684583</v>
      </c>
      <c r="H33" s="348">
        <f>SUM(F33:G33)</f>
        <v>17854127.785829827</v>
      </c>
      <c r="I33" s="350">
        <f>I21+SUM(I23:I31)</f>
        <v>6048733.6766386293</v>
      </c>
      <c r="J33" s="349">
        <f>J21+SUM(J23:J31)</f>
        <v>6746643.5375315417</v>
      </c>
      <c r="K33" s="348">
        <f>SUM(I33:J33)</f>
        <v>12795377.214170171</v>
      </c>
      <c r="L33" s="350">
        <f>L21+SUM(L23:L31)</f>
        <v>0</v>
      </c>
      <c r="M33" s="349">
        <f>M21+SUM(M23:M31)</f>
        <v>0</v>
      </c>
      <c r="N33" s="348">
        <f>SUM(L33:M33)</f>
        <v>0</v>
      </c>
      <c r="O33" s="350">
        <f>O21+SUM(O23:O31)</f>
        <v>45751.399811818002</v>
      </c>
      <c r="P33" s="349">
        <f>P21+SUM(P23:P31)</f>
        <v>45752.379811817984</v>
      </c>
      <c r="Q33" s="348">
        <f>SUM(O33:P33)</f>
        <v>91503.779623635986</v>
      </c>
      <c r="R33" s="350">
        <f>R21+SUM(R23:R31)</f>
        <v>0</v>
      </c>
      <c r="S33" s="349">
        <f>S21+SUM(S23:S31)</f>
        <v>0</v>
      </c>
      <c r="T33" s="348">
        <f>SUM(R33:S33)</f>
        <v>0</v>
      </c>
      <c r="U33" s="350">
        <f>U21+SUM(U23:U31)</f>
        <v>-59753.779623635986</v>
      </c>
      <c r="V33" s="446">
        <f>-U33/$E$33</f>
        <v>1.9495838390745947E-3</v>
      </c>
      <c r="W33" s="444"/>
      <c r="X33" s="444"/>
      <c r="Y33" s="349"/>
      <c r="Z33" s="348"/>
    </row>
    <row r="34" spans="1:26" s="365" customFormat="1" ht="13.5">
      <c r="B34" s="1225" t="s">
        <v>801</v>
      </c>
      <c r="C34" s="292">
        <f>+O42</f>
        <v>18643907.369837388</v>
      </c>
      <c r="D34" s="290">
        <f>+P42</f>
        <v>15831402.977976836</v>
      </c>
      <c r="E34" s="291">
        <f>SUM(C34:D34)</f>
        <v>34475310.347814225</v>
      </c>
      <c r="F34" s="292">
        <v>0</v>
      </c>
      <c r="G34" s="290">
        <v>0</v>
      </c>
      <c r="H34" s="291">
        <v>0</v>
      </c>
      <c r="I34" s="292">
        <v>18643907.369837388</v>
      </c>
      <c r="J34" s="290">
        <v>15831402.977976836</v>
      </c>
      <c r="K34" s="291">
        <v>34475310.347814225</v>
      </c>
      <c r="L34" s="1226"/>
      <c r="M34" s="1227"/>
      <c r="N34" s="1228"/>
      <c r="O34" s="292">
        <f>I34</f>
        <v>18643907.369837388</v>
      </c>
      <c r="P34" s="290">
        <f>J34</f>
        <v>15831402.977976836</v>
      </c>
      <c r="Q34" s="291">
        <f>SUM(O34:P34)</f>
        <v>34475310.347814225</v>
      </c>
      <c r="R34" s="1226"/>
      <c r="S34" s="1227"/>
      <c r="T34" s="1228"/>
      <c r="U34" s="1229"/>
      <c r="V34" s="1230"/>
      <c r="W34" s="1230"/>
      <c r="X34" s="1230"/>
      <c r="Y34" s="1230"/>
      <c r="Z34" s="1231"/>
    </row>
    <row r="35" spans="1:26" s="365" customFormat="1" ht="18.75" customHeight="1">
      <c r="B35" s="1236" t="s">
        <v>808</v>
      </c>
      <c r="C35" s="289">
        <f>+'ESA-Table 1A'!B13</f>
        <v>1819525.9861854375</v>
      </c>
      <c r="D35" s="290">
        <f>+'ESA-Table 1A'!C13</f>
        <v>1844660.0138145625</v>
      </c>
      <c r="E35" s="290">
        <f>SUM(C35:D35)</f>
        <v>3664186</v>
      </c>
      <c r="F35" s="292">
        <f>+'ESA-Table 1A'!E13</f>
        <v>71293.09</v>
      </c>
      <c r="G35" s="290">
        <f>+'ESA-Table 1A'!F13</f>
        <v>71293.260000000009</v>
      </c>
      <c r="H35" s="291">
        <f>+'ESA-Table 1A'!G13</f>
        <v>142586.35</v>
      </c>
      <c r="I35" s="292">
        <f>C35-F35</f>
        <v>1748232.8961854375</v>
      </c>
      <c r="J35" s="290">
        <f>D35-G35</f>
        <v>1773366.7538145625</v>
      </c>
      <c r="K35" s="291">
        <f>SUM(I35:J35)</f>
        <v>3521599.65</v>
      </c>
      <c r="L35" s="1226"/>
      <c r="M35" s="1227"/>
      <c r="N35" s="1228"/>
      <c r="O35" s="292"/>
      <c r="P35" s="290"/>
      <c r="Q35" s="291"/>
      <c r="R35" s="1226"/>
      <c r="S35" s="1227"/>
      <c r="T35" s="1228"/>
      <c r="U35" s="1229"/>
      <c r="V35" s="1230"/>
      <c r="W35" s="1230"/>
      <c r="X35" s="1230"/>
      <c r="Y35" s="1230"/>
      <c r="Z35" s="1231"/>
    </row>
    <row r="36" spans="1:26" ht="27" customHeight="1" thickBot="1">
      <c r="A36" s="365"/>
      <c r="B36" s="1237" t="s">
        <v>253</v>
      </c>
      <c r="C36" s="1232">
        <f>+C34+C33-C35</f>
        <v>31993974.383651949</v>
      </c>
      <c r="D36" s="1232">
        <f t="shared" ref="D36:E36" si="19">+D34+D33-D35</f>
        <v>29466654.964162275</v>
      </c>
      <c r="E36" s="1232">
        <f t="shared" si="19"/>
        <v>61460629.347814225</v>
      </c>
      <c r="F36" s="1232">
        <f>+F33-F35</f>
        <v>9049566.2333613709</v>
      </c>
      <c r="G36" s="1232">
        <f>+G33-G35</f>
        <v>8661975.2024684586</v>
      </c>
      <c r="H36" s="1232">
        <f>+H33-H35</f>
        <v>17711541.435829826</v>
      </c>
      <c r="I36" s="1232">
        <f>+C36-F36</f>
        <v>22944408.150290579</v>
      </c>
      <c r="J36" s="1232">
        <f>+D36-G36</f>
        <v>20804679.761693817</v>
      </c>
      <c r="K36" s="1232">
        <f>+E36-H36</f>
        <v>43749087.911984399</v>
      </c>
      <c r="L36" s="766">
        <v>0</v>
      </c>
      <c r="M36" s="766">
        <v>0</v>
      </c>
      <c r="N36" s="766">
        <v>0</v>
      </c>
      <c r="O36" s="766">
        <v>0</v>
      </c>
      <c r="P36" s="766">
        <v>0</v>
      </c>
      <c r="Q36" s="766">
        <v>0</v>
      </c>
      <c r="R36" s="766">
        <v>0</v>
      </c>
      <c r="S36" s="766">
        <v>0</v>
      </c>
      <c r="T36" s="766">
        <v>0</v>
      </c>
      <c r="U36" s="766">
        <v>0</v>
      </c>
      <c r="V36" s="347"/>
      <c r="W36" s="347"/>
      <c r="X36" s="347"/>
      <c r="Y36" s="347"/>
      <c r="Z36" s="338"/>
    </row>
    <row r="37" spans="1:26" ht="12.75">
      <c r="A37" s="388"/>
      <c r="B37" s="439"/>
      <c r="C37" s="439"/>
      <c r="D37" s="439"/>
      <c r="E37" s="439"/>
      <c r="F37" s="439"/>
      <c r="G37" s="439"/>
      <c r="H37" s="439"/>
      <c r="I37" s="439"/>
      <c r="J37" s="439"/>
      <c r="K37" s="439"/>
      <c r="L37" s="440"/>
      <c r="M37" s="440"/>
      <c r="N37" s="439"/>
      <c r="O37" s="440"/>
      <c r="P37" s="440"/>
      <c r="Q37" s="439"/>
      <c r="R37" s="440"/>
      <c r="S37" s="440"/>
      <c r="T37" s="439"/>
      <c r="U37" s="439"/>
      <c r="V37" s="440"/>
      <c r="W37" s="439"/>
      <c r="X37" s="439"/>
      <c r="Y37" s="439"/>
      <c r="Z37" s="439"/>
    </row>
    <row r="39" spans="1:26">
      <c r="A39" s="388" t="s">
        <v>643</v>
      </c>
    </row>
    <row r="40" spans="1:26" s="365" customFormat="1" ht="12.75" thickBot="1">
      <c r="A40" s="388"/>
      <c r="B40" s="388"/>
      <c r="C40" s="388"/>
      <c r="D40" s="388"/>
      <c r="E40" s="388"/>
      <c r="F40" s="388"/>
      <c r="G40" s="388"/>
      <c r="H40" s="388"/>
      <c r="I40" s="388"/>
      <c r="J40" s="388"/>
    </row>
    <row r="41" spans="1:26" s="365" customFormat="1" ht="27" customHeight="1" thickBot="1">
      <c r="A41" s="1314" t="s">
        <v>737</v>
      </c>
      <c r="B41" s="1315"/>
      <c r="C41" s="1315"/>
      <c r="D41" s="1315"/>
      <c r="E41" s="1315"/>
      <c r="F41" s="1315"/>
      <c r="G41" s="1315"/>
      <c r="H41" s="1315"/>
      <c r="I41" s="1315"/>
      <c r="J41" s="1315"/>
    </row>
    <row r="42" spans="1:26" s="365" customFormat="1" ht="41.25" customHeight="1" thickBot="1">
      <c r="A42" s="1319" t="s">
        <v>541</v>
      </c>
      <c r="B42" s="1320"/>
      <c r="C42" s="1320"/>
      <c r="D42" s="1320"/>
      <c r="E42" s="1320"/>
      <c r="F42" s="1320"/>
      <c r="G42" s="1320"/>
      <c r="H42" s="1320"/>
      <c r="I42" s="1320"/>
      <c r="J42" s="1072" t="s">
        <v>759</v>
      </c>
      <c r="K42" s="1233"/>
      <c r="L42" s="1073"/>
      <c r="M42" s="1074"/>
      <c r="N42" s="1074"/>
      <c r="O42" s="1259">
        <v>18643907.369837388</v>
      </c>
      <c r="P42" s="1259">
        <v>15831402.977976836</v>
      </c>
      <c r="Q42" s="1260">
        <v>34475310.347814217</v>
      </c>
      <c r="R42" s="459"/>
      <c r="S42" s="1072" t="s">
        <v>807</v>
      </c>
      <c r="T42" s="1233"/>
      <c r="U42" s="1073"/>
      <c r="V42" s="1074"/>
      <c r="W42" s="1239">
        <v>12313334</v>
      </c>
      <c r="X42" s="1239">
        <v>11009338</v>
      </c>
      <c r="Y42" s="1240">
        <f>+X42+W42</f>
        <v>23322672</v>
      </c>
    </row>
    <row r="43" spans="1:26" s="365" customFormat="1" ht="42.75" customHeight="1">
      <c r="A43" s="1428" t="s">
        <v>841</v>
      </c>
      <c r="B43" s="1428"/>
      <c r="C43" s="1428"/>
      <c r="D43" s="1428"/>
      <c r="E43" s="1428"/>
      <c r="F43" s="1428"/>
      <c r="G43" s="1428"/>
      <c r="H43" s="463"/>
      <c r="J43" s="1075" t="s">
        <v>760</v>
      </c>
      <c r="K43" s="1234"/>
      <c r="L43" s="388"/>
      <c r="M43" s="361"/>
      <c r="N43" s="361"/>
      <c r="O43" s="290">
        <f>SUM(L21+O21-R21)*-1</f>
        <v>-37814.399811818002</v>
      </c>
      <c r="P43" s="290">
        <f>SUM(M21+P21-S21)*-1</f>
        <v>-37814.379811817984</v>
      </c>
      <c r="Q43" s="291">
        <f>SUM(O43:P43)</f>
        <v>-75628.779623635986</v>
      </c>
      <c r="R43" s="459"/>
      <c r="S43" s="1433" t="s">
        <v>857</v>
      </c>
      <c r="T43" s="1361"/>
      <c r="U43" s="1361"/>
      <c r="V43" s="1434"/>
      <c r="W43" s="290">
        <v>6419980</v>
      </c>
      <c r="X43" s="290">
        <v>6539812</v>
      </c>
      <c r="Y43" s="291">
        <f>SUM(W43:X43)</f>
        <v>12959792</v>
      </c>
    </row>
    <row r="44" spans="1:26" s="365" customFormat="1" ht="27.75" customHeight="1">
      <c r="A44" s="1430" t="s">
        <v>809</v>
      </c>
      <c r="B44" s="1430"/>
      <c r="C44" s="1430"/>
      <c r="D44" s="1430"/>
      <c r="E44" s="1430"/>
      <c r="F44" s="1430"/>
      <c r="G44" s="1430"/>
      <c r="H44" s="1430"/>
      <c r="J44" s="1075" t="s">
        <v>803</v>
      </c>
      <c r="K44" s="1234"/>
      <c r="L44" s="388"/>
      <c r="M44" s="361"/>
      <c r="N44" s="361"/>
      <c r="O44" s="290">
        <f>-O27</f>
        <v>-7937</v>
      </c>
      <c r="P44" s="290">
        <f t="shared" ref="P44:Q44" si="20">-P27</f>
        <v>-7938</v>
      </c>
      <c r="Q44" s="291">
        <f t="shared" si="20"/>
        <v>-15875</v>
      </c>
      <c r="R44" s="459"/>
      <c r="S44" s="1419" t="s">
        <v>804</v>
      </c>
      <c r="T44" s="1420"/>
      <c r="U44" s="1420"/>
      <c r="V44" s="1421"/>
      <c r="W44" s="304">
        <f>+W42-W43</f>
        <v>5893354</v>
      </c>
      <c r="X44" s="304">
        <f>+X42-X43</f>
        <v>4469526</v>
      </c>
      <c r="Y44" s="300">
        <f>+Y42-Y43</f>
        <v>10362880</v>
      </c>
    </row>
    <row r="45" spans="1:26" s="365" customFormat="1" ht="15">
      <c r="A45" s="1431" t="s">
        <v>763</v>
      </c>
      <c r="B45" s="1431"/>
      <c r="C45" s="1431"/>
      <c r="D45" s="1431"/>
      <c r="E45" s="1431"/>
      <c r="F45" s="1431"/>
      <c r="G45" s="1431"/>
      <c r="H45" s="1431"/>
      <c r="J45" s="1076" t="s">
        <v>761</v>
      </c>
      <c r="K45" s="1234"/>
      <c r="L45" s="388"/>
      <c r="M45" s="966"/>
      <c r="N45" s="966"/>
      <c r="O45" s="304">
        <f>SUM(O42:O44)</f>
        <v>18598155.970025569</v>
      </c>
      <c r="P45" s="304">
        <f t="shared" ref="P45:Q45" si="21">SUM(P42:P44)</f>
        <v>15785650.598165018</v>
      </c>
      <c r="Q45" s="300">
        <f t="shared" si="21"/>
        <v>34383806.568190582</v>
      </c>
      <c r="R45" s="459"/>
      <c r="S45" s="1076" t="s">
        <v>805</v>
      </c>
      <c r="T45" s="1234"/>
      <c r="U45" s="388"/>
      <c r="V45" s="966"/>
      <c r="W45" s="304">
        <v>5438620</v>
      </c>
      <c r="X45" s="304">
        <v>-315786</v>
      </c>
      <c r="Y45" s="300">
        <f>+W45+X45</f>
        <v>5122834</v>
      </c>
    </row>
    <row r="46" spans="1:26" s="365" customFormat="1" ht="27" customHeight="1">
      <c r="A46" s="1432" t="s">
        <v>802</v>
      </c>
      <c r="B46" s="1432"/>
      <c r="C46" s="1432"/>
      <c r="D46" s="1432"/>
      <c r="E46" s="1432"/>
      <c r="F46" s="1432"/>
      <c r="G46" s="1432"/>
      <c r="H46" s="1432"/>
      <c r="J46" s="1433" t="s">
        <v>758</v>
      </c>
      <c r="K46" s="1361"/>
      <c r="L46" s="1361"/>
      <c r="M46" s="1361"/>
      <c r="N46" s="1434"/>
      <c r="O46" s="290">
        <f>I27+I28+I29+I30+I26</f>
        <v>357562.55</v>
      </c>
      <c r="P46" s="290">
        <f>J27+J28+J29+J30+J26</f>
        <v>357562.55999999994</v>
      </c>
      <c r="Q46" s="291">
        <f>SUM(O46:P46)</f>
        <v>715125.10999999987</v>
      </c>
      <c r="R46" s="459"/>
      <c r="S46" s="1422" t="s">
        <v>858</v>
      </c>
      <c r="T46" s="1423"/>
      <c r="U46" s="1423"/>
      <c r="V46" s="1424"/>
      <c r="W46" s="1261"/>
      <c r="X46" s="1262"/>
      <c r="Y46" s="1263"/>
    </row>
    <row r="47" spans="1:26" s="365" customFormat="1" ht="14.25" customHeight="1">
      <c r="A47" s="1432" t="s">
        <v>764</v>
      </c>
      <c r="B47" s="1432"/>
      <c r="C47" s="1432"/>
      <c r="D47" s="1432"/>
      <c r="E47" s="1432"/>
      <c r="F47" s="1432"/>
      <c r="G47" s="1432"/>
      <c r="H47" s="1432"/>
      <c r="J47" s="1075" t="s">
        <v>762</v>
      </c>
      <c r="K47" s="1234"/>
      <c r="L47" s="388"/>
      <c r="M47" s="361"/>
      <c r="N47" s="361"/>
      <c r="O47" s="290">
        <f>+I33-O46</f>
        <v>5691171.1266386295</v>
      </c>
      <c r="P47" s="290">
        <f>+J33-P46</f>
        <v>6389080.9775315421</v>
      </c>
      <c r="Q47" s="291">
        <f>SUM(O47:P47)</f>
        <v>12080252.104170172</v>
      </c>
      <c r="R47" s="459"/>
      <c r="S47" s="1422"/>
      <c r="T47" s="1423"/>
      <c r="U47" s="1423"/>
      <c r="V47" s="1424"/>
      <c r="W47" s="1264">
        <v>-71293</v>
      </c>
      <c r="X47" s="1265">
        <v>-71293</v>
      </c>
      <c r="Y47" s="1266">
        <v>-142586</v>
      </c>
    </row>
    <row r="48" spans="1:26" s="365" customFormat="1" ht="29.25" customHeight="1" thickBot="1">
      <c r="A48" s="1432"/>
      <c r="B48" s="1432"/>
      <c r="C48" s="1432"/>
      <c r="D48" s="1432"/>
      <c r="E48" s="1432"/>
      <c r="F48" s="1432"/>
      <c r="G48" s="1432"/>
      <c r="H48" s="1432"/>
      <c r="J48" s="1077" t="s">
        <v>765</v>
      </c>
      <c r="K48" s="1235"/>
      <c r="L48" s="1078"/>
      <c r="M48" s="1079"/>
      <c r="N48" s="1080"/>
      <c r="O48" s="349">
        <f>SUM(O45:O47)</f>
        <v>24646889.646664198</v>
      </c>
      <c r="P48" s="349">
        <f>SUM(P45:P47)</f>
        <v>22532294.13569656</v>
      </c>
      <c r="Q48" s="348">
        <f>SUM(Q45:Q47)</f>
        <v>47179183.782360755</v>
      </c>
      <c r="S48" s="1425" t="s">
        <v>806</v>
      </c>
      <c r="T48" s="1426"/>
      <c r="U48" s="1426"/>
      <c r="V48" s="1427"/>
      <c r="W48" s="349">
        <f>+W45+W44+W47</f>
        <v>11260681</v>
      </c>
      <c r="X48" s="349">
        <f>+X45+X44+X47</f>
        <v>4082447</v>
      </c>
      <c r="Y48" s="348">
        <f>+Y44+Y45+Y47</f>
        <v>15343128</v>
      </c>
    </row>
    <row r="49" spans="1:17" ht="25.5" customHeight="1">
      <c r="A49" s="1429" t="s">
        <v>840</v>
      </c>
      <c r="B49" s="1429"/>
      <c r="C49" s="1429"/>
      <c r="D49" s="1429"/>
      <c r="E49" s="1429"/>
      <c r="F49" s="1429"/>
      <c r="G49" s="1429"/>
      <c r="H49" s="1429"/>
      <c r="J49" s="365"/>
      <c r="K49" s="365"/>
      <c r="N49" s="365"/>
      <c r="Q49" s="365"/>
    </row>
    <row r="50" spans="1:17" ht="24.6" customHeight="1">
      <c r="A50" s="1429" t="s">
        <v>810</v>
      </c>
      <c r="B50" s="1429"/>
      <c r="C50" s="1429"/>
      <c r="D50" s="1429"/>
      <c r="E50" s="1429"/>
      <c r="F50" s="1429"/>
      <c r="G50" s="1429"/>
      <c r="H50" s="1429"/>
    </row>
  </sheetData>
  <mergeCells count="26">
    <mergeCell ref="A41:J41"/>
    <mergeCell ref="A42:I42"/>
    <mergeCell ref="J46:N46"/>
    <mergeCell ref="A1:Z1"/>
    <mergeCell ref="O5:Q5"/>
    <mergeCell ref="R5:T5"/>
    <mergeCell ref="L3:T3"/>
    <mergeCell ref="C4:E4"/>
    <mergeCell ref="F4:H4"/>
    <mergeCell ref="I4:K4"/>
    <mergeCell ref="L4:N4"/>
    <mergeCell ref="O4:Q4"/>
    <mergeCell ref="R4:T4"/>
    <mergeCell ref="I5:K5"/>
    <mergeCell ref="L5:N5"/>
    <mergeCell ref="S43:V43"/>
    <mergeCell ref="S44:V44"/>
    <mergeCell ref="S46:V47"/>
    <mergeCell ref="S48:V48"/>
    <mergeCell ref="A43:G43"/>
    <mergeCell ref="A50:H50"/>
    <mergeCell ref="A44:H44"/>
    <mergeCell ref="A45:H45"/>
    <mergeCell ref="A46:H46"/>
    <mergeCell ref="A47:H48"/>
    <mergeCell ref="A49:H49"/>
  </mergeCells>
  <printOptions horizontalCentered="1" verticalCentered="1" headings="1"/>
  <pageMargins left="0.25" right="0.25" top="0.5" bottom="0.5" header="0.5" footer="0.5"/>
  <pageSetup paperSize="3" scale="36" orientation="landscape" r:id="rId1"/>
  <headerFooter scaleWithDoc="0" alignWithMargins="0"/>
  <ignoredErrors>
    <ignoredError sqref="E33 H33 N33 Q33"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E24"/>
  <sheetViews>
    <sheetView zoomScaleNormal="100" workbookViewId="0">
      <selection sqref="A1:B1"/>
    </sheetView>
  </sheetViews>
  <sheetFormatPr defaultColWidth="39" defaultRowHeight="14.25"/>
  <cols>
    <col min="1" max="1" width="65.42578125" style="4" customWidth="1"/>
    <col min="2" max="2" width="35.5703125" style="4" bestFit="1" customWidth="1"/>
    <col min="3" max="3" width="11.42578125" style="4" customWidth="1"/>
    <col min="4" max="16384" width="39" style="4"/>
  </cols>
  <sheetData>
    <row r="1" spans="1:4" s="3" customFormat="1" ht="18.75">
      <c r="A1" s="1450" t="s">
        <v>715</v>
      </c>
      <c r="B1" s="1450"/>
      <c r="D1" s="480"/>
    </row>
    <row r="2" spans="1:4" s="3" customFormat="1" ht="15">
      <c r="A2" s="1451" t="s">
        <v>383</v>
      </c>
      <c r="B2" s="1451"/>
    </row>
    <row r="3" spans="1:4" s="3" customFormat="1" ht="15">
      <c r="A3" s="1451" t="s">
        <v>678</v>
      </c>
      <c r="B3" s="1451"/>
    </row>
    <row r="4" spans="1:4" s="3" customFormat="1" ht="15">
      <c r="A4" s="1000"/>
      <c r="B4" s="239"/>
    </row>
    <row r="5" spans="1:4" ht="15.75" thickBot="1">
      <c r="A5" s="239"/>
      <c r="B5" s="239"/>
    </row>
    <row r="6" spans="1:4" ht="15.75" thickBot="1">
      <c r="A6" s="1153" t="s">
        <v>78</v>
      </c>
      <c r="B6" s="1154" t="s">
        <v>679</v>
      </c>
    </row>
    <row r="7" spans="1:4">
      <c r="A7" s="324" t="s">
        <v>344</v>
      </c>
      <c r="B7" s="325">
        <v>1063</v>
      </c>
    </row>
    <row r="8" spans="1:4">
      <c r="A8" s="240" t="s">
        <v>345</v>
      </c>
      <c r="B8" s="83">
        <v>873</v>
      </c>
    </row>
    <row r="9" spans="1:4">
      <c r="A9" s="240" t="s">
        <v>352</v>
      </c>
      <c r="B9" s="83">
        <v>1016</v>
      </c>
    </row>
    <row r="10" spans="1:4">
      <c r="A10" s="240" t="s">
        <v>346</v>
      </c>
      <c r="B10" s="83">
        <v>58</v>
      </c>
    </row>
    <row r="11" spans="1:4">
      <c r="A11" s="240" t="s">
        <v>347</v>
      </c>
      <c r="B11" s="83">
        <v>0</v>
      </c>
    </row>
    <row r="12" spans="1:4">
      <c r="A12" s="240" t="s">
        <v>354</v>
      </c>
      <c r="B12" s="83">
        <v>1718</v>
      </c>
    </row>
    <row r="13" spans="1:4">
      <c r="A13" s="240" t="s">
        <v>343</v>
      </c>
      <c r="B13" s="83">
        <v>242</v>
      </c>
    </row>
    <row r="14" spans="1:4">
      <c r="A14" s="240" t="s">
        <v>348</v>
      </c>
      <c r="B14" s="83">
        <v>343</v>
      </c>
    </row>
    <row r="15" spans="1:4">
      <c r="A15" s="240" t="s">
        <v>349</v>
      </c>
      <c r="B15" s="83">
        <v>143</v>
      </c>
    </row>
    <row r="16" spans="1:4">
      <c r="A16" s="240" t="s">
        <v>350</v>
      </c>
      <c r="B16" s="83">
        <v>1</v>
      </c>
    </row>
    <row r="17" spans="1:5">
      <c r="A17" s="240" t="s">
        <v>351</v>
      </c>
      <c r="B17" s="83">
        <v>1</v>
      </c>
    </row>
    <row r="18" spans="1:5">
      <c r="A18" s="240" t="s">
        <v>426</v>
      </c>
      <c r="B18" s="83">
        <v>12234</v>
      </c>
    </row>
    <row r="19" spans="1:5" s="252" customFormat="1" ht="15" thickBot="1">
      <c r="A19" s="326" t="s">
        <v>379</v>
      </c>
      <c r="B19" s="327">
        <v>3985</v>
      </c>
    </row>
    <row r="20" spans="1:5" ht="15.75" thickBot="1">
      <c r="A20" s="181" t="s">
        <v>49</v>
      </c>
      <c r="B20" s="328">
        <f>SUM(B7:B19)</f>
        <v>21677</v>
      </c>
    </row>
    <row r="21" spans="1:5" ht="15">
      <c r="A21" s="3"/>
      <c r="B21" s="3"/>
    </row>
    <row r="22" spans="1:5" ht="15">
      <c r="A22" s="3"/>
      <c r="B22" s="3"/>
    </row>
    <row r="23" spans="1:5">
      <c r="A23" s="1382" t="s">
        <v>576</v>
      </c>
      <c r="B23" s="1382"/>
      <c r="C23" s="1382"/>
      <c r="D23" s="1382"/>
      <c r="E23" s="1382"/>
    </row>
    <row r="24" spans="1:5">
      <c r="A24" s="1382" t="s">
        <v>791</v>
      </c>
      <c r="B24" s="1382"/>
      <c r="C24" s="1382"/>
      <c r="D24" s="1382"/>
      <c r="E24" s="1382"/>
    </row>
  </sheetData>
  <mergeCells count="5">
    <mergeCell ref="A23:E23"/>
    <mergeCell ref="A24:E24"/>
    <mergeCell ref="A1:B1"/>
    <mergeCell ref="A2:B2"/>
    <mergeCell ref="A3:B3"/>
  </mergeCells>
  <phoneticPr fontId="11" type="noConversion"/>
  <printOptions horizontalCentered="1" verticalCentered="1" headings="1"/>
  <pageMargins left="0.25" right="0.25" top="0.5" bottom="0.5" header="0.5" footer="0.5"/>
  <pageSetup firstPageNumber="78" orientation="landscape" useFirstPageNumber="1"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1"/>
  <sheetViews>
    <sheetView topLeftCell="A10" zoomScale="90" zoomScaleNormal="90" workbookViewId="0">
      <selection activeCell="G25" sqref="G25"/>
    </sheetView>
  </sheetViews>
  <sheetFormatPr defaultColWidth="17.5703125" defaultRowHeight="14.25"/>
  <cols>
    <col min="1" max="1" width="17.5703125" style="27"/>
    <col min="2" max="2" width="28.85546875" style="27" customWidth="1"/>
    <col min="3" max="4" width="11.5703125" style="27" customWidth="1"/>
    <col min="5" max="6" width="17.5703125" style="27"/>
    <col min="7" max="7" width="13.5703125" style="27" customWidth="1"/>
    <col min="8" max="16384" width="17.5703125" style="27"/>
  </cols>
  <sheetData>
    <row r="1" spans="1:19" ht="99.95" customHeight="1">
      <c r="A1" s="1452" t="s">
        <v>790</v>
      </c>
      <c r="B1" s="1452"/>
      <c r="C1" s="1452"/>
      <c r="D1" s="1452"/>
      <c r="E1" s="1452"/>
      <c r="F1" s="1452"/>
      <c r="G1" s="1452"/>
      <c r="H1" s="1452"/>
      <c r="I1" s="1452"/>
      <c r="J1" s="1452"/>
      <c r="K1" s="1452"/>
      <c r="L1" s="480" t="s">
        <v>3</v>
      </c>
    </row>
    <row r="2" spans="1:19" ht="60">
      <c r="A2" s="1155" t="s">
        <v>70</v>
      </c>
      <c r="B2" s="1155" t="s">
        <v>220</v>
      </c>
      <c r="C2" s="1155" t="s">
        <v>73</v>
      </c>
      <c r="D2" s="1155" t="s">
        <v>221</v>
      </c>
      <c r="E2" s="1155" t="s">
        <v>222</v>
      </c>
      <c r="F2" s="1155" t="s">
        <v>223</v>
      </c>
      <c r="G2" s="1155" t="s">
        <v>224</v>
      </c>
      <c r="H2" s="1155" t="s">
        <v>225</v>
      </c>
      <c r="I2" s="1155" t="s">
        <v>226</v>
      </c>
      <c r="J2" s="1155" t="s">
        <v>71</v>
      </c>
      <c r="K2" s="1155" t="s">
        <v>72</v>
      </c>
    </row>
    <row r="3" spans="1:19" ht="128.25">
      <c r="A3" s="1081" t="s">
        <v>33</v>
      </c>
      <c r="B3" s="1081" t="s">
        <v>751</v>
      </c>
      <c r="C3" s="1081" t="s">
        <v>376</v>
      </c>
      <c r="D3" s="1081" t="s">
        <v>752</v>
      </c>
      <c r="E3" s="663" t="s">
        <v>766</v>
      </c>
      <c r="F3" s="663" t="s">
        <v>776</v>
      </c>
      <c r="G3" s="663"/>
      <c r="H3" s="1091">
        <v>871</v>
      </c>
      <c r="I3" s="663" t="s">
        <v>784</v>
      </c>
      <c r="J3" s="663" t="s">
        <v>355</v>
      </c>
      <c r="K3" s="663"/>
      <c r="L3" s="1082"/>
      <c r="M3" s="1083"/>
      <c r="N3" s="1083"/>
      <c r="O3" s="1083"/>
      <c r="P3" s="1082"/>
      <c r="Q3" s="1082"/>
      <c r="R3" s="1082"/>
      <c r="S3" s="1082"/>
    </row>
    <row r="4" spans="1:19" ht="85.5">
      <c r="A4" s="1081" t="s">
        <v>753</v>
      </c>
      <c r="B4" s="1081" t="s">
        <v>754</v>
      </c>
      <c r="C4" s="1081" t="s">
        <v>376</v>
      </c>
      <c r="D4" s="1081" t="s">
        <v>376</v>
      </c>
      <c r="E4" s="663" t="s">
        <v>766</v>
      </c>
      <c r="F4" s="663"/>
      <c r="G4" s="663"/>
      <c r="H4" s="1091" t="s">
        <v>355</v>
      </c>
      <c r="I4" s="663"/>
      <c r="J4" s="663"/>
      <c r="K4" s="663"/>
      <c r="L4" s="1082"/>
      <c r="M4" s="1083"/>
      <c r="N4" s="1083"/>
      <c r="O4" s="1083"/>
      <c r="P4" s="1082"/>
      <c r="Q4" s="1082"/>
      <c r="R4" s="1082"/>
      <c r="S4" s="1082"/>
    </row>
    <row r="5" spans="1:19" ht="142.5">
      <c r="A5" s="1081" t="s">
        <v>743</v>
      </c>
      <c r="B5" s="1081" t="s">
        <v>755</v>
      </c>
      <c r="C5" s="1081" t="s">
        <v>376</v>
      </c>
      <c r="D5" s="1081" t="s">
        <v>376</v>
      </c>
      <c r="E5" s="663" t="s">
        <v>766</v>
      </c>
      <c r="F5" s="663" t="s">
        <v>777</v>
      </c>
      <c r="G5" s="663" t="s">
        <v>3</v>
      </c>
      <c r="H5" s="1091">
        <v>0</v>
      </c>
      <c r="I5" s="663"/>
      <c r="J5" s="663"/>
      <c r="K5" s="663"/>
      <c r="L5" s="1082"/>
      <c r="M5" s="1084"/>
      <c r="N5" s="1084"/>
      <c r="O5" s="1084"/>
      <c r="P5" s="1084"/>
      <c r="Q5" s="1084"/>
      <c r="R5" s="1084"/>
      <c r="S5" s="1084"/>
    </row>
    <row r="6" spans="1:19" ht="60">
      <c r="A6" s="1081" t="s">
        <v>148</v>
      </c>
      <c r="B6" s="1081" t="s">
        <v>744</v>
      </c>
      <c r="C6" s="1081" t="s">
        <v>756</v>
      </c>
      <c r="D6" s="1081" t="s">
        <v>756</v>
      </c>
      <c r="E6" s="663" t="s">
        <v>766</v>
      </c>
      <c r="F6" s="663" t="s">
        <v>778</v>
      </c>
      <c r="G6" s="663"/>
      <c r="H6" s="1091">
        <v>4286</v>
      </c>
      <c r="I6" s="663" t="s">
        <v>781</v>
      </c>
      <c r="J6" s="663"/>
      <c r="K6" s="663"/>
      <c r="L6" s="1082"/>
      <c r="M6" s="1085"/>
      <c r="N6" s="1085"/>
      <c r="O6" s="1085"/>
      <c r="P6" s="1085"/>
      <c r="Q6" s="1085"/>
      <c r="R6" s="1085"/>
      <c r="S6" s="1085"/>
    </row>
    <row r="7" spans="1:19" ht="45">
      <c r="A7" s="1081" t="s">
        <v>745</v>
      </c>
      <c r="B7" s="1081" t="s">
        <v>746</v>
      </c>
      <c r="C7" s="1081" t="s">
        <v>756</v>
      </c>
      <c r="D7" s="1081" t="s">
        <v>756</v>
      </c>
      <c r="E7" s="663" t="s">
        <v>766</v>
      </c>
      <c r="F7" s="663" t="s">
        <v>777</v>
      </c>
      <c r="G7" s="663"/>
      <c r="H7" s="1091">
        <v>0</v>
      </c>
      <c r="I7" s="663"/>
      <c r="J7" s="664"/>
      <c r="K7" s="663"/>
      <c r="L7" s="1082"/>
      <c r="M7" s="1084"/>
      <c r="N7" s="1084"/>
      <c r="O7" s="1084"/>
      <c r="P7" s="1084"/>
      <c r="Q7" s="1084"/>
      <c r="R7" s="1084"/>
      <c r="S7" s="1084"/>
    </row>
    <row r="8" spans="1:19" ht="120">
      <c r="A8" s="1081" t="s">
        <v>747</v>
      </c>
      <c r="B8" s="1081" t="s">
        <v>748</v>
      </c>
      <c r="C8" s="1081" t="s">
        <v>756</v>
      </c>
      <c r="D8" s="1081" t="s">
        <v>756</v>
      </c>
      <c r="E8" s="663" t="s">
        <v>766</v>
      </c>
      <c r="F8" s="663" t="s">
        <v>779</v>
      </c>
      <c r="G8" s="663"/>
      <c r="H8" s="1091">
        <v>683</v>
      </c>
      <c r="I8" s="663" t="s">
        <v>782</v>
      </c>
      <c r="J8" s="663"/>
      <c r="K8" s="663"/>
    </row>
    <row r="9" spans="1:19" ht="105">
      <c r="A9" s="1081" t="s">
        <v>749</v>
      </c>
      <c r="B9" s="1081" t="s">
        <v>750</v>
      </c>
      <c r="C9" s="1081" t="s">
        <v>756</v>
      </c>
      <c r="D9" s="1081" t="s">
        <v>756</v>
      </c>
      <c r="E9" s="663" t="s">
        <v>766</v>
      </c>
      <c r="F9" s="663" t="s">
        <v>780</v>
      </c>
      <c r="G9" s="663"/>
      <c r="H9" s="1091">
        <v>431</v>
      </c>
      <c r="I9" s="663" t="s">
        <v>783</v>
      </c>
      <c r="J9" s="663"/>
      <c r="K9" s="663"/>
    </row>
    <row r="10" spans="1:19">
      <c r="A10" s="1086"/>
      <c r="B10" s="1086"/>
      <c r="C10" s="1086"/>
      <c r="D10" s="1086"/>
      <c r="E10" s="1086"/>
      <c r="F10" s="1086"/>
      <c r="G10" s="1086"/>
      <c r="H10" s="1086"/>
      <c r="I10" s="1086"/>
    </row>
    <row r="11" spans="1:19">
      <c r="A11" s="1086"/>
      <c r="B11" s="1086"/>
      <c r="C11" s="1086"/>
      <c r="D11" s="1086"/>
      <c r="E11" s="1086"/>
      <c r="F11" s="1086"/>
      <c r="G11" s="1086"/>
      <c r="H11" s="1086"/>
      <c r="I11" s="1086"/>
    </row>
    <row r="12" spans="1:19" ht="15">
      <c r="A12" s="1087" t="s">
        <v>227</v>
      </c>
      <c r="B12" s="1087"/>
      <c r="C12" s="1087"/>
      <c r="D12" s="1087"/>
      <c r="E12" s="1087"/>
      <c r="F12" s="1087"/>
      <c r="G12" s="1087"/>
      <c r="H12" s="1087"/>
      <c r="I12" s="1087"/>
      <c r="J12" s="1087"/>
      <c r="K12" s="1087"/>
    </row>
    <row r="13" spans="1:19" ht="28.5" customHeight="1">
      <c r="A13" s="1454" t="s">
        <v>228</v>
      </c>
      <c r="B13" s="1454"/>
      <c r="C13" s="1454"/>
      <c r="D13" s="1454"/>
      <c r="E13" s="1454"/>
      <c r="F13" s="1454"/>
      <c r="G13" s="1454"/>
      <c r="H13" s="1454"/>
      <c r="I13" s="1454"/>
      <c r="J13" s="1454"/>
      <c r="K13" s="1301"/>
    </row>
    <row r="14" spans="1:19" ht="15">
      <c r="A14" s="1301"/>
      <c r="B14" s="1301"/>
      <c r="C14" s="1301"/>
      <c r="D14" s="1301"/>
      <c r="E14" s="1301"/>
      <c r="F14" s="1301"/>
      <c r="G14" s="1301"/>
      <c r="H14" s="1301"/>
      <c r="I14" s="1301"/>
      <c r="J14" s="1301"/>
      <c r="K14" s="1301"/>
    </row>
    <row r="15" spans="1:19" ht="30" customHeight="1">
      <c r="A15" s="1455" t="s">
        <v>644</v>
      </c>
      <c r="B15" s="1455"/>
      <c r="C15" s="1455"/>
      <c r="D15" s="1455"/>
      <c r="E15" s="1455"/>
      <c r="F15" s="1455"/>
      <c r="G15" s="1455"/>
      <c r="H15" s="1455"/>
      <c r="I15" s="1455"/>
      <c r="J15" s="1455"/>
      <c r="K15" s="1455"/>
    </row>
    <row r="16" spans="1:19" ht="15">
      <c r="A16" s="1087" t="s">
        <v>229</v>
      </c>
      <c r="B16" s="1087"/>
      <c r="C16" s="1087"/>
      <c r="D16" s="1087"/>
      <c r="E16" s="1087"/>
      <c r="F16" s="1087"/>
      <c r="G16" s="1087"/>
      <c r="H16" s="1087"/>
      <c r="I16" s="1087"/>
      <c r="J16" s="1087"/>
      <c r="K16" s="1087"/>
    </row>
    <row r="17" spans="1:11" ht="15">
      <c r="A17" s="1087" t="s">
        <v>230</v>
      </c>
      <c r="B17" s="1087"/>
      <c r="C17" s="1087"/>
      <c r="D17" s="1087"/>
      <c r="E17" s="1087"/>
      <c r="F17" s="1087"/>
      <c r="G17" s="1087"/>
      <c r="H17" s="1087"/>
      <c r="I17" s="1087"/>
      <c r="J17" s="1087"/>
      <c r="K17" s="1087"/>
    </row>
    <row r="18" spans="1:11" ht="15">
      <c r="A18" s="1453" t="s">
        <v>645</v>
      </c>
      <c r="B18" s="1453"/>
      <c r="C18" s="1453"/>
      <c r="D18" s="1453"/>
      <c r="E18" s="1453"/>
      <c r="F18" s="1087"/>
      <c r="G18" s="1087"/>
      <c r="H18" s="1087"/>
      <c r="I18" s="1087"/>
      <c r="J18" s="1087"/>
      <c r="K18" s="1087"/>
    </row>
    <row r="19" spans="1:11" ht="15">
      <c r="A19" s="1088"/>
      <c r="B19" s="1088"/>
      <c r="C19" s="1088"/>
      <c r="D19" s="1088"/>
      <c r="E19" s="1088"/>
      <c r="F19" s="1087"/>
      <c r="G19" s="1087"/>
      <c r="H19" s="1087"/>
      <c r="I19" s="1087"/>
      <c r="J19" s="1087"/>
      <c r="K19" s="1087"/>
    </row>
    <row r="20" spans="1:11" ht="15">
      <c r="A20" s="1087" t="s">
        <v>397</v>
      </c>
      <c r="B20" s="1087"/>
      <c r="C20" s="1087"/>
      <c r="D20" s="1087"/>
      <c r="E20" s="1087"/>
      <c r="F20" s="1087"/>
      <c r="G20" s="1087"/>
      <c r="H20" s="1087"/>
      <c r="I20" s="1087"/>
      <c r="J20" s="1087"/>
      <c r="K20" s="1087"/>
    </row>
    <row r="21" spans="1:11">
      <c r="A21" s="1089"/>
      <c r="B21" s="1089"/>
      <c r="C21" s="1089"/>
      <c r="D21" s="1089"/>
      <c r="E21" s="1089"/>
      <c r="F21" s="1089"/>
      <c r="G21" s="1089"/>
      <c r="H21" s="1089"/>
      <c r="I21" s="1089"/>
      <c r="J21" s="1089"/>
      <c r="K21" s="1089"/>
    </row>
    <row r="31" spans="1:11">
      <c r="H31" s="1090"/>
    </row>
  </sheetData>
  <mergeCells count="4">
    <mergeCell ref="A1:K1"/>
    <mergeCell ref="A18:E18"/>
    <mergeCell ref="A13:J13"/>
    <mergeCell ref="A15:K15"/>
  </mergeCells>
  <printOptions horizontalCentered="1" verticalCentered="1"/>
  <pageMargins left="0.25" right="0.25" top="0.5" bottom="0.5" header="0.5" footer="0.5"/>
  <pageSetup scale="53" orientation="landscape" r:id="rId1"/>
  <headerFooter scaleWithDoc="0"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F37"/>
  <sheetViews>
    <sheetView topLeftCell="A10" zoomScaleNormal="100" workbookViewId="0">
      <selection activeCell="G14" sqref="G14"/>
    </sheetView>
  </sheetViews>
  <sheetFormatPr defaultColWidth="9.42578125" defaultRowHeight="14.25"/>
  <cols>
    <col min="1" max="1" width="22.5703125" style="2" customWidth="1"/>
    <col min="2" max="2" width="29.5703125" style="2" bestFit="1" customWidth="1"/>
    <col min="3" max="3" width="19.42578125" style="2" customWidth="1"/>
    <col min="4" max="4" width="18.42578125" style="2" customWidth="1"/>
    <col min="5" max="6" width="27.5703125" style="2" customWidth="1"/>
    <col min="7" max="16384" width="9.42578125" style="2"/>
  </cols>
  <sheetData>
    <row r="1" spans="1:6" ht="15.75">
      <c r="A1" s="1459" t="s">
        <v>715</v>
      </c>
      <c r="B1" s="1459"/>
      <c r="C1" s="1459"/>
      <c r="D1" s="1459"/>
      <c r="E1" s="1459"/>
      <c r="F1" s="1459"/>
    </row>
    <row r="2" spans="1:6" ht="15.75">
      <c r="A2" s="1460" t="s">
        <v>270</v>
      </c>
      <c r="B2" s="1460"/>
      <c r="C2" s="1460"/>
      <c r="D2" s="1460"/>
      <c r="E2" s="1460"/>
      <c r="F2" s="1460"/>
    </row>
    <row r="3" spans="1:6" s="360" customFormat="1" ht="15.75">
      <c r="A3" s="1460" t="s">
        <v>789</v>
      </c>
      <c r="B3" s="1460"/>
      <c r="C3" s="1460"/>
      <c r="D3" s="1460"/>
      <c r="E3" s="1460"/>
      <c r="F3" s="1460"/>
    </row>
    <row r="4" spans="1:6" ht="21" thickBot="1">
      <c r="A4" s="1461"/>
      <c r="B4" s="1461"/>
      <c r="C4" s="1461"/>
      <c r="D4" s="1461"/>
      <c r="E4" s="1461"/>
      <c r="F4" s="1461"/>
    </row>
    <row r="5" spans="1:6" ht="15.75" thickBot="1">
      <c r="A5" s="1462" t="s">
        <v>104</v>
      </c>
      <c r="B5" s="1463"/>
      <c r="C5" s="1463"/>
      <c r="D5" s="1463"/>
      <c r="E5" s="1463"/>
      <c r="F5" s="1464"/>
    </row>
    <row r="6" spans="1:6" ht="15" thickBot="1">
      <c r="A6" s="1456" t="s">
        <v>100</v>
      </c>
      <c r="B6" s="1457"/>
      <c r="C6" s="1457"/>
      <c r="D6" s="1457"/>
      <c r="E6" s="1457"/>
      <c r="F6" s="1458"/>
    </row>
    <row r="7" spans="1:6" ht="60.75" thickBot="1">
      <c r="A7" s="1156" t="s">
        <v>66</v>
      </c>
      <c r="B7" s="1157" t="s">
        <v>98</v>
      </c>
      <c r="C7" s="1157" t="s">
        <v>67</v>
      </c>
      <c r="D7" s="1157" t="s">
        <v>373</v>
      </c>
      <c r="E7" s="1157" t="s">
        <v>378</v>
      </c>
      <c r="F7" s="1158" t="s">
        <v>374</v>
      </c>
    </row>
    <row r="8" spans="1:6">
      <c r="A8" s="315" t="s">
        <v>375</v>
      </c>
      <c r="B8" s="316" t="s">
        <v>738</v>
      </c>
      <c r="C8" s="316"/>
      <c r="D8" s="316"/>
      <c r="E8" s="430">
        <v>7.3126097744909631</v>
      </c>
      <c r="F8" s="317" t="s">
        <v>376</v>
      </c>
    </row>
    <row r="9" spans="1:6">
      <c r="A9" s="315" t="s">
        <v>375</v>
      </c>
      <c r="B9" s="316" t="s">
        <v>739</v>
      </c>
      <c r="C9" s="316"/>
      <c r="D9" s="316"/>
      <c r="E9" s="430">
        <v>8.5187096774193556</v>
      </c>
      <c r="F9" s="317" t="s">
        <v>376</v>
      </c>
    </row>
    <row r="10" spans="1:6">
      <c r="A10" s="315" t="s">
        <v>375</v>
      </c>
      <c r="B10" s="318" t="s">
        <v>740</v>
      </c>
      <c r="C10" s="318"/>
      <c r="D10" s="319"/>
      <c r="E10" s="431">
        <v>7.5496632772128693</v>
      </c>
      <c r="F10" s="317" t="s">
        <v>376</v>
      </c>
    </row>
    <row r="11" spans="1:6">
      <c r="A11" s="315"/>
      <c r="B11" s="318"/>
      <c r="C11" s="318"/>
      <c r="D11" s="318"/>
      <c r="E11" s="431"/>
      <c r="F11" s="317"/>
    </row>
    <row r="12" spans="1:6">
      <c r="A12" s="315"/>
      <c r="B12" s="318"/>
      <c r="C12" s="318"/>
      <c r="D12" s="318"/>
      <c r="E12" s="320"/>
      <c r="F12" s="317"/>
    </row>
    <row r="13" spans="1:6">
      <c r="A13" s="321"/>
      <c r="B13" s="318"/>
      <c r="C13" s="318"/>
      <c r="D13" s="318"/>
      <c r="E13" s="320"/>
      <c r="F13" s="317"/>
    </row>
    <row r="14" spans="1:6">
      <c r="A14" s="52"/>
      <c r="B14" s="8"/>
      <c r="C14" s="8"/>
      <c r="D14" s="8"/>
      <c r="E14" s="309"/>
      <c r="F14" s="62"/>
    </row>
    <row r="15" spans="1:6" ht="15">
      <c r="A15" s="314"/>
      <c r="B15" s="322"/>
      <c r="C15" s="322"/>
      <c r="D15" s="322"/>
      <c r="E15" s="322"/>
      <c r="F15" s="322"/>
    </row>
    <row r="16" spans="1:6" ht="15.75" thickBot="1">
      <c r="A16" s="314"/>
      <c r="B16" s="314"/>
      <c r="C16" s="314"/>
      <c r="D16" s="314"/>
      <c r="E16" s="314"/>
      <c r="F16" s="314"/>
    </row>
    <row r="17" spans="1:6" ht="45">
      <c r="A17" s="1159" t="s">
        <v>21</v>
      </c>
      <c r="B17" s="1160" t="s">
        <v>101</v>
      </c>
      <c r="C17" s="1160" t="s">
        <v>68</v>
      </c>
      <c r="D17" s="1160" t="s">
        <v>69</v>
      </c>
      <c r="E17" s="1161" t="s">
        <v>377</v>
      </c>
      <c r="F17" s="329"/>
    </row>
    <row r="18" spans="1:6">
      <c r="A18" s="331">
        <v>2009</v>
      </c>
      <c r="B18" s="333">
        <v>20927</v>
      </c>
      <c r="C18" s="333">
        <v>17653</v>
      </c>
      <c r="D18" s="330">
        <v>6</v>
      </c>
      <c r="E18" s="332">
        <v>1796496</v>
      </c>
      <c r="F18" s="329"/>
    </row>
    <row r="19" spans="1:6">
      <c r="A19" s="331">
        <v>2010</v>
      </c>
      <c r="B19" s="333">
        <v>21593</v>
      </c>
      <c r="C19" s="333">
        <v>17016</v>
      </c>
      <c r="D19" s="330">
        <v>7</v>
      </c>
      <c r="E19" s="332">
        <v>1796176</v>
      </c>
      <c r="F19" s="329"/>
    </row>
    <row r="20" spans="1:6">
      <c r="A20" s="331">
        <v>2011</v>
      </c>
      <c r="B20" s="333">
        <v>22575</v>
      </c>
      <c r="C20" s="333">
        <v>17246</v>
      </c>
      <c r="D20" s="330">
        <v>6</v>
      </c>
      <c r="E20" s="332">
        <v>1697568</v>
      </c>
      <c r="F20" s="329"/>
    </row>
    <row r="21" spans="1:6">
      <c r="A21" s="334">
        <v>2012</v>
      </c>
      <c r="B21" s="335">
        <v>22415</v>
      </c>
      <c r="C21" s="335">
        <v>17046</v>
      </c>
      <c r="D21" s="336">
        <v>6</v>
      </c>
      <c r="E21" s="337">
        <v>1772269</v>
      </c>
      <c r="F21" s="329"/>
    </row>
    <row r="22" spans="1:6" s="360" customFormat="1">
      <c r="A22" s="334">
        <v>2013</v>
      </c>
      <c r="B22" s="335">
        <v>17568</v>
      </c>
      <c r="C22" s="335">
        <v>11639</v>
      </c>
      <c r="D22" s="336">
        <v>6</v>
      </c>
      <c r="E22" s="337">
        <v>1502883</v>
      </c>
      <c r="F22" s="312"/>
    </row>
    <row r="23" spans="1:6">
      <c r="A23" s="331">
        <v>2014</v>
      </c>
      <c r="B23" s="333">
        <v>22039</v>
      </c>
      <c r="C23" s="333">
        <v>20895</v>
      </c>
      <c r="D23" s="432">
        <v>5.7885</v>
      </c>
      <c r="E23" s="332">
        <v>2207495.1400002763</v>
      </c>
      <c r="F23" s="312"/>
    </row>
    <row r="24" spans="1:6">
      <c r="A24" s="331">
        <v>2015</v>
      </c>
      <c r="B24" s="333">
        <v>20209</v>
      </c>
      <c r="C24" s="333">
        <v>18724</v>
      </c>
      <c r="D24" s="432">
        <v>5.5895641956846829</v>
      </c>
      <c r="E24" s="332">
        <v>1856925.6</v>
      </c>
      <c r="F24" s="312"/>
    </row>
    <row r="25" spans="1:6" s="360" customFormat="1">
      <c r="A25" s="655">
        <v>2016</v>
      </c>
      <c r="B25" s="652">
        <v>19792</v>
      </c>
      <c r="C25" s="653">
        <v>18606</v>
      </c>
      <c r="D25" s="654">
        <v>5.2569887484050577</v>
      </c>
      <c r="E25" s="656">
        <v>1626671.8400000003</v>
      </c>
      <c r="F25" s="312"/>
    </row>
    <row r="26" spans="1:6" s="360" customFormat="1" ht="15" thickBot="1">
      <c r="A26" s="657">
        <v>2017</v>
      </c>
      <c r="B26" s="658">
        <v>21677</v>
      </c>
      <c r="C26" s="659">
        <v>11343</v>
      </c>
      <c r="D26" s="660">
        <v>5.2459666754826761</v>
      </c>
      <c r="E26" s="661">
        <f>'ESA-Table 2'!D44</f>
        <v>1036277.9600000001</v>
      </c>
      <c r="F26" s="312"/>
    </row>
    <row r="27" spans="1:6" s="360" customFormat="1">
      <c r="A27" s="471"/>
      <c r="B27" s="472"/>
      <c r="C27" s="472"/>
      <c r="D27" s="473"/>
      <c r="E27" s="474"/>
      <c r="F27" s="312"/>
    </row>
    <row r="28" spans="1:6">
      <c r="A28" s="475" t="s">
        <v>434</v>
      </c>
      <c r="B28" s="476"/>
      <c r="C28" s="476"/>
      <c r="D28" s="476"/>
      <c r="E28" s="476"/>
      <c r="F28" s="477"/>
    </row>
    <row r="29" spans="1:6">
      <c r="A29" s="478"/>
      <c r="B29" s="476"/>
      <c r="C29" s="476"/>
      <c r="D29" s="476"/>
      <c r="E29" s="476"/>
      <c r="F29" s="477"/>
    </row>
    <row r="30" spans="1:6">
      <c r="A30" s="479" t="s">
        <v>435</v>
      </c>
      <c r="B30" s="476"/>
      <c r="C30" s="476"/>
      <c r="D30" s="476"/>
      <c r="E30" s="476"/>
      <c r="F30" s="477"/>
    </row>
    <row r="31" spans="1:6">
      <c r="A31" s="479" t="s">
        <v>436</v>
      </c>
      <c r="B31" s="476"/>
      <c r="C31" s="476"/>
      <c r="D31" s="476"/>
      <c r="E31" s="476"/>
      <c r="F31" s="459"/>
    </row>
    <row r="32" spans="1:6">
      <c r="A32" s="479"/>
      <c r="B32" s="476"/>
      <c r="C32" s="476"/>
      <c r="D32" s="476"/>
      <c r="E32" s="476"/>
      <c r="F32" s="459"/>
    </row>
    <row r="33" spans="1:6">
      <c r="A33" s="1400" t="s">
        <v>422</v>
      </c>
      <c r="B33" s="1400"/>
      <c r="C33" s="1400"/>
      <c r="D33" s="1400"/>
      <c r="E33" s="1400"/>
      <c r="F33" s="1400"/>
    </row>
    <row r="34" spans="1:6" s="360" customFormat="1"/>
    <row r="35" spans="1:6" s="360" customFormat="1">
      <c r="A35" s="1382" t="s">
        <v>577</v>
      </c>
      <c r="B35" s="1382"/>
      <c r="C35" s="1382"/>
      <c r="D35" s="1382"/>
      <c r="E35" s="1382"/>
    </row>
    <row r="36" spans="1:6" s="360" customFormat="1"/>
    <row r="37" spans="1:6" s="360" customFormat="1">
      <c r="A37" s="1400"/>
      <c r="B37" s="1400"/>
      <c r="C37" s="1400"/>
      <c r="D37" s="1400"/>
      <c r="E37" s="1400"/>
      <c r="F37" s="1400"/>
    </row>
  </sheetData>
  <mergeCells count="9">
    <mergeCell ref="A37:F37"/>
    <mergeCell ref="A35:E35"/>
    <mergeCell ref="A33:F33"/>
    <mergeCell ref="A6:F6"/>
    <mergeCell ref="A1:F1"/>
    <mergeCell ref="A2:F2"/>
    <mergeCell ref="A3:F3"/>
    <mergeCell ref="A4:F4"/>
    <mergeCell ref="A5:F5"/>
  </mergeCells>
  <phoneticPr fontId="11" type="noConversion"/>
  <printOptions horizontalCentered="1" verticalCentered="1" headings="1"/>
  <pageMargins left="0.25" right="0.25" top="0.5" bottom="0.5" header="0.5" footer="0.5"/>
  <pageSetup scale="91" firstPageNumber="93" orientation="landscape" useFirstPageNumber="1" r:id="rId1"/>
  <headerFooter scaleWithDoc="0"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34"/>
  <sheetViews>
    <sheetView topLeftCell="A20" zoomScaleNormal="100" zoomScalePageLayoutView="75" workbookViewId="0">
      <selection activeCell="H42" sqref="H42"/>
    </sheetView>
  </sheetViews>
  <sheetFormatPr defaultColWidth="9.42578125" defaultRowHeight="14.25"/>
  <cols>
    <col min="1" max="1" width="46.42578125" style="53" customWidth="1"/>
    <col min="2" max="2" width="11" style="4" customWidth="1"/>
    <col min="3" max="3" width="11" style="54" customWidth="1"/>
    <col min="4" max="4" width="15.42578125" style="54" customWidth="1"/>
    <col min="5" max="5" width="12.140625" style="54" customWidth="1"/>
    <col min="6" max="6" width="11.42578125" style="4" customWidth="1"/>
    <col min="7" max="7" width="16.5703125" style="7" customWidth="1"/>
    <col min="8" max="8" width="25.5703125" style="4" bestFit="1" customWidth="1"/>
    <col min="9" max="16384" width="9.42578125" style="4"/>
  </cols>
  <sheetData>
    <row r="1" spans="1:8" s="3" customFormat="1" ht="21" customHeight="1">
      <c r="A1" s="1312" t="s">
        <v>715</v>
      </c>
      <c r="B1" s="1312"/>
      <c r="C1" s="1312"/>
      <c r="D1" s="1312"/>
      <c r="E1" s="1312"/>
      <c r="F1" s="1312"/>
      <c r="G1" s="1312"/>
      <c r="H1" s="480"/>
    </row>
    <row r="2" spans="1:8" s="3" customFormat="1" ht="15.75" customHeight="1">
      <c r="A2" s="1312" t="s">
        <v>4</v>
      </c>
      <c r="B2" s="1312"/>
      <c r="C2" s="1312"/>
      <c r="D2" s="1312"/>
      <c r="E2" s="1312"/>
      <c r="F2" s="1312"/>
      <c r="G2" s="1312"/>
    </row>
    <row r="3" spans="1:8" s="3" customFormat="1" ht="15.75">
      <c r="A3" s="1312" t="s">
        <v>184</v>
      </c>
      <c r="B3" s="1312"/>
      <c r="C3" s="1312"/>
      <c r="D3" s="1312"/>
      <c r="E3" s="1312"/>
      <c r="F3" s="1312"/>
      <c r="G3" s="1312"/>
    </row>
    <row r="4" spans="1:8" s="3" customFormat="1" ht="15">
      <c r="A4" s="1000"/>
      <c r="B4" s="56"/>
      <c r="C4" s="56"/>
      <c r="D4" s="56"/>
      <c r="E4" s="56"/>
      <c r="F4" s="56"/>
      <c r="G4" s="662"/>
    </row>
    <row r="5" spans="1:8" ht="12" customHeight="1">
      <c r="A5" s="87"/>
      <c r="B5" s="87"/>
      <c r="C5" s="87"/>
      <c r="D5" s="87"/>
      <c r="E5" s="87"/>
      <c r="F5" s="87"/>
      <c r="G5" s="69"/>
    </row>
    <row r="6" spans="1:8" ht="38.25" customHeight="1" thickBot="1">
      <c r="A6" s="1292"/>
      <c r="B6" s="1293"/>
      <c r="C6" s="1465" t="s">
        <v>23</v>
      </c>
      <c r="D6" s="1466"/>
      <c r="E6" s="1294"/>
      <c r="F6" s="1295"/>
      <c r="G6" s="1296"/>
    </row>
    <row r="7" spans="1:8" ht="75" customHeight="1">
      <c r="A7" s="1290" t="s">
        <v>680</v>
      </c>
      <c r="B7" s="1162" t="s">
        <v>56</v>
      </c>
      <c r="C7" s="1163" t="s">
        <v>407</v>
      </c>
      <c r="D7" s="1163" t="s">
        <v>444</v>
      </c>
      <c r="E7" s="1164" t="s">
        <v>97</v>
      </c>
      <c r="F7" s="1165" t="s">
        <v>381</v>
      </c>
      <c r="G7" s="1163" t="s">
        <v>445</v>
      </c>
    </row>
    <row r="8" spans="1:8" ht="12" customHeight="1">
      <c r="A8" s="1291" t="s">
        <v>811</v>
      </c>
      <c r="B8" s="579">
        <v>10</v>
      </c>
      <c r="C8" s="580">
        <v>1.8839251310336569</v>
      </c>
      <c r="D8" s="580">
        <v>0.76481806600506119</v>
      </c>
      <c r="E8" s="1238">
        <v>4</v>
      </c>
      <c r="F8" s="1098">
        <v>2345.6011959213702</v>
      </c>
      <c r="G8" s="1098">
        <v>1291.0877830222582</v>
      </c>
    </row>
    <row r="9" spans="1:8" ht="12" customHeight="1">
      <c r="A9" s="1291" t="s">
        <v>812</v>
      </c>
      <c r="B9" s="579">
        <v>7</v>
      </c>
      <c r="C9" s="580">
        <v>1.821184051433141</v>
      </c>
      <c r="D9" s="580">
        <v>0.73617349203256222</v>
      </c>
      <c r="E9" s="1238">
        <v>3</v>
      </c>
      <c r="F9" s="1098">
        <v>2080.45137107031</v>
      </c>
      <c r="G9" s="1098">
        <v>1092.4761659500609</v>
      </c>
    </row>
    <row r="10" spans="1:8" ht="12" customHeight="1">
      <c r="A10" s="1291" t="s">
        <v>813</v>
      </c>
      <c r="B10" s="579">
        <v>10</v>
      </c>
      <c r="C10" s="580">
        <v>0.44026533967758169</v>
      </c>
      <c r="D10" s="580">
        <v>0.42591572262264094</v>
      </c>
      <c r="E10" s="1099">
        <v>1</v>
      </c>
      <c r="F10" s="1098">
        <v>585.68910506704799</v>
      </c>
      <c r="G10" s="1098">
        <v>162.00441847918592</v>
      </c>
    </row>
    <row r="11" spans="1:8" ht="12" customHeight="1">
      <c r="A11" s="1291" t="s">
        <v>814</v>
      </c>
      <c r="B11" s="579">
        <v>10</v>
      </c>
      <c r="C11" s="580">
        <v>0.44026533967758169</v>
      </c>
      <c r="D11" s="580">
        <v>0.42591572262264094</v>
      </c>
      <c r="E11" s="1099">
        <v>10</v>
      </c>
      <c r="F11" s="1098">
        <v>5856.8910506704797</v>
      </c>
      <c r="G11" s="1098">
        <v>1620.0441847918589</v>
      </c>
    </row>
    <row r="12" spans="1:8" ht="12" customHeight="1">
      <c r="A12" s="1291" t="s">
        <v>815</v>
      </c>
      <c r="B12" s="579">
        <v>7</v>
      </c>
      <c r="C12" s="580">
        <v>0.48890303276482339</v>
      </c>
      <c r="D12" s="580">
        <v>0.52438077249810655</v>
      </c>
      <c r="E12" s="1099">
        <v>6</v>
      </c>
      <c r="F12" s="1098">
        <v>3514.13463040229</v>
      </c>
      <c r="G12" s="1098">
        <v>1191.4794509457242</v>
      </c>
    </row>
    <row r="13" spans="1:8" ht="12" customHeight="1">
      <c r="A13" s="1291" t="s">
        <v>816</v>
      </c>
      <c r="B13" s="579">
        <v>10</v>
      </c>
      <c r="C13" s="580">
        <v>0.7891478004228073</v>
      </c>
      <c r="D13" s="580">
        <v>1.7230789897343801</v>
      </c>
      <c r="E13" s="1099">
        <v>194</v>
      </c>
      <c r="F13" s="1098">
        <v>27948.563481261699</v>
      </c>
      <c r="G13" s="1098">
        <v>31278.84354728166</v>
      </c>
    </row>
    <row r="14" spans="1:8" ht="12" customHeight="1">
      <c r="A14" s="1291" t="s">
        <v>817</v>
      </c>
      <c r="B14" s="579">
        <v>7</v>
      </c>
      <c r="C14" s="580">
        <v>0.80413118928200755</v>
      </c>
      <c r="D14" s="580">
        <v>1.9533060800610724</v>
      </c>
      <c r="E14" s="1099">
        <v>141</v>
      </c>
      <c r="F14" s="1098">
        <v>22169.847981138999</v>
      </c>
      <c r="G14" s="1098">
        <v>27999.767097224511</v>
      </c>
    </row>
    <row r="15" spans="1:8" ht="12" customHeight="1">
      <c r="A15" s="1291" t="s">
        <v>818</v>
      </c>
      <c r="B15" s="579">
        <v>10</v>
      </c>
      <c r="C15" s="580">
        <v>0</v>
      </c>
      <c r="D15" s="580" t="s">
        <v>834</v>
      </c>
      <c r="E15" s="1099">
        <v>63</v>
      </c>
      <c r="F15" s="1098">
        <v>25324.741367128499</v>
      </c>
      <c r="G15" s="1098">
        <v>0</v>
      </c>
    </row>
    <row r="16" spans="1:8" ht="12" customHeight="1">
      <c r="A16" s="1291" t="s">
        <v>819</v>
      </c>
      <c r="B16" s="579">
        <v>7</v>
      </c>
      <c r="C16" s="580">
        <v>0</v>
      </c>
      <c r="D16" s="580" t="s">
        <v>834</v>
      </c>
      <c r="E16" s="1099">
        <v>86</v>
      </c>
      <c r="F16" s="1098">
        <v>18036.082167533099</v>
      </c>
      <c r="G16" s="1098">
        <v>0</v>
      </c>
    </row>
    <row r="17" spans="1:9" ht="12" customHeight="1">
      <c r="A17" s="1291" t="s">
        <v>820</v>
      </c>
      <c r="B17" s="579">
        <v>10</v>
      </c>
      <c r="C17" s="580">
        <v>0</v>
      </c>
      <c r="D17" s="580" t="s">
        <v>834</v>
      </c>
      <c r="E17" s="1099">
        <v>370</v>
      </c>
      <c r="F17" s="1098">
        <v>302450.59758882102</v>
      </c>
      <c r="G17" s="1098">
        <v>0</v>
      </c>
    </row>
    <row r="18" spans="1:9">
      <c r="A18" s="1291" t="s">
        <v>821</v>
      </c>
      <c r="B18" s="579">
        <v>15</v>
      </c>
      <c r="C18" s="580">
        <v>0</v>
      </c>
      <c r="D18" s="580" t="s">
        <v>834</v>
      </c>
      <c r="E18" s="1099">
        <v>1</v>
      </c>
      <c r="F18" s="1098">
        <v>3327.4113657154298</v>
      </c>
      <c r="G18" s="1098">
        <v>0</v>
      </c>
    </row>
    <row r="19" spans="1:9">
      <c r="A19" s="1291" t="s">
        <v>822</v>
      </c>
      <c r="B19" s="579">
        <v>7</v>
      </c>
      <c r="C19" s="580">
        <v>0</v>
      </c>
      <c r="D19" s="580" t="s">
        <v>834</v>
      </c>
      <c r="E19" s="1099">
        <v>233</v>
      </c>
      <c r="F19" s="1098">
        <v>181571.450352157</v>
      </c>
      <c r="G19" s="1098">
        <v>0</v>
      </c>
      <c r="H19"/>
      <c r="I19"/>
    </row>
    <row r="20" spans="1:9">
      <c r="A20" s="1291" t="s">
        <v>823</v>
      </c>
      <c r="B20" s="579">
        <v>10</v>
      </c>
      <c r="C20" s="580">
        <v>0</v>
      </c>
      <c r="D20" s="580" t="s">
        <v>834</v>
      </c>
      <c r="E20" s="1099">
        <v>1159</v>
      </c>
      <c r="F20" s="1098">
        <v>619385.75157857104</v>
      </c>
      <c r="G20" s="1098">
        <v>0</v>
      </c>
      <c r="H20"/>
      <c r="I20"/>
    </row>
    <row r="21" spans="1:9">
      <c r="A21" s="1291" t="s">
        <v>824</v>
      </c>
      <c r="B21" s="579">
        <v>7</v>
      </c>
      <c r="C21" s="580">
        <v>0</v>
      </c>
      <c r="D21" s="580" t="s">
        <v>834</v>
      </c>
      <c r="E21" s="1099">
        <v>1166</v>
      </c>
      <c r="F21" s="1098">
        <v>712190.00312367396</v>
      </c>
      <c r="G21" s="1098">
        <v>0</v>
      </c>
      <c r="H21"/>
      <c r="I21"/>
    </row>
    <row r="22" spans="1:9">
      <c r="A22" s="1291" t="s">
        <v>825</v>
      </c>
      <c r="B22" s="579">
        <v>10</v>
      </c>
      <c r="C22" s="580">
        <v>4.2607788204589894E-2</v>
      </c>
      <c r="D22" s="580" t="s">
        <v>834</v>
      </c>
      <c r="E22" s="1099">
        <v>45</v>
      </c>
      <c r="F22" s="1098">
        <v>45700.214566738803</v>
      </c>
      <c r="G22" s="1098">
        <v>797.64429744664778</v>
      </c>
      <c r="H22"/>
      <c r="I22"/>
    </row>
    <row r="23" spans="1:9">
      <c r="A23" s="1291" t="s">
        <v>826</v>
      </c>
      <c r="B23" s="579">
        <v>10</v>
      </c>
      <c r="C23" s="580">
        <v>5.4798886055993201E-2</v>
      </c>
      <c r="D23" s="580" t="s">
        <v>834</v>
      </c>
      <c r="E23" s="1099">
        <v>24</v>
      </c>
      <c r="F23" s="1098">
        <v>18728.338799764999</v>
      </c>
      <c r="G23" s="1098">
        <v>425.41029197154546</v>
      </c>
      <c r="H23"/>
      <c r="I23"/>
    </row>
    <row r="24" spans="1:9">
      <c r="A24" s="1291" t="s">
        <v>827</v>
      </c>
      <c r="B24" s="579">
        <v>10</v>
      </c>
      <c r="C24" s="580">
        <v>5.3101269115569553E-2</v>
      </c>
      <c r="D24" s="580" t="s">
        <v>834</v>
      </c>
      <c r="E24" s="1099">
        <v>106</v>
      </c>
      <c r="F24" s="1098">
        <v>88751.301531344594</v>
      </c>
      <c r="G24" s="1098">
        <v>1950.2843700651852</v>
      </c>
      <c r="H24"/>
      <c r="I24"/>
    </row>
    <row r="25" spans="1:9">
      <c r="A25" s="1291" t="s">
        <v>828</v>
      </c>
      <c r="B25" s="579">
        <v>10</v>
      </c>
      <c r="C25" s="580">
        <v>9.4017151398834611E-2</v>
      </c>
      <c r="D25" s="580" t="s">
        <v>834</v>
      </c>
      <c r="E25" s="1099">
        <v>8</v>
      </c>
      <c r="F25" s="1098">
        <v>6517.7993708025597</v>
      </c>
      <c r="G25" s="1098">
        <v>298.91129949302172</v>
      </c>
      <c r="H25"/>
      <c r="I25"/>
    </row>
    <row r="26" spans="1:9">
      <c r="A26" s="1291" t="s">
        <v>829</v>
      </c>
      <c r="B26" s="579">
        <v>7</v>
      </c>
      <c r="C26" s="580">
        <v>7.8515831159212346E-2</v>
      </c>
      <c r="D26" s="580" t="s">
        <v>834</v>
      </c>
      <c r="E26" s="1099">
        <v>11</v>
      </c>
      <c r="F26" s="1098">
        <v>10894.2450002603</v>
      </c>
      <c r="G26" s="1098">
        <v>411.00303680290483</v>
      </c>
      <c r="H26"/>
      <c r="I26"/>
    </row>
    <row r="27" spans="1:9">
      <c r="A27" s="1291" t="s">
        <v>830</v>
      </c>
      <c r="B27" s="579">
        <v>10</v>
      </c>
      <c r="C27" s="580">
        <v>7.3923141328857009E-2</v>
      </c>
      <c r="D27" s="580" t="s">
        <v>834</v>
      </c>
      <c r="E27" s="1099">
        <v>116</v>
      </c>
      <c r="F27" s="1098">
        <v>122562.947633816</v>
      </c>
      <c r="G27" s="1098">
        <v>4334.2138426488145</v>
      </c>
      <c r="H27"/>
      <c r="I27"/>
    </row>
    <row r="28" spans="1:9">
      <c r="A28" s="1291" t="s">
        <v>831</v>
      </c>
      <c r="B28" s="579">
        <v>7</v>
      </c>
      <c r="C28" s="580">
        <v>7.021950392570657E-2</v>
      </c>
      <c r="D28" s="580" t="s">
        <v>834</v>
      </c>
      <c r="E28" s="1099">
        <v>69</v>
      </c>
      <c r="F28" s="1098">
        <v>77022.049800307897</v>
      </c>
      <c r="G28" s="1098">
        <v>2578.109958127312</v>
      </c>
      <c r="H28"/>
      <c r="I28"/>
    </row>
    <row r="29" spans="1:9">
      <c r="A29" s="1291" t="s">
        <v>832</v>
      </c>
      <c r="B29" s="579">
        <v>10</v>
      </c>
      <c r="C29" s="580">
        <v>0.17574517273577261</v>
      </c>
      <c r="D29" s="580" t="s">
        <v>834</v>
      </c>
      <c r="E29" s="1099">
        <v>223</v>
      </c>
      <c r="F29" s="1098">
        <v>89414.552607897</v>
      </c>
      <c r="G29" s="1098">
        <v>8332.1524733679798</v>
      </c>
      <c r="H29"/>
      <c r="I29"/>
    </row>
    <row r="30" spans="1:9">
      <c r="A30" s="1291" t="s">
        <v>833</v>
      </c>
      <c r="B30" s="579">
        <v>7</v>
      </c>
      <c r="C30" s="580">
        <v>0.17329946792247675</v>
      </c>
      <c r="D30" s="580" t="s">
        <v>834</v>
      </c>
      <c r="E30" s="1099">
        <v>228</v>
      </c>
      <c r="F30" s="1098">
        <v>92950.906237681993</v>
      </c>
      <c r="G30" s="1098">
        <v>8518.9720355511181</v>
      </c>
      <c r="H30"/>
      <c r="I30"/>
    </row>
    <row r="31" spans="1:9">
      <c r="A31" s="461"/>
      <c r="B31" s="461"/>
      <c r="C31" s="461"/>
      <c r="D31" s="461"/>
      <c r="E31" s="461"/>
      <c r="F31" s="461"/>
      <c r="G31" s="461"/>
      <c r="H31" s="461"/>
      <c r="I31" s="461"/>
    </row>
    <row r="32" spans="1:9">
      <c r="A32" s="252" t="s">
        <v>409</v>
      </c>
      <c r="E32" s="4"/>
      <c r="F32" s="7"/>
      <c r="H32"/>
      <c r="I32"/>
    </row>
    <row r="33" spans="1:9">
      <c r="A33" s="90" t="s">
        <v>414</v>
      </c>
      <c r="E33" s="4"/>
      <c r="H33" s="459"/>
      <c r="I33" s="459"/>
    </row>
    <row r="34" spans="1:9">
      <c r="A34" s="1382" t="s">
        <v>646</v>
      </c>
      <c r="B34" s="1382"/>
      <c r="C34" s="1382"/>
      <c r="D34" s="1382"/>
      <c r="E34" s="1382"/>
      <c r="H34" s="459"/>
      <c r="I34" s="459"/>
    </row>
  </sheetData>
  <mergeCells count="5">
    <mergeCell ref="A1:G1"/>
    <mergeCell ref="C6:D6"/>
    <mergeCell ref="A34:E34"/>
    <mergeCell ref="A2:G2"/>
    <mergeCell ref="A3:G3"/>
  </mergeCells>
  <phoneticPr fontId="11" type="noConversion"/>
  <dataValidations count="1">
    <dataValidation type="whole" operator="greaterThanOrEqual" allowBlank="1" showInputMessage="1" showErrorMessage="1" sqref="E8:E30">
      <formula1>0</formula1>
    </dataValidation>
  </dataValidations>
  <printOptions horizontalCentered="1" verticalCentered="1" headings="1"/>
  <pageMargins left="0.25" right="0.25" top="0.5" bottom="0.5" header="0.5" footer="0.5"/>
  <pageSetup scale="97" firstPageNumber="72" orientation="landscape" useFirstPageNumber="1" r:id="rId1"/>
  <headerFooter scaleWithDoc="0"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7"/>
  <sheetViews>
    <sheetView workbookViewId="0">
      <selection activeCell="A25" sqref="A25:J25"/>
    </sheetView>
  </sheetViews>
  <sheetFormatPr defaultColWidth="9.42578125" defaultRowHeight="12.75"/>
  <cols>
    <col min="1" max="1" width="49.5703125" style="459" customWidth="1"/>
    <col min="2" max="3" width="9.5703125" style="459" customWidth="1"/>
    <col min="4" max="4" width="9.85546875" style="459" bestFit="1" customWidth="1"/>
    <col min="5" max="5" width="10.42578125" style="459" customWidth="1"/>
    <col min="6" max="6" width="9.42578125" style="459" customWidth="1"/>
    <col min="7" max="7" width="8.5703125" style="459" bestFit="1" customWidth="1"/>
    <col min="8" max="10" width="9.5703125" style="459" customWidth="1"/>
    <col min="11" max="16384" width="9.42578125" style="459"/>
  </cols>
  <sheetData>
    <row r="1" spans="1:10" ht="15.75">
      <c r="A1" s="1469" t="s">
        <v>715</v>
      </c>
      <c r="B1" s="1469"/>
      <c r="C1" s="1469"/>
      <c r="D1" s="1469"/>
      <c r="E1" s="1469"/>
      <c r="F1" s="1469"/>
      <c r="G1" s="1469"/>
      <c r="H1" s="1469"/>
      <c r="I1" s="1469"/>
      <c r="J1" s="1469"/>
    </row>
    <row r="2" spans="1:10" ht="15.75">
      <c r="A2" s="1469" t="s">
        <v>568</v>
      </c>
      <c r="B2" s="1423"/>
      <c r="C2" s="1423"/>
      <c r="D2" s="1423"/>
      <c r="E2" s="1423"/>
      <c r="F2" s="1423"/>
      <c r="G2" s="1423"/>
      <c r="H2" s="1423"/>
      <c r="I2" s="1423"/>
      <c r="J2" s="1423"/>
    </row>
    <row r="3" spans="1:10" ht="16.5" thickBot="1">
      <c r="A3" s="1470" t="s">
        <v>558</v>
      </c>
      <c r="B3" s="1471"/>
      <c r="C3" s="1471"/>
      <c r="D3" s="1471"/>
      <c r="E3" s="1471"/>
      <c r="F3" s="1471"/>
      <c r="G3" s="1471"/>
      <c r="H3" s="1471"/>
      <c r="I3" s="1471"/>
      <c r="J3" s="1471"/>
    </row>
    <row r="4" spans="1:10">
      <c r="A4" s="935"/>
      <c r="B4" s="1472" t="s">
        <v>771</v>
      </c>
      <c r="C4" s="1336"/>
      <c r="D4" s="1337"/>
      <c r="E4" s="1335" t="s">
        <v>559</v>
      </c>
      <c r="F4" s="1336"/>
      <c r="G4" s="1337"/>
      <c r="H4" s="936" t="s">
        <v>551</v>
      </c>
      <c r="I4" s="937"/>
      <c r="J4" s="938"/>
    </row>
    <row r="5" spans="1:10">
      <c r="A5" s="939"/>
      <c r="B5" s="940" t="s">
        <v>5</v>
      </c>
      <c r="C5" s="941" t="s">
        <v>113</v>
      </c>
      <c r="D5" s="942" t="s">
        <v>49</v>
      </c>
      <c r="E5" s="940" t="s">
        <v>5</v>
      </c>
      <c r="F5" s="941" t="s">
        <v>113</v>
      </c>
      <c r="G5" s="942" t="s">
        <v>49</v>
      </c>
      <c r="H5" s="940" t="s">
        <v>5</v>
      </c>
      <c r="I5" s="941" t="s">
        <v>113</v>
      </c>
      <c r="J5" s="942" t="s">
        <v>49</v>
      </c>
    </row>
    <row r="6" spans="1:10">
      <c r="A6" s="943" t="s">
        <v>34</v>
      </c>
      <c r="B6" s="809"/>
      <c r="C6" s="810"/>
      <c r="D6" s="811"/>
      <c r="E6" s="809"/>
      <c r="F6" s="810"/>
      <c r="G6" s="811"/>
      <c r="H6" s="809"/>
      <c r="I6" s="810"/>
      <c r="J6" s="811"/>
    </row>
    <row r="7" spans="1:10">
      <c r="A7" s="944"/>
      <c r="B7" s="240"/>
      <c r="C7" s="645"/>
      <c r="D7" s="912"/>
      <c r="E7" s="240"/>
      <c r="F7" s="645"/>
      <c r="G7" s="912"/>
      <c r="H7" s="1100"/>
      <c r="I7" s="1101"/>
      <c r="J7" s="1102"/>
    </row>
    <row r="8" spans="1:10">
      <c r="A8" s="945" t="s">
        <v>552</v>
      </c>
      <c r="B8" s="956">
        <v>100000</v>
      </c>
      <c r="C8" s="957">
        <v>100000</v>
      </c>
      <c r="D8" s="946">
        <f t="shared" ref="D8" si="0">+B8+C8</f>
        <v>200000</v>
      </c>
      <c r="E8" s="956">
        <v>0</v>
      </c>
      <c r="F8" s="957">
        <v>0</v>
      </c>
      <c r="G8" s="947">
        <f t="shared" ref="G8" si="1">SUM(E8:F8)</f>
        <v>0</v>
      </c>
      <c r="H8" s="1100">
        <f>E8/B8</f>
        <v>0</v>
      </c>
      <c r="I8" s="1101">
        <f>F8/C8</f>
        <v>0</v>
      </c>
      <c r="J8" s="1102">
        <f>G8/D8</f>
        <v>0</v>
      </c>
    </row>
    <row r="9" spans="1:10">
      <c r="A9" s="944"/>
      <c r="B9" s="240"/>
      <c r="C9" s="645"/>
      <c r="D9" s="912"/>
      <c r="E9" s="240"/>
      <c r="F9" s="645"/>
      <c r="G9" s="912"/>
      <c r="H9" s="1100"/>
      <c r="I9" s="1101"/>
      <c r="J9" s="1102"/>
    </row>
    <row r="10" spans="1:10" ht="13.5" thickBot="1">
      <c r="A10" s="948" t="s">
        <v>553</v>
      </c>
      <c r="B10" s="949">
        <f>SUM(B8:B9)</f>
        <v>100000</v>
      </c>
      <c r="C10" s="949">
        <f t="shared" ref="C10:J10" si="2">SUM(C8:C9)</f>
        <v>100000</v>
      </c>
      <c r="D10" s="949">
        <f t="shared" si="2"/>
        <v>200000</v>
      </c>
      <c r="E10" s="949">
        <f t="shared" si="2"/>
        <v>0</v>
      </c>
      <c r="F10" s="949">
        <f t="shared" si="2"/>
        <v>0</v>
      </c>
      <c r="G10" s="949">
        <f t="shared" si="2"/>
        <v>0</v>
      </c>
      <c r="H10" s="1103">
        <f t="shared" si="2"/>
        <v>0</v>
      </c>
      <c r="I10" s="1103">
        <f t="shared" si="2"/>
        <v>0</v>
      </c>
      <c r="J10" s="1103">
        <f t="shared" si="2"/>
        <v>0</v>
      </c>
    </row>
    <row r="11" spans="1:10">
      <c r="A11" s="944"/>
      <c r="B11" s="240"/>
      <c r="C11" s="645"/>
      <c r="D11" s="912"/>
      <c r="E11" s="240"/>
      <c r="F11" s="645"/>
      <c r="G11" s="912"/>
      <c r="H11" s="1100"/>
      <c r="I11" s="1101"/>
      <c r="J11" s="1102"/>
    </row>
    <row r="12" spans="1:10">
      <c r="A12" s="945"/>
      <c r="B12" s="240"/>
      <c r="C12" s="645"/>
      <c r="D12" s="912"/>
      <c r="E12" s="240"/>
      <c r="F12" s="645"/>
      <c r="G12" s="912"/>
      <c r="H12" s="1100"/>
      <c r="I12" s="1101"/>
      <c r="J12" s="1102"/>
    </row>
    <row r="13" spans="1:10" ht="17.850000000000001" customHeight="1">
      <c r="A13" s="943" t="s">
        <v>554</v>
      </c>
      <c r="B13" s="809"/>
      <c r="C13" s="810"/>
      <c r="D13" s="811"/>
      <c r="E13" s="809"/>
      <c r="F13" s="810"/>
      <c r="G13" s="811"/>
      <c r="H13" s="1104"/>
      <c r="I13" s="1105"/>
      <c r="J13" s="1106"/>
    </row>
    <row r="14" spans="1:10" ht="17.850000000000001" customHeight="1">
      <c r="A14" s="950"/>
      <c r="B14" s="951"/>
      <c r="C14" s="952"/>
      <c r="D14" s="953"/>
      <c r="E14" s="240"/>
      <c r="F14" s="952"/>
      <c r="G14" s="954"/>
      <c r="H14" s="1100"/>
      <c r="I14" s="1101"/>
      <c r="J14" s="1102"/>
    </row>
    <row r="15" spans="1:10">
      <c r="A15" s="955" t="s">
        <v>555</v>
      </c>
      <c r="B15" s="956">
        <v>3750</v>
      </c>
      <c r="C15" s="957">
        <v>3750</v>
      </c>
      <c r="D15" s="946">
        <f t="shared" ref="D15" si="3">+B15+C15</f>
        <v>7500</v>
      </c>
      <c r="E15" s="958"/>
      <c r="F15" s="957"/>
      <c r="G15" s="947">
        <f t="shared" ref="G15:G20" si="4">SUM(E15:F15)</f>
        <v>0</v>
      </c>
      <c r="H15" s="1100">
        <f t="shared" ref="H15:H18" si="5">E15/B15</f>
        <v>0</v>
      </c>
      <c r="I15" s="1101">
        <f t="shared" ref="I15:I18" si="6">F15/C15</f>
        <v>0</v>
      </c>
      <c r="J15" s="1102">
        <f t="shared" ref="J15:J18" si="7">G15/D15</f>
        <v>0</v>
      </c>
    </row>
    <row r="16" spans="1:10">
      <c r="A16" s="959" t="s">
        <v>772</v>
      </c>
      <c r="B16" s="956">
        <v>9375</v>
      </c>
      <c r="C16" s="957">
        <v>9375</v>
      </c>
      <c r="D16" s="946">
        <v>18750</v>
      </c>
      <c r="E16" s="958">
        <v>24778.05</v>
      </c>
      <c r="F16" s="957">
        <v>24778.03</v>
      </c>
      <c r="G16" s="947">
        <f t="shared" si="4"/>
        <v>49556.08</v>
      </c>
      <c r="H16" s="1100">
        <f t="shared" si="5"/>
        <v>2.642992</v>
      </c>
      <c r="I16" s="1101">
        <f t="shared" si="6"/>
        <v>2.6429898666666665</v>
      </c>
      <c r="J16" s="1102">
        <f t="shared" si="7"/>
        <v>2.6429909333333335</v>
      </c>
    </row>
    <row r="17" spans="1:16">
      <c r="A17" s="959" t="s">
        <v>866</v>
      </c>
      <c r="B17" s="956">
        <v>10312.5</v>
      </c>
      <c r="C17" s="957">
        <v>10312.5</v>
      </c>
      <c r="D17" s="946">
        <v>20625</v>
      </c>
      <c r="E17" s="958">
        <v>21909.31</v>
      </c>
      <c r="F17" s="957">
        <v>21909.87</v>
      </c>
      <c r="G17" s="947">
        <f t="shared" si="4"/>
        <v>43819.18</v>
      </c>
      <c r="H17" s="1100">
        <f t="shared" si="5"/>
        <v>2.1245391515151515</v>
      </c>
      <c r="I17" s="1101">
        <f t="shared" si="6"/>
        <v>2.1245934545454546</v>
      </c>
      <c r="J17" s="1102">
        <f t="shared" si="7"/>
        <v>2.1245663030303032</v>
      </c>
    </row>
    <row r="18" spans="1:16">
      <c r="A18" s="955" t="s">
        <v>556</v>
      </c>
      <c r="B18" s="956">
        <v>9375</v>
      </c>
      <c r="C18" s="957">
        <v>9375</v>
      </c>
      <c r="D18" s="946">
        <v>18750</v>
      </c>
      <c r="E18" s="960"/>
      <c r="F18" s="957"/>
      <c r="G18" s="947">
        <f t="shared" si="4"/>
        <v>0</v>
      </c>
      <c r="H18" s="1100">
        <f t="shared" si="5"/>
        <v>0</v>
      </c>
      <c r="I18" s="1101">
        <f t="shared" si="6"/>
        <v>0</v>
      </c>
      <c r="J18" s="1102">
        <f t="shared" si="7"/>
        <v>0</v>
      </c>
    </row>
    <row r="19" spans="1:16" ht="14.45" customHeight="1">
      <c r="A19" s="955" t="s">
        <v>770</v>
      </c>
      <c r="B19" s="956">
        <v>2812.5</v>
      </c>
      <c r="C19" s="957">
        <v>2812.5</v>
      </c>
      <c r="D19" s="946">
        <v>5625</v>
      </c>
      <c r="E19" s="960"/>
      <c r="F19" s="957"/>
      <c r="G19" s="947">
        <f t="shared" si="4"/>
        <v>0</v>
      </c>
      <c r="H19" s="961"/>
      <c r="I19" s="962"/>
      <c r="J19" s="1297"/>
    </row>
    <row r="20" spans="1:16">
      <c r="A20" s="959" t="s">
        <v>868</v>
      </c>
      <c r="B20" s="956">
        <v>6562.5</v>
      </c>
      <c r="C20" s="957">
        <v>6562.5</v>
      </c>
      <c r="D20" s="946">
        <v>13125</v>
      </c>
      <c r="E20" s="960"/>
      <c r="F20" s="957"/>
      <c r="G20" s="947">
        <f t="shared" si="4"/>
        <v>0</v>
      </c>
      <c r="H20" s="961"/>
      <c r="I20" s="962"/>
      <c r="J20" s="1297"/>
    </row>
    <row r="21" spans="1:16">
      <c r="A21" s="955"/>
      <c r="B21" s="843"/>
      <c r="C21" s="148"/>
      <c r="D21" s="947"/>
      <c r="E21" s="963"/>
      <c r="F21" s="957"/>
      <c r="G21" s="947"/>
      <c r="H21" s="961"/>
      <c r="I21" s="1107"/>
      <c r="J21" s="1108"/>
    </row>
    <row r="22" spans="1:16" ht="13.5" thickBot="1">
      <c r="A22" s="948" t="s">
        <v>557</v>
      </c>
      <c r="B22" s="965">
        <f t="shared" ref="B22:C22" si="8">SUM(B14:B21)</f>
        <v>42187.5</v>
      </c>
      <c r="C22" s="965">
        <f t="shared" si="8"/>
        <v>42187.5</v>
      </c>
      <c r="D22" s="965">
        <f>SUM(D14:D21)</f>
        <v>84375</v>
      </c>
      <c r="E22" s="965">
        <f t="shared" ref="E22:G22" si="9">SUM(E14:E21)</f>
        <v>46687.360000000001</v>
      </c>
      <c r="F22" s="964">
        <f t="shared" si="9"/>
        <v>46687.899999999994</v>
      </c>
      <c r="G22" s="965">
        <f t="shared" si="9"/>
        <v>93375.260000000009</v>
      </c>
      <c r="H22" s="1100">
        <f>E22/B22</f>
        <v>1.1066633481481483</v>
      </c>
      <c r="I22" s="1101">
        <f>F22/C22</f>
        <v>1.106676148148148</v>
      </c>
      <c r="J22" s="1102">
        <f>G22/D22</f>
        <v>1.1066697481481482</v>
      </c>
    </row>
    <row r="23" spans="1:16">
      <c r="A23" s="966"/>
      <c r="B23" s="592"/>
      <c r="C23" s="592"/>
      <c r="D23" s="592"/>
      <c r="E23" s="592"/>
      <c r="F23" s="592"/>
      <c r="G23" s="592"/>
      <c r="H23" s="592"/>
      <c r="I23" s="592"/>
      <c r="J23" s="592"/>
      <c r="K23" s="592"/>
      <c r="L23" s="592"/>
      <c r="M23" s="592"/>
      <c r="N23" s="592"/>
      <c r="O23" s="592"/>
      <c r="P23" s="592"/>
    </row>
    <row r="24" spans="1:16">
      <c r="A24" s="1243" t="s">
        <v>845</v>
      </c>
      <c r="B24" s="1109"/>
      <c r="C24" s="1109"/>
      <c r="D24" s="1109"/>
      <c r="E24" s="1109"/>
      <c r="F24" s="1109"/>
      <c r="G24" s="1109"/>
      <c r="H24" s="1109"/>
      <c r="I24" s="1109"/>
      <c r="J24" s="1109"/>
      <c r="K24" s="1109"/>
      <c r="L24" s="1110"/>
      <c r="M24" s="1110"/>
      <c r="N24" s="967"/>
      <c r="O24" s="592"/>
      <c r="P24" s="592"/>
    </row>
    <row r="25" spans="1:16" ht="28.7" customHeight="1">
      <c r="A25" s="1467" t="s">
        <v>869</v>
      </c>
      <c r="B25" s="1473"/>
      <c r="C25" s="1473"/>
      <c r="D25" s="1473"/>
      <c r="E25" s="1473"/>
      <c r="F25" s="1473"/>
      <c r="G25" s="1473"/>
      <c r="H25" s="1473"/>
      <c r="I25" s="1473"/>
      <c r="J25" s="1473"/>
      <c r="K25" s="1111"/>
      <c r="L25" s="1111"/>
      <c r="M25" s="1111"/>
      <c r="N25" s="1111"/>
      <c r="O25" s="592"/>
      <c r="P25" s="592"/>
    </row>
    <row r="26" spans="1:16" ht="26.45" customHeight="1">
      <c r="A26" s="1467" t="s">
        <v>875</v>
      </c>
      <c r="B26" s="1473"/>
      <c r="C26" s="1473"/>
      <c r="D26" s="1473"/>
      <c r="E26" s="1473"/>
      <c r="F26" s="1473"/>
      <c r="G26" s="1473"/>
      <c r="H26" s="1473"/>
      <c r="I26" s="1473"/>
      <c r="J26" s="1473"/>
      <c r="K26" s="1286"/>
      <c r="L26" s="1286"/>
      <c r="M26" s="1286"/>
      <c r="N26" s="1286"/>
      <c r="O26" s="592"/>
      <c r="P26" s="592"/>
    </row>
    <row r="27" spans="1:16" ht="26.1" customHeight="1">
      <c r="A27" s="1467" t="s">
        <v>867</v>
      </c>
      <c r="B27" s="1468"/>
      <c r="C27" s="1468"/>
      <c r="D27" s="1468"/>
      <c r="E27" s="1468"/>
      <c r="F27" s="1468"/>
      <c r="G27" s="1468"/>
      <c r="H27" s="1468"/>
      <c r="I27" s="1468"/>
      <c r="J27" s="1111"/>
      <c r="K27" s="1111"/>
      <c r="L27" s="1111"/>
      <c r="M27" s="1111"/>
      <c r="N27" s="968"/>
      <c r="O27" s="592"/>
      <c r="P27" s="592"/>
    </row>
  </sheetData>
  <mergeCells count="8">
    <mergeCell ref="A27:I27"/>
    <mergeCell ref="A1:J1"/>
    <mergeCell ref="A2:J2"/>
    <mergeCell ref="A3:J3"/>
    <mergeCell ref="B4:D4"/>
    <mergeCell ref="E4:G4"/>
    <mergeCell ref="A25:J25"/>
    <mergeCell ref="A26:J26"/>
  </mergeCells>
  <printOptions horizontalCentered="1" verticalCentered="1" headings="1"/>
  <pageMargins left="0.25" right="0.25" top="0.5" bottom="0.5" header="0.5" footer="0.5"/>
  <pageSetup scale="98" orientation="landscape" r:id="rId1"/>
  <headerFooter scaleWithDoc="0" alignWithMargins="0"/>
  <ignoredErrors>
    <ignoredError sqref="G16 G17:G20"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7"/>
  <sheetViews>
    <sheetView zoomScale="85" zoomScaleNormal="85" workbookViewId="0">
      <selection activeCell="I16" sqref="I16"/>
    </sheetView>
  </sheetViews>
  <sheetFormatPr defaultColWidth="9.42578125" defaultRowHeight="12.75"/>
  <cols>
    <col min="1" max="1" width="26.5703125" style="459" customWidth="1"/>
    <col min="2" max="2" width="16.42578125" style="459" customWidth="1"/>
    <col min="3" max="3" width="19.5703125" style="459" customWidth="1"/>
    <col min="4" max="5" width="18.42578125" style="459" customWidth="1"/>
    <col min="6" max="6" width="23.42578125" style="459" customWidth="1"/>
    <col min="7" max="7" width="20.5703125" style="459" customWidth="1"/>
    <col min="8" max="16384" width="9.42578125" style="459"/>
  </cols>
  <sheetData>
    <row r="1" spans="1:16" ht="18">
      <c r="A1" s="1480" t="s">
        <v>715</v>
      </c>
      <c r="B1" s="1480"/>
      <c r="C1" s="1480"/>
      <c r="D1" s="1480"/>
      <c r="E1" s="1480"/>
      <c r="F1" s="969"/>
      <c r="G1" s="969"/>
      <c r="H1" s="969"/>
      <c r="I1" s="969"/>
      <c r="J1" s="969"/>
      <c r="K1" s="969"/>
      <c r="L1" s="969"/>
      <c r="M1" s="969"/>
      <c r="N1" s="969"/>
      <c r="O1" s="969"/>
      <c r="P1" s="969"/>
    </row>
    <row r="2" spans="1:16" ht="18">
      <c r="A2" s="1481" t="s">
        <v>567</v>
      </c>
      <c r="B2" s="1481"/>
      <c r="C2" s="1481"/>
      <c r="D2" s="1481"/>
      <c r="E2" s="1481"/>
      <c r="F2" s="970"/>
      <c r="G2" s="970"/>
      <c r="H2" s="970"/>
      <c r="I2" s="970"/>
      <c r="J2" s="970"/>
      <c r="K2" s="970"/>
      <c r="L2" s="970"/>
      <c r="M2" s="970"/>
      <c r="N2" s="970"/>
      <c r="O2" s="970"/>
      <c r="P2" s="970"/>
    </row>
    <row r="3" spans="1:16" ht="18.75">
      <c r="A3" s="1481" t="s">
        <v>788</v>
      </c>
      <c r="B3" s="1481"/>
      <c r="C3" s="1481"/>
      <c r="D3" s="1481"/>
      <c r="E3" s="1481"/>
      <c r="F3" s="971"/>
      <c r="G3" s="971"/>
      <c r="H3" s="971"/>
      <c r="I3" s="971"/>
      <c r="J3" s="971"/>
      <c r="K3" s="971"/>
      <c r="L3" s="971"/>
      <c r="M3" s="971"/>
      <c r="N3" s="971"/>
      <c r="O3" s="971"/>
      <c r="P3" s="971"/>
    </row>
    <row r="4" spans="1:16" ht="13.5" thickBot="1"/>
    <row r="5" spans="1:16" ht="60.75" thickBot="1">
      <c r="A5" s="972" t="s">
        <v>14</v>
      </c>
      <c r="B5" s="973" t="s">
        <v>15</v>
      </c>
      <c r="C5" s="974" t="s">
        <v>560</v>
      </c>
      <c r="D5" s="975" t="s">
        <v>571</v>
      </c>
      <c r="E5" s="976" t="s">
        <v>3</v>
      </c>
      <c r="F5" s="976"/>
      <c r="G5" s="976"/>
      <c r="H5" s="920"/>
    </row>
    <row r="6" spans="1:16" ht="15">
      <c r="A6" s="977"/>
      <c r="B6" s="158"/>
      <c r="C6" s="978"/>
      <c r="D6" s="979"/>
      <c r="E6" s="26"/>
      <c r="F6" s="361"/>
      <c r="G6" s="361"/>
    </row>
    <row r="7" spans="1:16" ht="15" thickBot="1">
      <c r="A7" s="980" t="s">
        <v>561</v>
      </c>
      <c r="B7" s="981" t="s">
        <v>16</v>
      </c>
      <c r="C7" s="982">
        <v>25</v>
      </c>
      <c r="D7" s="983">
        <v>9</v>
      </c>
      <c r="E7" s="361"/>
      <c r="F7" s="361"/>
      <c r="G7" s="361"/>
    </row>
    <row r="8" spans="1:16" ht="14.25">
      <c r="A8" s="361"/>
      <c r="B8" s="361"/>
      <c r="C8" s="361"/>
      <c r="D8" s="361"/>
      <c r="E8" s="361"/>
      <c r="F8" s="361"/>
      <c r="G8" s="361"/>
    </row>
    <row r="9" spans="1:16" ht="15" thickBot="1">
      <c r="A9" s="360"/>
      <c r="B9" s="360"/>
      <c r="C9" s="360"/>
      <c r="D9" s="360"/>
      <c r="E9" s="360"/>
      <c r="F9" s="360" t="s">
        <v>3</v>
      </c>
      <c r="G9" s="360"/>
    </row>
    <row r="10" spans="1:16" ht="45">
      <c r="A10" s="984" t="s">
        <v>14</v>
      </c>
      <c r="B10" s="984" t="s">
        <v>15</v>
      </c>
      <c r="C10" s="985" t="s">
        <v>578</v>
      </c>
      <c r="D10" s="1474"/>
      <c r="E10" s="1474"/>
      <c r="F10" s="1474"/>
      <c r="G10" s="1474"/>
    </row>
    <row r="11" spans="1:16" ht="15.75" thickBot="1">
      <c r="A11" s="986"/>
      <c r="B11" s="986"/>
      <c r="C11" s="987"/>
      <c r="D11" s="988"/>
      <c r="E11" s="988"/>
      <c r="F11" s="988"/>
      <c r="G11" s="988"/>
    </row>
    <row r="12" spans="1:16" ht="15">
      <c r="A12" s="977"/>
      <c r="B12" s="989"/>
      <c r="C12" s="990"/>
      <c r="D12" s="991"/>
      <c r="E12" s="991"/>
      <c r="F12" s="992"/>
      <c r="G12" s="992"/>
    </row>
    <row r="13" spans="1:16" ht="15" thickBot="1">
      <c r="A13" s="980" t="s">
        <v>91</v>
      </c>
      <c r="B13" s="981" t="s">
        <v>17</v>
      </c>
      <c r="C13" s="993">
        <v>45</v>
      </c>
      <c r="D13" s="361"/>
      <c r="E13" s="361"/>
      <c r="F13" s="361"/>
      <c r="G13" s="361"/>
    </row>
    <row r="15" spans="1:16" ht="13.5" thickBot="1"/>
    <row r="16" spans="1:16" ht="80.45" customHeight="1" thickBot="1">
      <c r="A16" s="1475" t="s">
        <v>562</v>
      </c>
      <c r="B16" s="1476"/>
      <c r="C16" s="1477"/>
      <c r="E16" s="994" t="s">
        <v>566</v>
      </c>
    </row>
    <row r="17" spans="1:5" ht="51" customHeight="1" thickBot="1">
      <c r="A17" s="995" t="s">
        <v>563</v>
      </c>
      <c r="B17" s="996" t="s">
        <v>564</v>
      </c>
      <c r="C17" s="997" t="s">
        <v>565</v>
      </c>
      <c r="E17" s="994" t="s">
        <v>569</v>
      </c>
    </row>
    <row r="18" spans="1:5" ht="14.25">
      <c r="A18" s="989" t="s">
        <v>355</v>
      </c>
      <c r="B18" s="989" t="s">
        <v>355</v>
      </c>
      <c r="C18" s="989" t="s">
        <v>355</v>
      </c>
      <c r="E18" s="998" t="s">
        <v>355</v>
      </c>
    </row>
    <row r="19" spans="1:5" ht="15" thickBot="1">
      <c r="A19" s="981"/>
      <c r="B19" s="981"/>
      <c r="C19" s="981"/>
      <c r="E19" s="983"/>
    </row>
    <row r="20" spans="1:5" ht="14.25">
      <c r="A20" s="361"/>
      <c r="B20" s="361"/>
      <c r="C20" s="361"/>
      <c r="E20" s="361"/>
    </row>
    <row r="21" spans="1:5" ht="15" thickBot="1">
      <c r="A21" s="361"/>
      <c r="B21" s="361"/>
      <c r="C21" s="361"/>
      <c r="E21" s="361"/>
    </row>
    <row r="22" spans="1:5" ht="51" customHeight="1">
      <c r="A22" s="1478" t="s">
        <v>647</v>
      </c>
      <c r="B22" s="1479"/>
      <c r="C22" s="361"/>
      <c r="E22" s="361"/>
    </row>
    <row r="23" spans="1:5" ht="23.25" customHeight="1">
      <c r="A23" s="52"/>
      <c r="B23" s="999" t="s">
        <v>649</v>
      </c>
      <c r="C23" s="361"/>
      <c r="E23" s="361"/>
    </row>
    <row r="24" spans="1:5" ht="24.75" customHeight="1" thickBot="1">
      <c r="A24" s="980" t="s">
        <v>648</v>
      </c>
      <c r="B24" s="993">
        <v>0</v>
      </c>
      <c r="C24" s="361"/>
      <c r="E24" s="361"/>
    </row>
    <row r="25" spans="1:5" ht="14.25">
      <c r="A25" s="361"/>
      <c r="B25" s="361"/>
      <c r="C25" s="361"/>
      <c r="E25" s="361"/>
    </row>
    <row r="27" spans="1:5">
      <c r="A27" s="459" t="s">
        <v>850</v>
      </c>
    </row>
  </sheetData>
  <mergeCells count="7">
    <mergeCell ref="D10:E10"/>
    <mergeCell ref="F10:G10"/>
    <mergeCell ref="A16:C16"/>
    <mergeCell ref="A22:B22"/>
    <mergeCell ref="A1:E1"/>
    <mergeCell ref="A2:E2"/>
    <mergeCell ref="A3:E3"/>
  </mergeCells>
  <printOptions horizontalCentered="1" verticalCentered="1" headings="1"/>
  <pageMargins left="0.25" right="0.25" top="0.5" bottom="0.5" header="0.5" footer="0.5"/>
  <pageSetup orientation="portrait" r:id="rId1"/>
  <headerFooter scaleWithDoc="0"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workbookViewId="0">
      <selection activeCell="E25" sqref="E25"/>
    </sheetView>
  </sheetViews>
  <sheetFormatPr defaultColWidth="9.42578125" defaultRowHeight="14.25"/>
  <cols>
    <col min="1" max="1" width="35.42578125" style="2" customWidth="1"/>
    <col min="2" max="3" width="14.5703125" style="2" customWidth="1"/>
    <col min="4" max="4" width="15.42578125" style="2" customWidth="1"/>
    <col min="5" max="6" width="14.5703125" style="2" customWidth="1"/>
    <col min="7" max="7" width="16" style="2" customWidth="1"/>
    <col min="8" max="8" width="31.5703125" style="2" customWidth="1"/>
    <col min="9" max="9" width="10.5703125" style="2" bestFit="1" customWidth="1"/>
    <col min="10" max="16384" width="9.42578125" style="2"/>
  </cols>
  <sheetData>
    <row r="1" spans="1:9" s="6" customFormat="1" ht="36.6" customHeight="1">
      <c r="A1" s="667" t="s">
        <v>717</v>
      </c>
      <c r="B1" s="222"/>
      <c r="C1" s="222"/>
      <c r="D1" s="222"/>
      <c r="E1" s="222"/>
      <c r="F1" s="222"/>
      <c r="G1" s="222"/>
      <c r="H1" s="223"/>
    </row>
    <row r="2" spans="1:9" s="6" customFormat="1" ht="21.6" customHeight="1">
      <c r="A2" s="247" t="s">
        <v>314</v>
      </c>
      <c r="B2" s="248"/>
      <c r="C2" s="248"/>
      <c r="D2" s="248"/>
      <c r="E2" s="248"/>
      <c r="F2" s="248"/>
      <c r="G2" s="248"/>
      <c r="H2" s="249"/>
    </row>
    <row r="3" spans="1:9" s="6" customFormat="1" ht="25.35" customHeight="1">
      <c r="A3" s="250" t="s">
        <v>313</v>
      </c>
      <c r="B3" s="224"/>
      <c r="C3" s="224"/>
      <c r="D3" s="224"/>
      <c r="E3" s="224"/>
      <c r="F3" s="224"/>
      <c r="G3" s="224"/>
      <c r="H3" s="224"/>
      <c r="I3" s="1000"/>
    </row>
    <row r="4" spans="1:9" s="91" customFormat="1" ht="12.75">
      <c r="A4" s="1486" t="s">
        <v>115</v>
      </c>
      <c r="B4" s="1488" t="s">
        <v>372</v>
      </c>
      <c r="C4" s="1482"/>
      <c r="D4" s="1489" t="s">
        <v>49</v>
      </c>
      <c r="E4" s="1484" t="s">
        <v>870</v>
      </c>
      <c r="F4" s="1482" t="s">
        <v>191</v>
      </c>
      <c r="G4" s="1484" t="s">
        <v>874</v>
      </c>
      <c r="H4" s="1482" t="s">
        <v>182</v>
      </c>
    </row>
    <row r="5" spans="1:9" s="91" customFormat="1" ht="13.5" thickBot="1">
      <c r="A5" s="1487"/>
      <c r="B5" s="1166" t="s">
        <v>5</v>
      </c>
      <c r="C5" s="1167" t="s">
        <v>113</v>
      </c>
      <c r="D5" s="1490"/>
      <c r="E5" s="1485"/>
      <c r="F5" s="1483"/>
      <c r="G5" s="1485"/>
      <c r="H5" s="1483"/>
    </row>
    <row r="6" spans="1:9" s="91" customFormat="1" ht="12.75">
      <c r="A6" s="462" t="s">
        <v>438</v>
      </c>
      <c r="B6" s="510">
        <v>2412942.844</v>
      </c>
      <c r="C6" s="511">
        <v>268104.77600000001</v>
      </c>
      <c r="D6" s="512">
        <f>B6+C6</f>
        <v>2681047.62</v>
      </c>
      <c r="E6" s="513">
        <v>3062861.58</v>
      </c>
      <c r="F6" s="103">
        <f>D6/E6</f>
        <v>0.87534077201098981</v>
      </c>
      <c r="G6" s="206"/>
      <c r="H6" s="457"/>
      <c r="I6" s="536"/>
    </row>
    <row r="7" spans="1:9" s="91" customFormat="1" ht="14.25" customHeight="1">
      <c r="A7" s="665" t="s">
        <v>579</v>
      </c>
      <c r="B7" s="512">
        <v>525622.02100000007</v>
      </c>
      <c r="C7" s="514">
        <v>58402.438999999998</v>
      </c>
      <c r="D7" s="512">
        <f t="shared" ref="D7:D15" si="0">B7+C7</f>
        <v>584024.46000000008</v>
      </c>
      <c r="E7" s="515">
        <v>485894.24</v>
      </c>
      <c r="F7" s="103">
        <f t="shared" ref="F7:F15" si="1">D7/E7</f>
        <v>1.2019579816381443</v>
      </c>
      <c r="G7" s="207">
        <v>98130</v>
      </c>
      <c r="H7" s="458" t="s">
        <v>683</v>
      </c>
      <c r="I7" s="536"/>
    </row>
    <row r="8" spans="1:9" s="91" customFormat="1" ht="12.75">
      <c r="A8" s="102" t="s">
        <v>112</v>
      </c>
      <c r="B8" s="512">
        <v>247356.46400000004</v>
      </c>
      <c r="C8" s="514">
        <v>27484.046000000002</v>
      </c>
      <c r="D8" s="512">
        <f t="shared" si="0"/>
        <v>274840.51</v>
      </c>
      <c r="E8" s="515">
        <v>341647.05</v>
      </c>
      <c r="F8" s="103">
        <f t="shared" si="1"/>
        <v>0.80445743640988565</v>
      </c>
      <c r="G8" s="599"/>
      <c r="H8" s="542"/>
      <c r="I8" s="536"/>
    </row>
    <row r="9" spans="1:9" s="91" customFormat="1" ht="12.75">
      <c r="A9" s="102" t="s">
        <v>111</v>
      </c>
      <c r="B9" s="512">
        <v>1404291.531</v>
      </c>
      <c r="C9" s="514">
        <v>156032.41900000002</v>
      </c>
      <c r="D9" s="512">
        <f t="shared" si="0"/>
        <v>1560323.95</v>
      </c>
      <c r="E9" s="515">
        <v>1636566.75</v>
      </c>
      <c r="F9" s="103">
        <f t="shared" si="1"/>
        <v>0.95341296039406886</v>
      </c>
      <c r="G9" s="207"/>
      <c r="H9" s="458"/>
      <c r="I9" s="536"/>
    </row>
    <row r="10" spans="1:9" s="91" customFormat="1" ht="12.75">
      <c r="A10" s="102" t="s">
        <v>110</v>
      </c>
      <c r="B10" s="512">
        <v>28333.424999999999</v>
      </c>
      <c r="C10" s="514">
        <v>3148.165</v>
      </c>
      <c r="D10" s="512">
        <f t="shared" si="0"/>
        <v>31481.59</v>
      </c>
      <c r="E10" s="515">
        <v>41274.54</v>
      </c>
      <c r="F10" s="103">
        <f t="shared" si="1"/>
        <v>0.76273630184612595</v>
      </c>
      <c r="G10" s="207"/>
      <c r="H10" s="458"/>
      <c r="I10" s="536"/>
    </row>
    <row r="11" spans="1:9" s="91" customFormat="1" ht="12.75">
      <c r="A11" s="254" t="s">
        <v>34</v>
      </c>
      <c r="B11" s="516">
        <v>221996.40299999999</v>
      </c>
      <c r="C11" s="517">
        <v>24666.267</v>
      </c>
      <c r="D11" s="512">
        <f t="shared" si="0"/>
        <v>246662.66999999998</v>
      </c>
      <c r="E11" s="515">
        <v>260340</v>
      </c>
      <c r="F11" s="103">
        <f t="shared" si="1"/>
        <v>0.94746358607974179</v>
      </c>
      <c r="G11" s="207"/>
      <c r="H11" s="458"/>
      <c r="I11" s="536"/>
    </row>
    <row r="12" spans="1:9" s="91" customFormat="1" ht="12.75">
      <c r="A12" s="102" t="s">
        <v>109</v>
      </c>
      <c r="B12" s="512">
        <v>0</v>
      </c>
      <c r="C12" s="514">
        <v>0</v>
      </c>
      <c r="D12" s="512">
        <f t="shared" si="0"/>
        <v>0</v>
      </c>
      <c r="E12" s="515">
        <v>0</v>
      </c>
      <c r="F12" s="103">
        <v>0</v>
      </c>
      <c r="G12" s="207"/>
      <c r="H12" s="458"/>
      <c r="I12" s="536"/>
    </row>
    <row r="13" spans="1:9" s="91" customFormat="1">
      <c r="A13" s="102" t="s">
        <v>871</v>
      </c>
      <c r="B13" s="512">
        <f>199898.261+(30608.66*0.9)</f>
        <v>227446.05499999999</v>
      </c>
      <c r="C13" s="514">
        <f>22210.919+(30608.66*0.1)</f>
        <v>25271.785000000003</v>
      </c>
      <c r="D13" s="512">
        <f t="shared" si="0"/>
        <v>252717.84</v>
      </c>
      <c r="E13" s="515">
        <v>236885.04000000004</v>
      </c>
      <c r="F13" s="103">
        <f t="shared" si="1"/>
        <v>1.0668374837009544</v>
      </c>
      <c r="G13" s="207">
        <v>15833</v>
      </c>
      <c r="H13" s="458" t="s">
        <v>683</v>
      </c>
      <c r="I13" s="536"/>
    </row>
    <row r="14" spans="1:9" s="91" customFormat="1" ht="38.25">
      <c r="A14" s="543" t="s">
        <v>46</v>
      </c>
      <c r="B14" s="516">
        <v>245825.07899999994</v>
      </c>
      <c r="C14" s="517">
        <v>27313.890999999996</v>
      </c>
      <c r="D14" s="516">
        <f t="shared" si="0"/>
        <v>273138.96999999991</v>
      </c>
      <c r="E14" s="544">
        <v>789025.97</v>
      </c>
      <c r="F14" s="545">
        <f t="shared" si="1"/>
        <v>0.34617234461877083</v>
      </c>
      <c r="G14" s="599">
        <f>-98130-15833</f>
        <v>-113963</v>
      </c>
      <c r="H14" s="458" t="s">
        <v>684</v>
      </c>
      <c r="I14" s="541"/>
    </row>
    <row r="15" spans="1:9" s="91" customFormat="1" ht="12.75">
      <c r="A15" s="102" t="s">
        <v>11</v>
      </c>
      <c r="B15" s="518">
        <v>44996.483000000007</v>
      </c>
      <c r="C15" s="519">
        <v>4999.6070000000009</v>
      </c>
      <c r="D15" s="512">
        <f t="shared" si="0"/>
        <v>49996.090000000011</v>
      </c>
      <c r="E15" s="520">
        <v>56712</v>
      </c>
      <c r="F15" s="103">
        <f t="shared" si="1"/>
        <v>0.88157867823388369</v>
      </c>
      <c r="G15" s="209"/>
      <c r="H15" s="208"/>
      <c r="I15" s="536"/>
    </row>
    <row r="16" spans="1:9" s="91" customFormat="1" ht="13.5" thickBot="1">
      <c r="A16" s="95"/>
      <c r="B16" s="521"/>
      <c r="C16" s="522"/>
      <c r="D16" s="521"/>
      <c r="E16" s="523"/>
      <c r="F16" s="94"/>
      <c r="G16" s="535"/>
      <c r="H16" s="94"/>
    </row>
    <row r="17" spans="1:8" s="91" customFormat="1" ht="12.75">
      <c r="A17" s="101" t="s">
        <v>108</v>
      </c>
      <c r="B17" s="524">
        <f>SUM(B6:B16)</f>
        <v>5358810.3049999997</v>
      </c>
      <c r="C17" s="525">
        <f>SUM(C6:C16)</f>
        <v>595423.39500000002</v>
      </c>
      <c r="D17" s="524">
        <f>SUM(D6:D15)</f>
        <v>5954233.6999999993</v>
      </c>
      <c r="E17" s="526">
        <f>SUM(E6:E15)</f>
        <v>6911207.1699999999</v>
      </c>
      <c r="F17" s="100">
        <f>D17/E17</f>
        <v>0.86153309451436966</v>
      </c>
      <c r="G17" s="1298">
        <f>SUM(G6:G15)</f>
        <v>0</v>
      </c>
      <c r="H17" s="210"/>
    </row>
    <row r="18" spans="1:8" s="91" customFormat="1" ht="13.5" thickBot="1">
      <c r="A18" s="95"/>
      <c r="B18" s="521"/>
      <c r="C18" s="522"/>
      <c r="D18" s="521"/>
      <c r="E18" s="523"/>
      <c r="F18" s="94"/>
      <c r="G18" s="535"/>
      <c r="H18" s="94"/>
    </row>
    <row r="19" spans="1:8" s="91" customFormat="1" ht="12.75">
      <c r="A19" s="99" t="s">
        <v>107</v>
      </c>
      <c r="B19" s="527">
        <v>103112723</v>
      </c>
      <c r="C19" s="528">
        <v>10916625</v>
      </c>
      <c r="D19" s="529">
        <f t="shared" ref="D19:D20" si="2">B19+C19</f>
        <v>114029348</v>
      </c>
      <c r="E19" s="530">
        <v>69916644</v>
      </c>
      <c r="F19" s="98">
        <f>D19/E19</f>
        <v>1.630932800493113</v>
      </c>
      <c r="G19" s="515">
        <v>0</v>
      </c>
      <c r="H19" s="211"/>
    </row>
    <row r="20" spans="1:8" s="91" customFormat="1" ht="12.75">
      <c r="A20" s="97" t="s">
        <v>106</v>
      </c>
      <c r="B20" s="512">
        <v>0</v>
      </c>
      <c r="C20" s="514">
        <v>0</v>
      </c>
      <c r="D20" s="531">
        <f t="shared" si="2"/>
        <v>0</v>
      </c>
      <c r="E20" s="515">
        <v>0</v>
      </c>
      <c r="F20" s="96">
        <v>0</v>
      </c>
      <c r="G20" s="515">
        <v>0</v>
      </c>
      <c r="H20" s="208"/>
    </row>
    <row r="21" spans="1:8" s="91" customFormat="1" ht="13.5" thickBot="1">
      <c r="A21" s="95"/>
      <c r="B21" s="521"/>
      <c r="C21" s="522"/>
      <c r="D21" s="521"/>
      <c r="E21" s="523"/>
      <c r="F21" s="94"/>
      <c r="G21" s="535"/>
      <c r="H21" s="94"/>
    </row>
    <row r="22" spans="1:8" s="91" customFormat="1" ht="26.25" thickBot="1">
      <c r="A22" s="93" t="s">
        <v>105</v>
      </c>
      <c r="B22" s="532">
        <f>B17+B19+B20</f>
        <v>108471533.30500001</v>
      </c>
      <c r="C22" s="533">
        <f>C17+C19+C20</f>
        <v>11512048.395</v>
      </c>
      <c r="D22" s="534">
        <f>D17+D19+D20</f>
        <v>119983581.7</v>
      </c>
      <c r="E22" s="534">
        <f>E17+E19+E20</f>
        <v>76827851.170000002</v>
      </c>
      <c r="F22" s="92">
        <f>D22/E22</f>
        <v>1.5617198694586372</v>
      </c>
      <c r="G22" s="1299">
        <f>G17+G19+G20</f>
        <v>0</v>
      </c>
      <c r="H22" s="212"/>
    </row>
    <row r="24" spans="1:8" s="360" customFormat="1">
      <c r="A24" s="459" t="s">
        <v>865</v>
      </c>
      <c r="B24" s="459"/>
      <c r="C24" s="459"/>
    </row>
    <row r="25" spans="1:8">
      <c r="A25" s="447" t="s">
        <v>872</v>
      </c>
      <c r="B25" s="362"/>
      <c r="C25" s="362"/>
    </row>
    <row r="26" spans="1:8">
      <c r="A26" s="447" t="s">
        <v>873</v>
      </c>
    </row>
    <row r="27" spans="1:8">
      <c r="A27" s="91" t="s">
        <v>3</v>
      </c>
      <c r="E27" s="589"/>
    </row>
  </sheetData>
  <mergeCells count="7">
    <mergeCell ref="F4:F5"/>
    <mergeCell ref="G4:G5"/>
    <mergeCell ref="H4:H5"/>
    <mergeCell ref="A4:A5"/>
    <mergeCell ref="B4:C4"/>
    <mergeCell ref="D4:D5"/>
    <mergeCell ref="E4:E5"/>
  </mergeCells>
  <printOptions horizontalCentered="1" verticalCentered="1" headings="1"/>
  <pageMargins left="0.25" right="0.25" top="0.5" bottom="0.5" header="0.5" footer="0.5"/>
  <pageSetup scale="85" orientation="landscape" r:id="rId1"/>
  <ignoredErrors>
    <ignoredError sqref="F6:F11 F13:F16 F21:F22 F18" evalError="1"/>
    <ignoredError sqref="F17" evalError="1" formula="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2"/>
  <sheetViews>
    <sheetView zoomScale="90" zoomScaleNormal="90" workbookViewId="0">
      <selection activeCell="M24" sqref="M24"/>
    </sheetView>
  </sheetViews>
  <sheetFormatPr defaultColWidth="9.42578125" defaultRowHeight="15"/>
  <cols>
    <col min="1" max="1" width="15.42578125" style="3" customWidth="1"/>
    <col min="2" max="2" width="11" style="4" customWidth="1"/>
    <col min="3" max="3" width="11.5703125" style="4" customWidth="1"/>
    <col min="4" max="4" width="11.85546875" style="4" customWidth="1"/>
    <col min="5" max="5" width="13.42578125" style="4" customWidth="1"/>
    <col min="6" max="7" width="11.85546875" style="4" customWidth="1"/>
    <col min="8" max="8" width="11.42578125" style="4" customWidth="1"/>
    <col min="9" max="9" width="12" style="4" customWidth="1"/>
    <col min="10" max="10" width="12.140625" style="4" customWidth="1"/>
    <col min="11" max="11" width="13.42578125" style="4" customWidth="1"/>
    <col min="12" max="12" width="11.85546875" style="4" customWidth="1"/>
    <col min="13" max="13" width="13.42578125" style="4" customWidth="1"/>
    <col min="14" max="14" width="11.42578125" style="4" customWidth="1"/>
    <col min="15" max="15" width="13.42578125" style="55" customWidth="1"/>
    <col min="16" max="16" width="12.42578125" style="4" customWidth="1"/>
    <col min="17" max="17" width="10.5703125" style="4" customWidth="1"/>
    <col min="18" max="18" width="12.5703125" style="4" customWidth="1"/>
    <col min="19" max="19" width="9.42578125" style="4"/>
    <col min="20" max="21" width="10.5703125" style="4" customWidth="1"/>
    <col min="22" max="22" width="9.42578125" style="4"/>
    <col min="23" max="23" width="12.42578125" style="4" customWidth="1"/>
    <col min="24" max="24" width="12" style="4" customWidth="1"/>
    <col min="25" max="25" width="11.42578125" style="4" customWidth="1"/>
    <col min="26" max="16384" width="9.42578125" style="4"/>
  </cols>
  <sheetData>
    <row r="1" spans="1:26" ht="26.85" customHeight="1" thickBot="1">
      <c r="A1" s="1491" t="s">
        <v>717</v>
      </c>
      <c r="B1" s="1492"/>
      <c r="C1" s="1492"/>
      <c r="D1" s="1492"/>
      <c r="E1" s="1492"/>
      <c r="F1" s="1492"/>
      <c r="G1" s="1492"/>
      <c r="H1" s="1492"/>
      <c r="I1" s="1492"/>
      <c r="J1" s="1492"/>
      <c r="K1" s="1492"/>
      <c r="L1" s="1492"/>
      <c r="M1" s="1492"/>
      <c r="N1" s="1492"/>
      <c r="O1" s="1492"/>
      <c r="P1" s="1492"/>
      <c r="Q1" s="1492"/>
      <c r="R1" s="1492"/>
      <c r="S1" s="1492"/>
      <c r="T1" s="1492"/>
      <c r="U1" s="1492"/>
      <c r="V1" s="1492"/>
      <c r="W1" s="1492"/>
      <c r="X1" s="1492"/>
      <c r="Y1" s="1493"/>
    </row>
    <row r="2" spans="1:26" ht="24.6" customHeight="1" thickBot="1">
      <c r="A2" s="1491" t="s">
        <v>315</v>
      </c>
      <c r="B2" s="1492"/>
      <c r="C2" s="1492"/>
      <c r="D2" s="1492"/>
      <c r="E2" s="1492"/>
      <c r="F2" s="1492"/>
      <c r="G2" s="1492"/>
      <c r="H2" s="1492"/>
      <c r="I2" s="1492"/>
      <c r="J2" s="1492"/>
      <c r="K2" s="1492"/>
      <c r="L2" s="1492"/>
      <c r="M2" s="1492"/>
      <c r="N2" s="1492"/>
      <c r="O2" s="1492"/>
      <c r="P2" s="1492"/>
      <c r="Q2" s="1492"/>
      <c r="R2" s="1492"/>
      <c r="S2" s="1492"/>
      <c r="T2" s="1492"/>
      <c r="U2" s="1492"/>
      <c r="V2" s="1492"/>
      <c r="W2" s="1492"/>
      <c r="X2" s="1492"/>
      <c r="Y2" s="1493"/>
    </row>
    <row r="3" spans="1:26" ht="33" customHeight="1" thickBot="1">
      <c r="A3" s="1494" t="s">
        <v>316</v>
      </c>
      <c r="B3" s="1495"/>
      <c r="C3" s="1495"/>
      <c r="D3" s="1495"/>
      <c r="E3" s="1495"/>
      <c r="F3" s="1495"/>
      <c r="G3" s="1495"/>
      <c r="H3" s="1495"/>
      <c r="I3" s="1495"/>
      <c r="J3" s="1495"/>
      <c r="K3" s="1495"/>
      <c r="L3" s="1495"/>
      <c r="M3" s="1495"/>
      <c r="N3" s="1495"/>
      <c r="O3" s="1495"/>
      <c r="P3" s="1495"/>
      <c r="Q3" s="1495"/>
      <c r="R3" s="1495"/>
      <c r="S3" s="1495"/>
      <c r="T3" s="1495"/>
      <c r="U3" s="1495"/>
      <c r="V3" s="1495"/>
      <c r="W3" s="1495"/>
      <c r="X3" s="1495"/>
      <c r="Y3" s="1496"/>
    </row>
    <row r="4" spans="1:26" thickBot="1">
      <c r="A4" s="1509"/>
      <c r="B4" s="1512" t="s">
        <v>271</v>
      </c>
      <c r="C4" s="1506"/>
      <c r="D4" s="1506"/>
      <c r="E4" s="1506"/>
      <c r="F4" s="1506"/>
      <c r="G4" s="1506"/>
      <c r="H4" s="1506"/>
      <c r="I4" s="1506"/>
      <c r="J4" s="1506"/>
      <c r="K4" s="1513"/>
      <c r="L4" s="1531" t="s">
        <v>129</v>
      </c>
      <c r="M4" s="1517"/>
      <c r="N4" s="1517"/>
      <c r="O4" s="1504"/>
      <c r="P4" s="1529" t="s">
        <v>581</v>
      </c>
      <c r="Q4" s="1530"/>
      <c r="R4" s="1530"/>
      <c r="S4" s="1530"/>
      <c r="T4" s="1530"/>
      <c r="U4" s="1532" t="s">
        <v>75</v>
      </c>
      <c r="V4" s="1533"/>
      <c r="W4" s="1514" t="s">
        <v>132</v>
      </c>
      <c r="X4" s="1516" t="s">
        <v>582</v>
      </c>
      <c r="Y4" s="1518" t="s">
        <v>272</v>
      </c>
      <c r="Z4" s="459"/>
    </row>
    <row r="5" spans="1:26" ht="14.25">
      <c r="A5" s="1510"/>
      <c r="B5" s="1521" t="s">
        <v>131</v>
      </c>
      <c r="C5" s="1522"/>
      <c r="D5" s="1522"/>
      <c r="E5" s="1523"/>
      <c r="F5" s="1524" t="s">
        <v>273</v>
      </c>
      <c r="G5" s="1525"/>
      <c r="H5" s="1525"/>
      <c r="I5" s="1525"/>
      <c r="J5" s="1526"/>
      <c r="K5" s="1505" t="s">
        <v>583</v>
      </c>
      <c r="L5" s="1499" t="s">
        <v>274</v>
      </c>
      <c r="M5" s="1501" t="s">
        <v>584</v>
      </c>
      <c r="N5" s="1501" t="s">
        <v>275</v>
      </c>
      <c r="O5" s="1503" t="s">
        <v>276</v>
      </c>
      <c r="P5" s="1499" t="s">
        <v>585</v>
      </c>
      <c r="Q5" s="1501" t="s">
        <v>277</v>
      </c>
      <c r="R5" s="1501" t="s">
        <v>278</v>
      </c>
      <c r="S5" s="1507" t="s">
        <v>586</v>
      </c>
      <c r="T5" s="1497" t="s">
        <v>279</v>
      </c>
      <c r="U5" s="1499" t="s">
        <v>280</v>
      </c>
      <c r="V5" s="1527" t="s">
        <v>587</v>
      </c>
      <c r="W5" s="1514"/>
      <c r="X5" s="1516"/>
      <c r="Y5" s="1518"/>
      <c r="Z5" s="459"/>
    </row>
    <row r="6" spans="1:26" ht="24.75" thickBot="1">
      <c r="A6" s="1511"/>
      <c r="B6" s="668" t="s">
        <v>588</v>
      </c>
      <c r="C6" s="669" t="s">
        <v>589</v>
      </c>
      <c r="D6" s="669" t="s">
        <v>590</v>
      </c>
      <c r="E6" s="670" t="s">
        <v>281</v>
      </c>
      <c r="F6" s="668" t="s">
        <v>282</v>
      </c>
      <c r="G6" s="669" t="s">
        <v>283</v>
      </c>
      <c r="H6" s="669" t="s">
        <v>284</v>
      </c>
      <c r="I6" s="671" t="s">
        <v>130</v>
      </c>
      <c r="J6" s="672" t="s">
        <v>591</v>
      </c>
      <c r="K6" s="1506"/>
      <c r="L6" s="1500"/>
      <c r="M6" s="1502"/>
      <c r="N6" s="1502"/>
      <c r="O6" s="1504"/>
      <c r="P6" s="1500"/>
      <c r="Q6" s="1502"/>
      <c r="R6" s="1502"/>
      <c r="S6" s="1508"/>
      <c r="T6" s="1498"/>
      <c r="U6" s="1500"/>
      <c r="V6" s="1528"/>
      <c r="W6" s="1515"/>
      <c r="X6" s="1517"/>
      <c r="Y6" s="1504"/>
      <c r="Z6" s="459"/>
    </row>
    <row r="7" spans="1:26" ht="14.25">
      <c r="A7" s="673" t="s">
        <v>128</v>
      </c>
      <c r="B7" s="674">
        <v>0</v>
      </c>
      <c r="C7" s="675">
        <v>207</v>
      </c>
      <c r="D7" s="675">
        <v>0</v>
      </c>
      <c r="E7" s="676">
        <f t="shared" ref="E7:E18" si="0">SUM(B7:D7)</f>
        <v>207</v>
      </c>
      <c r="F7" s="674">
        <v>4138</v>
      </c>
      <c r="G7" s="675">
        <v>867</v>
      </c>
      <c r="H7" s="675">
        <v>245</v>
      </c>
      <c r="I7" s="677">
        <v>370</v>
      </c>
      <c r="J7" s="1021">
        <f>F7+G7+H7+I7</f>
        <v>5620</v>
      </c>
      <c r="K7" s="678">
        <f>E7+J7</f>
        <v>5827</v>
      </c>
      <c r="L7" s="674">
        <v>3069</v>
      </c>
      <c r="M7" s="675">
        <v>2988</v>
      </c>
      <c r="N7" s="679">
        <v>4377</v>
      </c>
      <c r="O7" s="680">
        <f>SUM(L7:N7)</f>
        <v>10434</v>
      </c>
      <c r="P7" s="681">
        <v>1221</v>
      </c>
      <c r="Q7" s="679">
        <v>32</v>
      </c>
      <c r="R7" s="679">
        <v>78</v>
      </c>
      <c r="S7" s="680">
        <v>5927</v>
      </c>
      <c r="T7" s="682">
        <f t="shared" ref="T7:T18" si="1">SUM(P7:S7)</f>
        <v>7258</v>
      </c>
      <c r="U7" s="681">
        <f t="shared" ref="U7:U18" si="2">K7+O7</f>
        <v>16261</v>
      </c>
      <c r="V7" s="682">
        <f t="shared" ref="V7:V18" si="3">K7-T7</f>
        <v>-1431</v>
      </c>
      <c r="W7" s="683">
        <v>267793</v>
      </c>
      <c r="X7" s="675">
        <v>329763</v>
      </c>
      <c r="Y7" s="1014">
        <f t="shared" ref="Y7:Y18" si="4">W7/X7</f>
        <v>0.81207715844409467</v>
      </c>
      <c r="Z7" s="459"/>
    </row>
    <row r="8" spans="1:26" ht="14.25">
      <c r="A8" s="684" t="s">
        <v>127</v>
      </c>
      <c r="B8" s="685">
        <v>0</v>
      </c>
      <c r="C8" s="686">
        <v>191</v>
      </c>
      <c r="D8" s="686">
        <v>0</v>
      </c>
      <c r="E8" s="676">
        <f t="shared" si="0"/>
        <v>191</v>
      </c>
      <c r="F8" s="685">
        <v>4376</v>
      </c>
      <c r="G8" s="686">
        <v>856</v>
      </c>
      <c r="H8" s="686">
        <v>289</v>
      </c>
      <c r="I8" s="687">
        <v>366</v>
      </c>
      <c r="J8" s="1022">
        <f t="shared" ref="J8:J18" si="5">F8+G8+H8+I8</f>
        <v>5887</v>
      </c>
      <c r="K8" s="678">
        <f t="shared" ref="K8:K18" si="6">E8+J8</f>
        <v>6078</v>
      </c>
      <c r="L8" s="685">
        <v>2151</v>
      </c>
      <c r="M8" s="686">
        <v>2387</v>
      </c>
      <c r="N8" s="688">
        <v>3499</v>
      </c>
      <c r="O8" s="680">
        <f t="shared" ref="O8:O18" si="7">SUM(L8:N8)</f>
        <v>8037</v>
      </c>
      <c r="P8" s="689">
        <v>835</v>
      </c>
      <c r="Q8" s="688">
        <v>67</v>
      </c>
      <c r="R8" s="688">
        <v>89</v>
      </c>
      <c r="S8" s="680">
        <v>3876</v>
      </c>
      <c r="T8" s="682">
        <f t="shared" si="1"/>
        <v>4867</v>
      </c>
      <c r="U8" s="681">
        <f t="shared" si="2"/>
        <v>14115</v>
      </c>
      <c r="V8" s="682">
        <f t="shared" si="3"/>
        <v>1211</v>
      </c>
      <c r="W8" s="690">
        <v>269004</v>
      </c>
      <c r="X8" s="675">
        <v>329763</v>
      </c>
      <c r="Y8" s="1014">
        <f t="shared" si="4"/>
        <v>0.81574949281756903</v>
      </c>
      <c r="Z8" s="459"/>
    </row>
    <row r="9" spans="1:26" ht="14.25">
      <c r="A9" s="684" t="s">
        <v>126</v>
      </c>
      <c r="B9" s="685">
        <v>0</v>
      </c>
      <c r="C9" s="686">
        <v>172</v>
      </c>
      <c r="D9" s="686">
        <v>0</v>
      </c>
      <c r="E9" s="676">
        <f t="shared" si="0"/>
        <v>172</v>
      </c>
      <c r="F9" s="685">
        <v>3985</v>
      </c>
      <c r="G9" s="686">
        <v>1023</v>
      </c>
      <c r="H9" s="686">
        <v>272</v>
      </c>
      <c r="I9" s="687">
        <v>436</v>
      </c>
      <c r="J9" s="1022">
        <f t="shared" si="5"/>
        <v>5716</v>
      </c>
      <c r="K9" s="678">
        <f t="shared" si="6"/>
        <v>5888</v>
      </c>
      <c r="L9" s="685">
        <v>1785</v>
      </c>
      <c r="M9" s="686">
        <v>2314</v>
      </c>
      <c r="N9" s="688">
        <v>4866</v>
      </c>
      <c r="O9" s="680">
        <f t="shared" si="7"/>
        <v>8965</v>
      </c>
      <c r="P9" s="689">
        <v>937</v>
      </c>
      <c r="Q9" s="688">
        <v>23</v>
      </c>
      <c r="R9" s="688">
        <v>51</v>
      </c>
      <c r="S9" s="680">
        <v>2154</v>
      </c>
      <c r="T9" s="682">
        <f t="shared" si="1"/>
        <v>3165</v>
      </c>
      <c r="U9" s="681">
        <f t="shared" si="2"/>
        <v>14853</v>
      </c>
      <c r="V9" s="682">
        <f t="shared" si="3"/>
        <v>2723</v>
      </c>
      <c r="W9" s="690">
        <v>271727</v>
      </c>
      <c r="X9" s="675">
        <v>329763</v>
      </c>
      <c r="Y9" s="1014">
        <f t="shared" si="4"/>
        <v>0.824006938316306</v>
      </c>
      <c r="Z9" s="459"/>
    </row>
    <row r="10" spans="1:26" ht="14.25">
      <c r="A10" s="684" t="s">
        <v>125</v>
      </c>
      <c r="B10" s="685">
        <v>1</v>
      </c>
      <c r="C10" s="686">
        <v>264</v>
      </c>
      <c r="D10" s="686">
        <v>0</v>
      </c>
      <c r="E10" s="676">
        <f t="shared" si="0"/>
        <v>265</v>
      </c>
      <c r="F10" s="685">
        <v>2771</v>
      </c>
      <c r="G10" s="686">
        <v>730</v>
      </c>
      <c r="H10" s="686">
        <v>160</v>
      </c>
      <c r="I10" s="687">
        <v>239</v>
      </c>
      <c r="J10" s="1022">
        <f t="shared" si="5"/>
        <v>3900</v>
      </c>
      <c r="K10" s="678">
        <f t="shared" si="6"/>
        <v>4165</v>
      </c>
      <c r="L10" s="685">
        <v>1391</v>
      </c>
      <c r="M10" s="686">
        <v>1746</v>
      </c>
      <c r="N10" s="688">
        <v>3481</v>
      </c>
      <c r="O10" s="680">
        <f t="shared" si="7"/>
        <v>6618</v>
      </c>
      <c r="P10" s="689">
        <v>775</v>
      </c>
      <c r="Q10" s="688">
        <v>20</v>
      </c>
      <c r="R10" s="688">
        <v>41</v>
      </c>
      <c r="S10" s="680">
        <v>4076</v>
      </c>
      <c r="T10" s="682">
        <f t="shared" si="1"/>
        <v>4912</v>
      </c>
      <c r="U10" s="681">
        <f t="shared" si="2"/>
        <v>10783</v>
      </c>
      <c r="V10" s="682">
        <f t="shared" si="3"/>
        <v>-747</v>
      </c>
      <c r="W10" s="690">
        <v>270980</v>
      </c>
      <c r="X10" s="675">
        <v>329763</v>
      </c>
      <c r="Y10" s="1014">
        <f t="shared" si="4"/>
        <v>0.82174167508180118</v>
      </c>
      <c r="Z10" s="459"/>
    </row>
    <row r="11" spans="1:26" ht="14.25">
      <c r="A11" s="684" t="s">
        <v>124</v>
      </c>
      <c r="B11" s="685">
        <v>0</v>
      </c>
      <c r="C11" s="686">
        <v>275</v>
      </c>
      <c r="D11" s="686">
        <v>0</v>
      </c>
      <c r="E11" s="676">
        <f t="shared" si="0"/>
        <v>275</v>
      </c>
      <c r="F11" s="685">
        <v>3217</v>
      </c>
      <c r="G11" s="686">
        <v>1051</v>
      </c>
      <c r="H11" s="686">
        <v>201</v>
      </c>
      <c r="I11" s="687">
        <v>395</v>
      </c>
      <c r="J11" s="1022">
        <f t="shared" si="5"/>
        <v>4864</v>
      </c>
      <c r="K11" s="678">
        <f t="shared" si="6"/>
        <v>5139</v>
      </c>
      <c r="L11" s="685">
        <v>2633</v>
      </c>
      <c r="M11" s="686">
        <v>2688</v>
      </c>
      <c r="N11" s="688">
        <v>4202</v>
      </c>
      <c r="O11" s="680">
        <f t="shared" si="7"/>
        <v>9523</v>
      </c>
      <c r="P11" s="689">
        <v>788</v>
      </c>
      <c r="Q11" s="688">
        <v>25</v>
      </c>
      <c r="R11" s="688">
        <v>54</v>
      </c>
      <c r="S11" s="680">
        <v>4071</v>
      </c>
      <c r="T11" s="682">
        <f t="shared" si="1"/>
        <v>4938</v>
      </c>
      <c r="U11" s="681">
        <f t="shared" si="2"/>
        <v>14662</v>
      </c>
      <c r="V11" s="682">
        <f t="shared" si="3"/>
        <v>201</v>
      </c>
      <c r="W11" s="690">
        <v>271181</v>
      </c>
      <c r="X11" s="675">
        <v>329763</v>
      </c>
      <c r="Y11" s="1014">
        <f t="shared" si="4"/>
        <v>0.8223512037432944</v>
      </c>
      <c r="Z11" s="459"/>
    </row>
    <row r="12" spans="1:26" ht="14.25">
      <c r="A12" s="684" t="s">
        <v>123</v>
      </c>
      <c r="B12" s="685">
        <v>1</v>
      </c>
      <c r="C12" s="686">
        <v>254</v>
      </c>
      <c r="D12" s="686">
        <v>0</v>
      </c>
      <c r="E12" s="676">
        <f t="shared" si="0"/>
        <v>255</v>
      </c>
      <c r="F12" s="685">
        <v>3719</v>
      </c>
      <c r="G12" s="686">
        <v>1032</v>
      </c>
      <c r="H12" s="686">
        <v>202</v>
      </c>
      <c r="I12" s="687">
        <v>326</v>
      </c>
      <c r="J12" s="1022">
        <f t="shared" si="5"/>
        <v>5279</v>
      </c>
      <c r="K12" s="678">
        <f t="shared" si="6"/>
        <v>5534</v>
      </c>
      <c r="L12" s="685">
        <v>2568</v>
      </c>
      <c r="M12" s="686">
        <v>2741</v>
      </c>
      <c r="N12" s="688">
        <v>4254</v>
      </c>
      <c r="O12" s="680">
        <f t="shared" si="7"/>
        <v>9563</v>
      </c>
      <c r="P12" s="689">
        <v>695</v>
      </c>
      <c r="Q12" s="688">
        <v>34</v>
      </c>
      <c r="R12" s="688">
        <v>61</v>
      </c>
      <c r="S12" s="680">
        <v>3154</v>
      </c>
      <c r="T12" s="682">
        <f t="shared" si="1"/>
        <v>3944</v>
      </c>
      <c r="U12" s="681">
        <f t="shared" si="2"/>
        <v>15097</v>
      </c>
      <c r="V12" s="682">
        <f t="shared" si="3"/>
        <v>1590</v>
      </c>
      <c r="W12" s="690">
        <v>272771</v>
      </c>
      <c r="X12" s="675">
        <v>329763</v>
      </c>
      <c r="Y12" s="1014">
        <f t="shared" si="4"/>
        <v>0.8271728483789873</v>
      </c>
      <c r="Z12" s="459"/>
    </row>
    <row r="13" spans="1:26" ht="14.25">
      <c r="A13" s="684" t="s">
        <v>122</v>
      </c>
      <c r="B13" s="685">
        <v>0</v>
      </c>
      <c r="C13" s="686">
        <v>149</v>
      </c>
      <c r="D13" s="686">
        <v>0</v>
      </c>
      <c r="E13" s="676">
        <f t="shared" si="0"/>
        <v>149</v>
      </c>
      <c r="F13" s="685">
        <v>4422</v>
      </c>
      <c r="G13" s="686">
        <v>1178</v>
      </c>
      <c r="H13" s="686">
        <v>169</v>
      </c>
      <c r="I13" s="687">
        <v>289</v>
      </c>
      <c r="J13" s="1022">
        <f t="shared" si="5"/>
        <v>6058</v>
      </c>
      <c r="K13" s="678">
        <f t="shared" si="6"/>
        <v>6207</v>
      </c>
      <c r="L13" s="685">
        <v>1987</v>
      </c>
      <c r="M13" s="686">
        <v>2505</v>
      </c>
      <c r="N13" s="688">
        <v>3661</v>
      </c>
      <c r="O13" s="680">
        <f t="shared" si="7"/>
        <v>8153</v>
      </c>
      <c r="P13" s="689">
        <v>646</v>
      </c>
      <c r="Q13" s="688">
        <v>19</v>
      </c>
      <c r="R13" s="688">
        <v>67</v>
      </c>
      <c r="S13" s="680">
        <v>3758</v>
      </c>
      <c r="T13" s="682">
        <f t="shared" si="1"/>
        <v>4490</v>
      </c>
      <c r="U13" s="681">
        <f t="shared" si="2"/>
        <v>14360</v>
      </c>
      <c r="V13" s="682">
        <f t="shared" si="3"/>
        <v>1717</v>
      </c>
      <c r="W13" s="690">
        <v>274488</v>
      </c>
      <c r="X13" s="675">
        <v>329763</v>
      </c>
      <c r="Y13" s="1014">
        <f t="shared" si="4"/>
        <v>0.83237961808935512</v>
      </c>
      <c r="Z13" s="459"/>
    </row>
    <row r="14" spans="1:26" ht="14.25">
      <c r="A14" s="684" t="s">
        <v>121</v>
      </c>
      <c r="B14" s="685">
        <v>1</v>
      </c>
      <c r="C14" s="686">
        <v>215</v>
      </c>
      <c r="D14" s="686">
        <v>0</v>
      </c>
      <c r="E14" s="676">
        <f t="shared" si="0"/>
        <v>216</v>
      </c>
      <c r="F14" s="685">
        <v>5320</v>
      </c>
      <c r="G14" s="686">
        <v>1811</v>
      </c>
      <c r="H14" s="686">
        <v>202</v>
      </c>
      <c r="I14" s="687">
        <v>306</v>
      </c>
      <c r="J14" s="1022">
        <f t="shared" si="5"/>
        <v>7639</v>
      </c>
      <c r="K14" s="678">
        <f t="shared" si="6"/>
        <v>7855</v>
      </c>
      <c r="L14" s="685">
        <v>2544</v>
      </c>
      <c r="M14" s="686">
        <v>2880</v>
      </c>
      <c r="N14" s="688">
        <v>4691</v>
      </c>
      <c r="O14" s="680">
        <f t="shared" si="7"/>
        <v>10115</v>
      </c>
      <c r="P14" s="689">
        <v>847</v>
      </c>
      <c r="Q14" s="688">
        <v>57</v>
      </c>
      <c r="R14" s="688">
        <v>82</v>
      </c>
      <c r="S14" s="680">
        <v>3214</v>
      </c>
      <c r="T14" s="682">
        <f t="shared" si="1"/>
        <v>4200</v>
      </c>
      <c r="U14" s="681">
        <f t="shared" si="2"/>
        <v>17970</v>
      </c>
      <c r="V14" s="682">
        <f t="shared" si="3"/>
        <v>3655</v>
      </c>
      <c r="W14" s="690">
        <v>278143</v>
      </c>
      <c r="X14" s="675">
        <v>329763</v>
      </c>
      <c r="Y14" s="1014">
        <f t="shared" si="4"/>
        <v>0.84346333578964283</v>
      </c>
      <c r="Z14" s="459"/>
    </row>
    <row r="15" spans="1:26" ht="14.25">
      <c r="A15" s="684" t="s">
        <v>120</v>
      </c>
      <c r="B15" s="685">
        <v>0</v>
      </c>
      <c r="C15" s="686">
        <v>124</v>
      </c>
      <c r="D15" s="686">
        <v>0</v>
      </c>
      <c r="E15" s="676">
        <f t="shared" si="0"/>
        <v>124</v>
      </c>
      <c r="F15" s="685">
        <v>4280</v>
      </c>
      <c r="G15" s="686">
        <v>982</v>
      </c>
      <c r="H15" s="686">
        <v>162</v>
      </c>
      <c r="I15" s="687">
        <v>222</v>
      </c>
      <c r="J15" s="1022">
        <f t="shared" si="5"/>
        <v>5646</v>
      </c>
      <c r="K15" s="678">
        <f t="shared" si="6"/>
        <v>5770</v>
      </c>
      <c r="L15" s="685">
        <v>1923</v>
      </c>
      <c r="M15" s="686">
        <v>2086</v>
      </c>
      <c r="N15" s="688">
        <v>3657</v>
      </c>
      <c r="O15" s="680">
        <f t="shared" si="7"/>
        <v>7666</v>
      </c>
      <c r="P15" s="689">
        <v>1204</v>
      </c>
      <c r="Q15" s="688">
        <v>62</v>
      </c>
      <c r="R15" s="688">
        <v>63</v>
      </c>
      <c r="S15" s="680">
        <v>2138</v>
      </c>
      <c r="T15" s="682">
        <f t="shared" si="1"/>
        <v>3467</v>
      </c>
      <c r="U15" s="681">
        <f t="shared" si="2"/>
        <v>13436</v>
      </c>
      <c r="V15" s="682">
        <f t="shared" si="3"/>
        <v>2303</v>
      </c>
      <c r="W15" s="690">
        <v>280446</v>
      </c>
      <c r="X15" s="675">
        <v>329763</v>
      </c>
      <c r="Y15" s="1014">
        <f t="shared" si="4"/>
        <v>0.85044713930914018</v>
      </c>
      <c r="Z15" s="459"/>
    </row>
    <row r="16" spans="1:26" ht="14.25">
      <c r="A16" s="684" t="s">
        <v>119</v>
      </c>
      <c r="B16" s="685">
        <v>0</v>
      </c>
      <c r="C16" s="686">
        <v>128</v>
      </c>
      <c r="D16" s="686">
        <v>0</v>
      </c>
      <c r="E16" s="676">
        <f t="shared" si="0"/>
        <v>128</v>
      </c>
      <c r="F16" s="685">
        <v>3643</v>
      </c>
      <c r="G16" s="686">
        <v>721</v>
      </c>
      <c r="H16" s="686">
        <v>140</v>
      </c>
      <c r="I16" s="687">
        <v>174</v>
      </c>
      <c r="J16" s="1022">
        <f t="shared" si="5"/>
        <v>4678</v>
      </c>
      <c r="K16" s="678">
        <f t="shared" si="6"/>
        <v>4806</v>
      </c>
      <c r="L16" s="685">
        <v>1439</v>
      </c>
      <c r="M16" s="686">
        <v>2312</v>
      </c>
      <c r="N16" s="688">
        <v>4252</v>
      </c>
      <c r="O16" s="680">
        <f t="shared" si="7"/>
        <v>8003</v>
      </c>
      <c r="P16" s="689">
        <v>698</v>
      </c>
      <c r="Q16" s="688">
        <v>47</v>
      </c>
      <c r="R16" s="688">
        <v>78</v>
      </c>
      <c r="S16" s="680">
        <v>3816</v>
      </c>
      <c r="T16" s="682">
        <f t="shared" si="1"/>
        <v>4639</v>
      </c>
      <c r="U16" s="681">
        <f t="shared" si="2"/>
        <v>12809</v>
      </c>
      <c r="V16" s="682">
        <f t="shared" si="3"/>
        <v>167</v>
      </c>
      <c r="W16" s="690">
        <v>280613</v>
      </c>
      <c r="X16" s="675">
        <v>329763</v>
      </c>
      <c r="Y16" s="1014">
        <f t="shared" si="4"/>
        <v>0.85095356361993313</v>
      </c>
      <c r="Z16" s="459"/>
    </row>
    <row r="17" spans="1:26" ht="14.25">
      <c r="A17" s="684" t="s">
        <v>118</v>
      </c>
      <c r="B17" s="685">
        <v>0</v>
      </c>
      <c r="C17" s="686">
        <v>134</v>
      </c>
      <c r="D17" s="686">
        <v>0</v>
      </c>
      <c r="E17" s="676">
        <f t="shared" si="0"/>
        <v>134</v>
      </c>
      <c r="F17" s="685">
        <v>3932</v>
      </c>
      <c r="G17" s="686">
        <v>856</v>
      </c>
      <c r="H17" s="686">
        <v>94</v>
      </c>
      <c r="I17" s="687">
        <v>177</v>
      </c>
      <c r="J17" s="1022">
        <f t="shared" si="5"/>
        <v>5059</v>
      </c>
      <c r="K17" s="678">
        <f t="shared" si="6"/>
        <v>5193</v>
      </c>
      <c r="L17" s="685">
        <v>2303</v>
      </c>
      <c r="M17" s="686">
        <v>2696</v>
      </c>
      <c r="N17" s="688">
        <v>4240</v>
      </c>
      <c r="O17" s="680">
        <f t="shared" si="7"/>
        <v>9239</v>
      </c>
      <c r="P17" s="689">
        <v>1137</v>
      </c>
      <c r="Q17" s="688">
        <v>71</v>
      </c>
      <c r="R17" s="688">
        <v>43</v>
      </c>
      <c r="S17" s="680">
        <v>3481</v>
      </c>
      <c r="T17" s="682">
        <f t="shared" si="1"/>
        <v>4732</v>
      </c>
      <c r="U17" s="681">
        <f t="shared" si="2"/>
        <v>14432</v>
      </c>
      <c r="V17" s="682">
        <f t="shared" si="3"/>
        <v>461</v>
      </c>
      <c r="W17" s="690">
        <v>281074</v>
      </c>
      <c r="X17" s="675">
        <v>329763</v>
      </c>
      <c r="Y17" s="1014">
        <f t="shared" si="4"/>
        <v>0.85235153731619373</v>
      </c>
      <c r="Z17" s="459"/>
    </row>
    <row r="18" spans="1:26" thickBot="1">
      <c r="A18" s="684" t="s">
        <v>117</v>
      </c>
      <c r="B18" s="691">
        <v>0</v>
      </c>
      <c r="C18" s="692">
        <v>336</v>
      </c>
      <c r="D18" s="692">
        <v>0</v>
      </c>
      <c r="E18" s="676">
        <f t="shared" si="0"/>
        <v>336</v>
      </c>
      <c r="F18" s="691">
        <v>3313</v>
      </c>
      <c r="G18" s="692">
        <v>879</v>
      </c>
      <c r="H18" s="692">
        <v>201</v>
      </c>
      <c r="I18" s="693">
        <v>293</v>
      </c>
      <c r="J18" s="1023">
        <f t="shared" si="5"/>
        <v>4686</v>
      </c>
      <c r="K18" s="678">
        <f t="shared" si="6"/>
        <v>5022</v>
      </c>
      <c r="L18" s="691">
        <v>2596</v>
      </c>
      <c r="M18" s="692">
        <v>3213</v>
      </c>
      <c r="N18" s="694">
        <v>4299</v>
      </c>
      <c r="O18" s="680">
        <f t="shared" si="7"/>
        <v>10108</v>
      </c>
      <c r="P18" s="695">
        <v>1482</v>
      </c>
      <c r="Q18" s="694">
        <v>68</v>
      </c>
      <c r="R18" s="694">
        <v>88</v>
      </c>
      <c r="S18" s="696">
        <v>3184</v>
      </c>
      <c r="T18" s="682">
        <f t="shared" si="1"/>
        <v>4822</v>
      </c>
      <c r="U18" s="681">
        <f t="shared" si="2"/>
        <v>15130</v>
      </c>
      <c r="V18" s="682">
        <f t="shared" si="3"/>
        <v>200</v>
      </c>
      <c r="W18" s="697">
        <v>281274</v>
      </c>
      <c r="X18" s="675">
        <v>329763</v>
      </c>
      <c r="Y18" s="1014">
        <f t="shared" si="4"/>
        <v>0.85295803349678401</v>
      </c>
      <c r="Z18" s="459"/>
    </row>
    <row r="19" spans="1:26" thickBot="1">
      <c r="A19" s="698" t="s">
        <v>116</v>
      </c>
      <c r="B19" s="699">
        <f>SUM(B7:B18)</f>
        <v>3</v>
      </c>
      <c r="C19" s="699">
        <f t="shared" ref="C19:V19" si="8">SUM(C7:C18)</f>
        <v>2449</v>
      </c>
      <c r="D19" s="699">
        <f t="shared" si="8"/>
        <v>0</v>
      </c>
      <c r="E19" s="699">
        <f t="shared" si="8"/>
        <v>2452</v>
      </c>
      <c r="F19" s="699">
        <f t="shared" si="8"/>
        <v>47116</v>
      </c>
      <c r="G19" s="699">
        <f t="shared" si="8"/>
        <v>11986</v>
      </c>
      <c r="H19" s="699">
        <f t="shared" si="8"/>
        <v>2337</v>
      </c>
      <c r="I19" s="699">
        <f t="shared" si="8"/>
        <v>3593</v>
      </c>
      <c r="J19" s="699">
        <f t="shared" si="8"/>
        <v>65032</v>
      </c>
      <c r="K19" s="699">
        <f t="shared" si="8"/>
        <v>67484</v>
      </c>
      <c r="L19" s="699">
        <f t="shared" si="8"/>
        <v>26389</v>
      </c>
      <c r="M19" s="699">
        <f t="shared" si="8"/>
        <v>30556</v>
      </c>
      <c r="N19" s="699">
        <f t="shared" si="8"/>
        <v>49479</v>
      </c>
      <c r="O19" s="699">
        <f t="shared" si="8"/>
        <v>106424</v>
      </c>
      <c r="P19" s="699">
        <f t="shared" si="8"/>
        <v>11265</v>
      </c>
      <c r="Q19" s="699">
        <f t="shared" si="8"/>
        <v>525</v>
      </c>
      <c r="R19" s="700">
        <f t="shared" si="8"/>
        <v>795</v>
      </c>
      <c r="S19" s="699">
        <f t="shared" si="8"/>
        <v>42849</v>
      </c>
      <c r="T19" s="699">
        <f t="shared" si="8"/>
        <v>55434</v>
      </c>
      <c r="U19" s="699">
        <f t="shared" si="8"/>
        <v>173908</v>
      </c>
      <c r="V19" s="701">
        <f t="shared" si="8"/>
        <v>12050</v>
      </c>
      <c r="W19" s="700">
        <v>281274</v>
      </c>
      <c r="X19" s="700">
        <v>329763</v>
      </c>
      <c r="Y19" s="1015">
        <f>W19/X19</f>
        <v>0.85295803349678401</v>
      </c>
      <c r="Z19" s="459"/>
    </row>
    <row r="20" spans="1:26">
      <c r="A20" s="702"/>
      <c r="B20" s="703"/>
      <c r="C20" s="703"/>
      <c r="D20" s="703"/>
      <c r="E20" s="703"/>
      <c r="F20" s="703"/>
      <c r="G20" s="703"/>
      <c r="H20" s="703"/>
      <c r="I20" s="703"/>
      <c r="J20" s="703"/>
      <c r="K20" s="703"/>
      <c r="L20" s="703"/>
      <c r="M20" s="703"/>
      <c r="N20" s="703"/>
      <c r="O20" s="704"/>
      <c r="P20" s="705"/>
      <c r="Q20" s="705"/>
      <c r="R20" s="705"/>
      <c r="S20" s="705"/>
      <c r="T20" s="705"/>
      <c r="U20" s="706"/>
      <c r="V20" s="461"/>
      <c r="W20" s="706"/>
      <c r="X20" s="461"/>
      <c r="Y20" s="461"/>
      <c r="Z20" s="459"/>
    </row>
    <row r="21" spans="1:26">
      <c r="A21" s="1000"/>
      <c r="B21" s="459"/>
      <c r="C21" s="459"/>
      <c r="D21" s="459"/>
      <c r="E21" s="459"/>
      <c r="F21" s="459"/>
      <c r="G21" s="459"/>
      <c r="H21" s="459"/>
      <c r="I21" s="707"/>
      <c r="J21" s="567"/>
      <c r="K21" s="90"/>
      <c r="L21" s="90"/>
      <c r="M21" s="459"/>
      <c r="N21" s="459"/>
      <c r="O21" s="459"/>
      <c r="P21" s="459"/>
      <c r="Q21" s="459"/>
      <c r="R21" s="459"/>
      <c r="S21" s="459"/>
      <c r="T21" s="459"/>
      <c r="U21" s="459"/>
      <c r="V21" s="567"/>
      <c r="W21" s="90"/>
      <c r="X21" s="90"/>
      <c r="Y21" s="90"/>
      <c r="Z21" s="90"/>
    </row>
    <row r="22" spans="1:26" ht="14.25">
      <c r="A22" s="1534" t="s">
        <v>592</v>
      </c>
      <c r="B22" s="1534"/>
      <c r="C22" s="1534"/>
      <c r="D22" s="1534"/>
      <c r="E22" s="1534"/>
      <c r="F22" s="1534"/>
      <c r="G22" s="1534"/>
      <c r="H22" s="1534"/>
      <c r="I22" s="1534"/>
      <c r="J22" s="1534"/>
      <c r="K22" s="1534"/>
      <c r="L22" s="1534"/>
      <c r="M22" s="709"/>
      <c r="N22" s="709"/>
      <c r="O22" s="710"/>
      <c r="P22" s="709"/>
      <c r="Q22" s="709"/>
      <c r="R22" s="709"/>
      <c r="S22" s="709"/>
      <c r="T22" s="709"/>
      <c r="U22" s="709"/>
      <c r="V22" s="567"/>
      <c r="W22" s="90"/>
      <c r="X22" s="90"/>
      <c r="Y22" s="90"/>
      <c r="Z22" s="90"/>
    </row>
    <row r="23" spans="1:26" ht="14.25">
      <c r="A23" s="1534" t="s">
        <v>593</v>
      </c>
      <c r="B23" s="1534"/>
      <c r="C23" s="1534"/>
      <c r="D23" s="1534"/>
      <c r="E23" s="1534"/>
      <c r="F23" s="1534"/>
      <c r="G23" s="1534"/>
      <c r="H23" s="1534"/>
      <c r="I23" s="1534"/>
      <c r="J23" s="1534"/>
      <c r="K23" s="1534"/>
      <c r="L23" s="1534"/>
      <c r="M23" s="709"/>
      <c r="N23" s="709"/>
      <c r="O23" s="710"/>
      <c r="P23" s="709"/>
      <c r="Q23" s="709"/>
      <c r="R23" s="709"/>
      <c r="S23" s="709"/>
      <c r="T23" s="709"/>
      <c r="U23" s="709"/>
      <c r="V23" s="90"/>
      <c r="W23" s="90"/>
      <c r="X23" s="90"/>
      <c r="Y23" s="90"/>
      <c r="Z23" s="90"/>
    </row>
    <row r="24" spans="1:26" ht="14.25">
      <c r="A24" s="1534" t="s">
        <v>594</v>
      </c>
      <c r="B24" s="1534"/>
      <c r="C24" s="1534"/>
      <c r="D24" s="1534"/>
      <c r="E24" s="1534"/>
      <c r="F24" s="1534"/>
      <c r="G24" s="1534"/>
      <c r="H24" s="1534"/>
      <c r="I24" s="1534"/>
      <c r="J24" s="1534"/>
      <c r="K24" s="1534"/>
      <c r="L24" s="1534"/>
      <c r="M24" s="709"/>
      <c r="N24" s="709"/>
      <c r="O24" s="710"/>
      <c r="P24" s="709"/>
      <c r="Q24" s="709"/>
      <c r="R24" s="709"/>
      <c r="S24" s="709"/>
      <c r="T24" s="709"/>
      <c r="U24" s="709"/>
      <c r="V24" s="459"/>
      <c r="W24" s="459"/>
      <c r="X24" s="459"/>
      <c r="Y24" s="459"/>
      <c r="Z24" s="459"/>
    </row>
    <row r="25" spans="1:26" ht="14.25">
      <c r="A25" s="1519" t="s">
        <v>595</v>
      </c>
      <c r="B25" s="1520"/>
      <c r="C25" s="1520"/>
      <c r="D25" s="1520"/>
      <c r="E25" s="1520"/>
      <c r="F25" s="1520"/>
      <c r="G25" s="1520"/>
      <c r="H25" s="1520"/>
      <c r="I25" s="1520"/>
      <c r="J25" s="1520"/>
      <c r="K25" s="1520"/>
      <c r="L25" s="1520"/>
      <c r="M25" s="709"/>
      <c r="N25" s="709"/>
      <c r="O25" s="710"/>
      <c r="P25" s="709"/>
      <c r="Q25" s="709"/>
      <c r="R25" s="709"/>
      <c r="S25" s="709"/>
      <c r="T25" s="709"/>
      <c r="U25" s="709"/>
      <c r="V25" s="459"/>
      <c r="W25" s="459"/>
      <c r="X25" s="459"/>
      <c r="Y25" s="459"/>
      <c r="Z25" s="459"/>
    </row>
    <row r="26" spans="1:26" ht="14.25">
      <c r="A26" s="709"/>
      <c r="B26" s="709"/>
      <c r="C26" s="709"/>
      <c r="D26" s="709"/>
      <c r="E26" s="709"/>
      <c r="F26" s="709"/>
      <c r="G26" s="709"/>
      <c r="H26" s="709"/>
      <c r="I26" s="709"/>
      <c r="J26" s="709"/>
      <c r="K26" s="709"/>
      <c r="L26" s="709"/>
      <c r="M26" s="709"/>
      <c r="N26" s="709"/>
      <c r="O26" s="710"/>
      <c r="P26" s="709"/>
      <c r="Q26" s="709"/>
      <c r="R26" s="709"/>
      <c r="S26" s="709"/>
      <c r="T26" s="709"/>
      <c r="U26" s="709"/>
      <c r="V26" s="459"/>
      <c r="W26" s="459"/>
      <c r="X26" s="459"/>
      <c r="Y26" s="459"/>
      <c r="Z26" s="459"/>
    </row>
    <row r="27" spans="1:26" ht="14.25">
      <c r="A27" s="708"/>
      <c r="B27" s="459"/>
      <c r="C27" s="459"/>
      <c r="D27" s="459"/>
      <c r="E27" s="459"/>
      <c r="F27" s="459"/>
      <c r="G27" s="459"/>
      <c r="H27" s="459"/>
      <c r="I27" s="459"/>
      <c r="J27" s="459"/>
      <c r="K27" s="459"/>
      <c r="L27" s="459"/>
      <c r="M27" s="459"/>
      <c r="N27" s="459"/>
      <c r="O27" s="459"/>
      <c r="P27" s="459"/>
      <c r="Q27" s="459"/>
      <c r="R27" s="459"/>
      <c r="S27" s="459"/>
      <c r="T27" s="459"/>
      <c r="U27" s="459"/>
      <c r="V27" s="459"/>
      <c r="W27" s="459"/>
      <c r="X27" s="459"/>
      <c r="Y27" s="459"/>
      <c r="Z27" s="459"/>
    </row>
    <row r="28" spans="1:26" ht="14.25">
      <c r="A28" s="459"/>
      <c r="B28" s="709"/>
      <c r="C28" s="709"/>
      <c r="D28" s="709"/>
      <c r="E28" s="709"/>
      <c r="F28" s="709"/>
      <c r="G28" s="709"/>
      <c r="H28" s="709"/>
      <c r="I28" s="709"/>
      <c r="J28" s="709"/>
      <c r="K28" s="709"/>
      <c r="L28" s="709"/>
      <c r="M28" s="709"/>
      <c r="N28" s="709"/>
      <c r="O28" s="710"/>
      <c r="P28" s="709"/>
      <c r="Q28" s="709"/>
      <c r="R28" s="709"/>
      <c r="S28" s="709"/>
      <c r="T28" s="709"/>
      <c r="U28" s="709"/>
      <c r="V28" s="459"/>
      <c r="W28" s="459"/>
      <c r="X28" s="459"/>
      <c r="Y28" s="459"/>
      <c r="Z28" s="459"/>
    </row>
    <row r="29" spans="1:26" ht="14.25">
      <c r="A29" s="459"/>
      <c r="B29" s="459"/>
      <c r="C29" s="459"/>
      <c r="D29" s="459"/>
      <c r="E29" s="459"/>
      <c r="F29" s="459"/>
      <c r="G29" s="459"/>
      <c r="H29" s="459"/>
      <c r="I29" s="459"/>
      <c r="J29" s="459"/>
      <c r="K29" s="459"/>
      <c r="L29" s="459"/>
      <c r="M29" s="459"/>
      <c r="N29" s="459"/>
      <c r="O29" s="459"/>
      <c r="P29" s="459"/>
      <c r="Q29" s="459"/>
      <c r="R29" s="459"/>
      <c r="S29" s="459"/>
      <c r="T29" s="459"/>
      <c r="U29" s="459"/>
      <c r="V29" s="459"/>
      <c r="W29" s="459"/>
      <c r="X29" s="459"/>
      <c r="Y29" s="459"/>
      <c r="Z29" s="459"/>
    </row>
    <row r="30" spans="1:26" ht="14.25">
      <c r="A30" s="459"/>
      <c r="B30" s="459"/>
      <c r="C30" s="459"/>
      <c r="D30" s="459"/>
      <c r="E30" s="459"/>
      <c r="F30" s="459"/>
      <c r="G30" s="459"/>
      <c r="H30" s="459"/>
      <c r="I30" s="459"/>
      <c r="J30" s="459"/>
      <c r="K30" s="459"/>
      <c r="L30" s="459"/>
      <c r="M30" s="459"/>
      <c r="N30" s="459"/>
      <c r="O30" s="459"/>
      <c r="P30" s="459"/>
      <c r="Q30" s="459"/>
      <c r="R30" s="459"/>
      <c r="S30" s="459"/>
      <c r="T30" s="459"/>
      <c r="U30" s="459"/>
      <c r="V30" s="459"/>
      <c r="W30" s="459"/>
      <c r="X30" s="459"/>
      <c r="Y30" s="459"/>
      <c r="Z30" s="459"/>
    </row>
    <row r="31" spans="1:26" ht="14.25">
      <c r="A31" s="459"/>
      <c r="B31" s="459"/>
      <c r="C31" s="459"/>
      <c r="D31" s="459"/>
      <c r="E31" s="459"/>
      <c r="F31" s="459"/>
      <c r="G31" s="459"/>
      <c r="H31" s="459"/>
      <c r="I31" s="459"/>
      <c r="J31" s="459"/>
      <c r="K31" s="459"/>
      <c r="L31" s="459"/>
      <c r="M31" s="459"/>
      <c r="N31" s="459"/>
      <c r="O31" s="459"/>
      <c r="P31" s="459"/>
      <c r="Q31" s="459"/>
      <c r="R31" s="459"/>
      <c r="S31" s="459"/>
      <c r="T31" s="459"/>
      <c r="U31" s="459"/>
      <c r="V31" s="459"/>
      <c r="W31" s="459"/>
      <c r="X31" s="459"/>
      <c r="Y31" s="459"/>
      <c r="Z31" s="459"/>
    </row>
    <row r="32" spans="1:26" ht="14.25">
      <c r="A32" s="459"/>
      <c r="B32" s="459"/>
      <c r="C32" s="459"/>
      <c r="D32" s="459"/>
      <c r="E32" s="459"/>
      <c r="F32" s="459"/>
      <c r="G32" s="459"/>
      <c r="H32" s="459"/>
      <c r="I32" s="459"/>
      <c r="J32" s="459"/>
      <c r="K32" s="459"/>
      <c r="L32" s="459"/>
      <c r="M32" s="459"/>
      <c r="N32" s="459"/>
      <c r="O32" s="459"/>
      <c r="P32" s="459"/>
      <c r="Q32" s="459"/>
      <c r="R32" s="459"/>
      <c r="S32" s="459"/>
      <c r="T32" s="459"/>
      <c r="U32" s="459"/>
      <c r="V32" s="459"/>
      <c r="W32" s="459"/>
      <c r="X32" s="459"/>
      <c r="Y32" s="459"/>
      <c r="Z32" s="459"/>
    </row>
  </sheetData>
  <mergeCells count="29">
    <mergeCell ref="Y4:Y6"/>
    <mergeCell ref="A25:L25"/>
    <mergeCell ref="A2:Y2"/>
    <mergeCell ref="B5:E5"/>
    <mergeCell ref="F5:J5"/>
    <mergeCell ref="U5:U6"/>
    <mergeCell ref="V5:V6"/>
    <mergeCell ref="P4:T4"/>
    <mergeCell ref="L4:O4"/>
    <mergeCell ref="U4:V4"/>
    <mergeCell ref="A22:L22"/>
    <mergeCell ref="A23:L23"/>
    <mergeCell ref="A24:L24"/>
    <mergeCell ref="A1:Y1"/>
    <mergeCell ref="A3:Y3"/>
    <mergeCell ref="T5:T6"/>
    <mergeCell ref="L5:L6"/>
    <mergeCell ref="M5:M6"/>
    <mergeCell ref="N5:N6"/>
    <mergeCell ref="O5:O6"/>
    <mergeCell ref="P5:P6"/>
    <mergeCell ref="K5:K6"/>
    <mergeCell ref="Q5:Q6"/>
    <mergeCell ref="R5:R6"/>
    <mergeCell ref="S5:S6"/>
    <mergeCell ref="A4:A6"/>
    <mergeCell ref="B4:K4"/>
    <mergeCell ref="W4:W6"/>
    <mergeCell ref="X4:X6"/>
  </mergeCells>
  <printOptions horizontalCentered="1" verticalCentered="1" headings="1"/>
  <pageMargins left="0.25" right="0.25" top="0.5" bottom="0.5" header="0.5" footer="0.5"/>
  <pageSetup paperSize="5" scale="58" firstPageNumber="98" orientation="landscape" useFirstPageNumber="1" r:id="rId1"/>
  <headerFooter scaleWithDoc="0"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6"/>
  <sheetViews>
    <sheetView topLeftCell="A30" zoomScaleNormal="100" workbookViewId="0">
      <selection activeCell="A45" sqref="A45:I45"/>
    </sheetView>
  </sheetViews>
  <sheetFormatPr defaultRowHeight="12.75"/>
  <cols>
    <col min="1" max="9" width="16.5703125" customWidth="1"/>
    <col min="10" max="10" width="25.5703125" bestFit="1" customWidth="1"/>
  </cols>
  <sheetData>
    <row r="1" spans="1:10" s="243" customFormat="1" ht="24" customHeight="1" thickBot="1">
      <c r="A1" s="1542" t="s">
        <v>717</v>
      </c>
      <c r="B1" s="1543"/>
      <c r="C1" s="1543"/>
      <c r="D1" s="1543"/>
      <c r="E1" s="1543"/>
      <c r="F1" s="1543"/>
      <c r="G1" s="1543"/>
      <c r="H1" s="1543"/>
      <c r="I1" s="1544"/>
      <c r="J1" s="1000"/>
    </row>
    <row r="2" spans="1:10" ht="30" customHeight="1" thickBot="1">
      <c r="A2" s="1545" t="s">
        <v>580</v>
      </c>
      <c r="B2" s="1546"/>
      <c r="C2" s="1546"/>
      <c r="D2" s="1546"/>
      <c r="E2" s="1546"/>
      <c r="F2" s="1546"/>
      <c r="G2" s="1546"/>
      <c r="H2" s="1546"/>
      <c r="I2" s="1547"/>
    </row>
    <row r="3" spans="1:10" ht="66" thickBot="1">
      <c r="A3" s="711" t="s">
        <v>596</v>
      </c>
      <c r="B3" s="712" t="s">
        <v>210</v>
      </c>
      <c r="C3" s="712" t="s">
        <v>597</v>
      </c>
      <c r="D3" s="149" t="s">
        <v>598</v>
      </c>
      <c r="E3" s="712" t="s">
        <v>599</v>
      </c>
      <c r="F3" s="712" t="s">
        <v>600</v>
      </c>
      <c r="G3" s="712" t="s">
        <v>601</v>
      </c>
      <c r="H3" s="149" t="s">
        <v>602</v>
      </c>
      <c r="I3" s="150" t="s">
        <v>603</v>
      </c>
    </row>
    <row r="4" spans="1:10">
      <c r="A4" s="713" t="s">
        <v>128</v>
      </c>
      <c r="B4" s="675">
        <v>267793</v>
      </c>
      <c r="C4" s="714">
        <v>1559</v>
      </c>
      <c r="D4" s="715">
        <f t="shared" ref="D4:D15" si="0">C4/B4</f>
        <v>5.8216607603634148E-3</v>
      </c>
      <c r="E4" s="714">
        <v>579</v>
      </c>
      <c r="F4" s="714">
        <v>18</v>
      </c>
      <c r="G4" s="714">
        <f t="shared" ref="G4:G15" si="1">SUM(E4:F4)</f>
        <v>597</v>
      </c>
      <c r="H4" s="719">
        <f>G4/C4</f>
        <v>0.38293778062860806</v>
      </c>
      <c r="I4" s="716">
        <f t="shared" ref="I4:I16" si="2">G4/B4</f>
        <v>2.2293338511462212E-3</v>
      </c>
    </row>
    <row r="5" spans="1:10">
      <c r="A5" s="717" t="s">
        <v>127</v>
      </c>
      <c r="B5" s="675">
        <v>269004</v>
      </c>
      <c r="C5" s="686">
        <v>0</v>
      </c>
      <c r="D5" s="715">
        <f t="shared" si="0"/>
        <v>0</v>
      </c>
      <c r="E5" s="718">
        <v>0</v>
      </c>
      <c r="F5" s="718">
        <v>0</v>
      </c>
      <c r="G5" s="714">
        <f t="shared" si="1"/>
        <v>0</v>
      </c>
      <c r="H5" s="719">
        <v>0</v>
      </c>
      <c r="I5" s="716">
        <f t="shared" si="2"/>
        <v>0</v>
      </c>
    </row>
    <row r="6" spans="1:10">
      <c r="A6" s="717" t="s">
        <v>126</v>
      </c>
      <c r="B6" s="675">
        <v>271727</v>
      </c>
      <c r="C6" s="686">
        <v>0</v>
      </c>
      <c r="D6" s="715">
        <f t="shared" si="0"/>
        <v>0</v>
      </c>
      <c r="E6" s="686">
        <v>0</v>
      </c>
      <c r="F6" s="686">
        <v>0</v>
      </c>
      <c r="G6" s="714">
        <f t="shared" si="1"/>
        <v>0</v>
      </c>
      <c r="H6" s="719">
        <v>0</v>
      </c>
      <c r="I6" s="716">
        <f t="shared" si="2"/>
        <v>0</v>
      </c>
    </row>
    <row r="7" spans="1:10">
      <c r="A7" s="717" t="s">
        <v>125</v>
      </c>
      <c r="B7" s="675">
        <v>270980</v>
      </c>
      <c r="C7" s="686">
        <v>414</v>
      </c>
      <c r="D7" s="715">
        <f t="shared" si="0"/>
        <v>1.5277880286367997E-3</v>
      </c>
      <c r="E7" s="686">
        <v>157</v>
      </c>
      <c r="F7" s="686">
        <v>19</v>
      </c>
      <c r="G7" s="714">
        <f t="shared" si="1"/>
        <v>176</v>
      </c>
      <c r="H7" s="719">
        <f t="shared" ref="H7:H16" si="3">G7/C7</f>
        <v>0.4251207729468599</v>
      </c>
      <c r="I7" s="716">
        <f t="shared" si="2"/>
        <v>6.4949442763303567E-4</v>
      </c>
    </row>
    <row r="8" spans="1:10">
      <c r="A8" s="717" t="s">
        <v>124</v>
      </c>
      <c r="B8" s="675">
        <v>271181</v>
      </c>
      <c r="C8" s="686">
        <v>1586</v>
      </c>
      <c r="D8" s="715">
        <f t="shared" si="0"/>
        <v>5.8484923353774787E-3</v>
      </c>
      <c r="E8" s="686">
        <v>677</v>
      </c>
      <c r="F8" s="686">
        <v>41</v>
      </c>
      <c r="G8" s="714">
        <f t="shared" si="1"/>
        <v>718</v>
      </c>
      <c r="H8" s="719">
        <f t="shared" si="3"/>
        <v>0.45271122320302648</v>
      </c>
      <c r="I8" s="716">
        <f t="shared" si="2"/>
        <v>2.6476781190422631E-3</v>
      </c>
    </row>
    <row r="9" spans="1:10">
      <c r="A9" s="717" t="s">
        <v>123</v>
      </c>
      <c r="B9" s="675">
        <v>272771</v>
      </c>
      <c r="C9" s="686">
        <v>1171</v>
      </c>
      <c r="D9" s="715">
        <f t="shared" si="0"/>
        <v>4.2929783591364188E-3</v>
      </c>
      <c r="E9" s="686">
        <v>493</v>
      </c>
      <c r="F9" s="686">
        <v>45</v>
      </c>
      <c r="G9" s="714">
        <f t="shared" si="1"/>
        <v>538</v>
      </c>
      <c r="H9" s="719">
        <f t="shared" si="3"/>
        <v>0.45943637916310848</v>
      </c>
      <c r="I9" s="715">
        <f t="shared" si="2"/>
        <v>1.9723504331472189E-3</v>
      </c>
    </row>
    <row r="10" spans="1:10">
      <c r="A10" s="717" t="s">
        <v>122</v>
      </c>
      <c r="B10" s="675">
        <v>274488</v>
      </c>
      <c r="C10" s="686">
        <v>2042</v>
      </c>
      <c r="D10" s="715">
        <f t="shared" si="0"/>
        <v>7.4393051790970829E-3</v>
      </c>
      <c r="E10" s="686">
        <v>797</v>
      </c>
      <c r="F10" s="686">
        <v>71</v>
      </c>
      <c r="G10" s="714">
        <f t="shared" si="1"/>
        <v>868</v>
      </c>
      <c r="H10" s="719">
        <f t="shared" si="3"/>
        <v>0.42507345739471109</v>
      </c>
      <c r="I10" s="715">
        <f t="shared" si="2"/>
        <v>3.162251173093177E-3</v>
      </c>
    </row>
    <row r="11" spans="1:10">
      <c r="A11" s="717" t="s">
        <v>121</v>
      </c>
      <c r="B11" s="675">
        <v>278143</v>
      </c>
      <c r="C11" s="686">
        <v>1689</v>
      </c>
      <c r="D11" s="715">
        <f t="shared" si="0"/>
        <v>6.0724159874596881E-3</v>
      </c>
      <c r="E11" s="686">
        <v>646</v>
      </c>
      <c r="F11" s="686">
        <v>98</v>
      </c>
      <c r="G11" s="714">
        <f t="shared" si="1"/>
        <v>744</v>
      </c>
      <c r="H11" s="719">
        <f t="shared" si="3"/>
        <v>0.4404973357015986</v>
      </c>
      <c r="I11" s="715">
        <f t="shared" si="2"/>
        <v>2.6748830637477843E-3</v>
      </c>
    </row>
    <row r="12" spans="1:10">
      <c r="A12" s="717" t="s">
        <v>120</v>
      </c>
      <c r="B12" s="675">
        <v>280446</v>
      </c>
      <c r="C12" s="686">
        <v>2151</v>
      </c>
      <c r="D12" s="715">
        <f t="shared" si="0"/>
        <v>7.6699257611090909E-3</v>
      </c>
      <c r="E12" s="686">
        <v>836</v>
      </c>
      <c r="F12" s="686">
        <v>188</v>
      </c>
      <c r="G12" s="714">
        <f t="shared" si="1"/>
        <v>1024</v>
      </c>
      <c r="H12" s="719">
        <f t="shared" si="3"/>
        <v>0.47605764760576474</v>
      </c>
      <c r="I12" s="715">
        <f t="shared" si="2"/>
        <v>3.6513268151444483E-3</v>
      </c>
    </row>
    <row r="13" spans="1:10">
      <c r="A13" s="717" t="s">
        <v>119</v>
      </c>
      <c r="B13" s="675">
        <v>280613</v>
      </c>
      <c r="C13" s="686">
        <v>2349</v>
      </c>
      <c r="D13" s="715">
        <f t="shared" si="0"/>
        <v>8.370959292691358E-3</v>
      </c>
      <c r="E13" s="686">
        <v>1119</v>
      </c>
      <c r="F13" s="686">
        <v>168</v>
      </c>
      <c r="G13" s="714">
        <f t="shared" si="1"/>
        <v>1287</v>
      </c>
      <c r="H13" s="719">
        <f t="shared" si="3"/>
        <v>0.54789272030651337</v>
      </c>
      <c r="I13" s="715">
        <f t="shared" si="2"/>
        <v>4.5863876584477554E-3</v>
      </c>
    </row>
    <row r="14" spans="1:10">
      <c r="A14" s="717" t="s">
        <v>118</v>
      </c>
      <c r="B14" s="675">
        <v>281074</v>
      </c>
      <c r="C14" s="686">
        <v>2244</v>
      </c>
      <c r="D14" s="715">
        <f t="shared" si="0"/>
        <v>7.9836626653479147E-3</v>
      </c>
      <c r="E14" s="686">
        <v>654</v>
      </c>
      <c r="F14" s="686">
        <v>152</v>
      </c>
      <c r="G14" s="714">
        <f t="shared" si="1"/>
        <v>806</v>
      </c>
      <c r="H14" s="719">
        <f t="shared" si="3"/>
        <v>0.3591800356506239</v>
      </c>
      <c r="I14" s="715">
        <f t="shared" si="2"/>
        <v>2.8675722407622193E-3</v>
      </c>
    </row>
    <row r="15" spans="1:10" ht="13.5" thickBot="1">
      <c r="A15" s="720" t="s">
        <v>117</v>
      </c>
      <c r="B15" s="721">
        <v>281274</v>
      </c>
      <c r="C15" s="692">
        <v>1097</v>
      </c>
      <c r="D15" s="715">
        <f t="shared" si="0"/>
        <v>3.9001116349182646E-3</v>
      </c>
      <c r="E15" s="692">
        <v>0</v>
      </c>
      <c r="F15" s="692">
        <v>45</v>
      </c>
      <c r="G15" s="722">
        <f t="shared" si="1"/>
        <v>45</v>
      </c>
      <c r="H15" s="719">
        <f t="shared" si="3"/>
        <v>4.1020966271649952E-2</v>
      </c>
      <c r="I15" s="715">
        <f t="shared" si="2"/>
        <v>1.599863478316517E-4</v>
      </c>
    </row>
    <row r="16" spans="1:10" ht="13.5" thickBot="1">
      <c r="A16" s="723" t="s">
        <v>116</v>
      </c>
      <c r="B16" s="724">
        <v>281274</v>
      </c>
      <c r="C16" s="724">
        <f>SUM(C4:C15)</f>
        <v>16302</v>
      </c>
      <c r="D16" s="725">
        <f>C16/B16</f>
        <v>5.7957720941146353E-2</v>
      </c>
      <c r="E16" s="724">
        <f>SUM(E4:E15)</f>
        <v>5958</v>
      </c>
      <c r="F16" s="724">
        <f>SUM(F4:F15)</f>
        <v>845</v>
      </c>
      <c r="G16" s="724">
        <f>SUM(G4:G15)</f>
        <v>6803</v>
      </c>
      <c r="H16" s="1016">
        <f t="shared" si="3"/>
        <v>0.41731075941602258</v>
      </c>
      <c r="I16" s="726">
        <f t="shared" si="2"/>
        <v>2.41863805399717E-2</v>
      </c>
    </row>
    <row r="17" spans="1:9">
      <c r="A17" s="727"/>
      <c r="B17" s="728"/>
      <c r="C17" s="728"/>
      <c r="D17" s="729"/>
      <c r="E17" s="728"/>
      <c r="F17" s="728"/>
      <c r="G17" s="728"/>
      <c r="H17" s="729"/>
      <c r="I17" s="730"/>
    </row>
    <row r="18" spans="1:9">
      <c r="A18" s="1548" t="s">
        <v>742</v>
      </c>
      <c r="B18" s="1549"/>
      <c r="C18" s="1549"/>
      <c r="D18" s="1549"/>
      <c r="E18" s="1549"/>
      <c r="F18" s="1549"/>
      <c r="G18" s="1549"/>
      <c r="H18" s="1549"/>
      <c r="I18" s="1541"/>
    </row>
    <row r="19" spans="1:9">
      <c r="A19" s="1537" t="s">
        <v>439</v>
      </c>
      <c r="B19" s="1538"/>
      <c r="C19" s="1538"/>
      <c r="D19" s="1538"/>
      <c r="E19" s="1538"/>
      <c r="F19" s="1538"/>
      <c r="G19" s="1538"/>
      <c r="H19" s="1538"/>
      <c r="I19" s="1538"/>
    </row>
    <row r="20" spans="1:9" ht="29.1" customHeight="1">
      <c r="A20" s="1551" t="s">
        <v>440</v>
      </c>
      <c r="B20" s="1551"/>
      <c r="C20" s="1551"/>
      <c r="D20" s="1551"/>
      <c r="E20" s="1551"/>
      <c r="F20" s="1551"/>
      <c r="G20" s="1551"/>
      <c r="H20" s="1551"/>
      <c r="I20" s="1551"/>
    </row>
    <row r="21" spans="1:9">
      <c r="A21" s="1540" t="s">
        <v>441</v>
      </c>
      <c r="B21" s="1541"/>
      <c r="C21" s="1541"/>
      <c r="D21" s="1541"/>
      <c r="E21" s="1541"/>
      <c r="F21" s="1541"/>
      <c r="G21" s="1541"/>
      <c r="H21" s="1541"/>
      <c r="I21" s="1054"/>
    </row>
    <row r="22" spans="1:9" s="461" customFormat="1" ht="17.100000000000001" customHeight="1">
      <c r="A22" s="1541" t="s">
        <v>741</v>
      </c>
      <c r="B22" s="1541"/>
      <c r="C22" s="1541"/>
      <c r="D22" s="1541"/>
      <c r="E22" s="1541"/>
      <c r="F22" s="1541"/>
      <c r="G22" s="1541"/>
      <c r="H22" s="1054"/>
      <c r="I22" s="1054"/>
    </row>
    <row r="23" spans="1:9">
      <c r="A23" s="1552"/>
      <c r="B23" s="1552"/>
      <c r="C23" s="1552"/>
      <c r="D23" s="1552"/>
      <c r="E23" s="1552"/>
      <c r="F23" s="1552"/>
      <c r="G23" s="1552"/>
      <c r="H23" s="1552"/>
      <c r="I23" s="1552"/>
    </row>
    <row r="24" spans="1:9">
      <c r="A24" s="1550"/>
      <c r="B24" s="1362"/>
      <c r="C24" s="1362"/>
      <c r="D24" s="1362"/>
      <c r="E24" s="1362"/>
      <c r="F24" s="1362"/>
      <c r="G24" s="1362"/>
      <c r="H24" s="1362"/>
      <c r="I24" s="1362"/>
    </row>
    <row r="25" spans="1:9" ht="13.5" thickBot="1">
      <c r="A25" s="731"/>
      <c r="B25" s="732"/>
      <c r="C25" s="732"/>
      <c r="D25" s="733"/>
      <c r="E25" s="732"/>
      <c r="F25" s="732"/>
      <c r="G25" s="732"/>
      <c r="H25" s="733"/>
      <c r="I25" s="733"/>
    </row>
    <row r="26" spans="1:9" ht="15.95" customHeight="1" thickBot="1">
      <c r="A26" s="1542" t="s">
        <v>717</v>
      </c>
      <c r="B26" s="1543"/>
      <c r="C26" s="1543"/>
      <c r="D26" s="1543"/>
      <c r="E26" s="1543"/>
      <c r="F26" s="1543"/>
      <c r="G26" s="1543"/>
      <c r="H26" s="1543"/>
      <c r="I26" s="1544"/>
    </row>
    <row r="27" spans="1:9" ht="15.6" customHeight="1">
      <c r="A27" s="1553" t="s">
        <v>604</v>
      </c>
      <c r="B27" s="1554"/>
      <c r="C27" s="1554"/>
      <c r="D27" s="1554"/>
      <c r="E27" s="1554"/>
      <c r="F27" s="1554"/>
      <c r="G27" s="1554"/>
      <c r="H27" s="1554"/>
      <c r="I27" s="1555"/>
    </row>
    <row r="28" spans="1:9" ht="13.5" thickBot="1">
      <c r="A28" s="1556"/>
      <c r="B28" s="1557"/>
      <c r="C28" s="1557"/>
      <c r="D28" s="1557"/>
      <c r="E28" s="1557"/>
      <c r="F28" s="1557"/>
      <c r="G28" s="1557"/>
      <c r="H28" s="1557"/>
      <c r="I28" s="1558"/>
    </row>
    <row r="29" spans="1:9" ht="66" thickBot="1">
      <c r="A29" s="711" t="s">
        <v>596</v>
      </c>
      <c r="B29" s="712" t="s">
        <v>210</v>
      </c>
      <c r="C29" s="712" t="s">
        <v>605</v>
      </c>
      <c r="D29" s="149" t="s">
        <v>606</v>
      </c>
      <c r="E29" s="712" t="s">
        <v>607</v>
      </c>
      <c r="F29" s="712" t="s">
        <v>608</v>
      </c>
      <c r="G29" s="712" t="s">
        <v>609</v>
      </c>
      <c r="H29" s="149" t="s">
        <v>610</v>
      </c>
      <c r="I29" s="150" t="s">
        <v>611</v>
      </c>
    </row>
    <row r="30" spans="1:9">
      <c r="A30" s="713" t="s">
        <v>128</v>
      </c>
      <c r="B30" s="683">
        <v>267793</v>
      </c>
      <c r="C30" s="683">
        <v>649</v>
      </c>
      <c r="D30" s="715">
        <f t="shared" ref="D30:D41" si="4">C30/B30</f>
        <v>2.4235136840768802E-3</v>
      </c>
      <c r="E30" s="683">
        <v>427</v>
      </c>
      <c r="F30" s="683">
        <v>25</v>
      </c>
      <c r="G30" s="714">
        <f>SUM(E30:F30)</f>
        <v>452</v>
      </c>
      <c r="H30" s="719">
        <f t="shared" ref="H30:H41" si="5">G30/C30</f>
        <v>0.69645608628659472</v>
      </c>
      <c r="I30" s="716">
        <f t="shared" ref="I30:I41" si="6">G30/B30</f>
        <v>1.6878708554741908E-3</v>
      </c>
    </row>
    <row r="31" spans="1:9">
      <c r="A31" s="717" t="s">
        <v>127</v>
      </c>
      <c r="B31" s="683">
        <v>269004</v>
      </c>
      <c r="C31" s="683">
        <v>887</v>
      </c>
      <c r="D31" s="715">
        <f t="shared" si="4"/>
        <v>3.2973487383087239E-3</v>
      </c>
      <c r="E31" s="683">
        <v>640</v>
      </c>
      <c r="F31" s="683">
        <v>39</v>
      </c>
      <c r="G31" s="714">
        <f t="shared" ref="G31:G41" si="7">SUM(E31:F31)</f>
        <v>679</v>
      </c>
      <c r="H31" s="719">
        <f t="shared" si="5"/>
        <v>0.7655016910935738</v>
      </c>
      <c r="I31" s="716">
        <f t="shared" si="6"/>
        <v>2.5241260353005904E-3</v>
      </c>
    </row>
    <row r="32" spans="1:9">
      <c r="A32" s="717" t="s">
        <v>126</v>
      </c>
      <c r="B32" s="683">
        <v>271727</v>
      </c>
      <c r="C32" s="683">
        <v>435</v>
      </c>
      <c r="D32" s="715">
        <f t="shared" si="4"/>
        <v>1.600871462902104E-3</v>
      </c>
      <c r="E32" s="683">
        <v>298</v>
      </c>
      <c r="F32" s="683">
        <v>11</v>
      </c>
      <c r="G32" s="714">
        <f t="shared" si="7"/>
        <v>309</v>
      </c>
      <c r="H32" s="719">
        <f t="shared" si="5"/>
        <v>0.71034482758620687</v>
      </c>
      <c r="I32" s="716">
        <f t="shared" si="6"/>
        <v>1.1371707633028739E-3</v>
      </c>
    </row>
    <row r="33" spans="1:9">
      <c r="A33" s="717" t="s">
        <v>125</v>
      </c>
      <c r="B33" s="683">
        <v>270980</v>
      </c>
      <c r="C33" s="683">
        <v>138</v>
      </c>
      <c r="D33" s="715">
        <f t="shared" si="4"/>
        <v>5.0926267621226654E-4</v>
      </c>
      <c r="E33" s="683">
        <v>85</v>
      </c>
      <c r="F33" s="683">
        <v>9</v>
      </c>
      <c r="G33" s="714">
        <f t="shared" si="7"/>
        <v>94</v>
      </c>
      <c r="H33" s="719">
        <f t="shared" si="5"/>
        <v>0.6811594202898551</v>
      </c>
      <c r="I33" s="716">
        <f t="shared" si="6"/>
        <v>3.468890693040077E-4</v>
      </c>
    </row>
    <row r="34" spans="1:9">
      <c r="A34" s="717" t="s">
        <v>124</v>
      </c>
      <c r="B34" s="683">
        <v>271181</v>
      </c>
      <c r="C34" s="683">
        <v>134</v>
      </c>
      <c r="D34" s="715">
        <f t="shared" si="4"/>
        <v>4.9413491358170369E-4</v>
      </c>
      <c r="E34" s="683">
        <v>64</v>
      </c>
      <c r="F34" s="683">
        <v>4</v>
      </c>
      <c r="G34" s="714">
        <f t="shared" si="7"/>
        <v>68</v>
      </c>
      <c r="H34" s="719">
        <f t="shared" si="5"/>
        <v>0.5074626865671642</v>
      </c>
      <c r="I34" s="716">
        <f t="shared" si="6"/>
        <v>2.507550307728049E-4</v>
      </c>
    </row>
    <row r="35" spans="1:9">
      <c r="A35" s="717" t="s">
        <v>123</v>
      </c>
      <c r="B35" s="746">
        <v>272771</v>
      </c>
      <c r="C35" s="683">
        <v>193</v>
      </c>
      <c r="D35" s="715">
        <f t="shared" si="4"/>
        <v>7.0755322230002461E-4</v>
      </c>
      <c r="E35" s="683">
        <v>102</v>
      </c>
      <c r="F35" s="683">
        <v>8</v>
      </c>
      <c r="G35" s="714">
        <f t="shared" si="7"/>
        <v>110</v>
      </c>
      <c r="H35" s="719">
        <f t="shared" si="5"/>
        <v>0.56994818652849744</v>
      </c>
      <c r="I35" s="716">
        <f t="shared" si="6"/>
        <v>4.0326867592229381E-4</v>
      </c>
    </row>
    <row r="36" spans="1:9">
      <c r="A36" s="717" t="s">
        <v>122</v>
      </c>
      <c r="B36" s="745">
        <v>274488</v>
      </c>
      <c r="C36" s="686">
        <v>322</v>
      </c>
      <c r="D36" s="715">
        <f t="shared" si="4"/>
        <v>1.1730931771152108E-3</v>
      </c>
      <c r="E36" s="686">
        <v>198</v>
      </c>
      <c r="F36" s="686">
        <v>8</v>
      </c>
      <c r="G36" s="714">
        <f t="shared" si="7"/>
        <v>206</v>
      </c>
      <c r="H36" s="719">
        <f t="shared" si="5"/>
        <v>0.63975155279503104</v>
      </c>
      <c r="I36" s="716">
        <f t="shared" si="6"/>
        <v>7.5048818163271256E-4</v>
      </c>
    </row>
    <row r="37" spans="1:9">
      <c r="A37" s="717" t="s">
        <v>121</v>
      </c>
      <c r="B37" s="745">
        <v>278143</v>
      </c>
      <c r="C37" s="686">
        <v>2307</v>
      </c>
      <c r="D37" s="715">
        <f t="shared" si="4"/>
        <v>8.2942946613792194E-3</v>
      </c>
      <c r="E37" s="686">
        <v>1685</v>
      </c>
      <c r="F37" s="686">
        <v>90</v>
      </c>
      <c r="G37" s="714">
        <f t="shared" si="7"/>
        <v>1775</v>
      </c>
      <c r="H37" s="719">
        <f t="shared" si="5"/>
        <v>0.76939748591244039</v>
      </c>
      <c r="I37" s="716">
        <f t="shared" si="6"/>
        <v>6.381609459882147E-3</v>
      </c>
    </row>
    <row r="38" spans="1:9">
      <c r="A38" s="717" t="s">
        <v>120</v>
      </c>
      <c r="B38" s="752">
        <v>280446</v>
      </c>
      <c r="C38" s="686">
        <v>1417</v>
      </c>
      <c r="D38" s="715">
        <f t="shared" si="4"/>
        <v>5.052666110409847E-3</v>
      </c>
      <c r="E38" s="686">
        <v>1021</v>
      </c>
      <c r="F38" s="686">
        <v>67</v>
      </c>
      <c r="G38" s="714">
        <f t="shared" si="7"/>
        <v>1088</v>
      </c>
      <c r="H38" s="719">
        <f t="shared" si="5"/>
        <v>0.76781933662667612</v>
      </c>
      <c r="I38" s="716">
        <f t="shared" si="6"/>
        <v>3.8795347410909764E-3</v>
      </c>
    </row>
    <row r="39" spans="1:9">
      <c r="A39" s="717" t="s">
        <v>119</v>
      </c>
      <c r="B39" s="745">
        <v>280613</v>
      </c>
      <c r="C39" s="686">
        <v>876</v>
      </c>
      <c r="D39" s="715">
        <f t="shared" si="4"/>
        <v>3.1217370542348357E-3</v>
      </c>
      <c r="E39" s="686">
        <v>625</v>
      </c>
      <c r="F39" s="686">
        <v>37</v>
      </c>
      <c r="G39" s="714">
        <f t="shared" si="7"/>
        <v>662</v>
      </c>
      <c r="H39" s="719">
        <f t="shared" si="5"/>
        <v>0.75570776255707761</v>
      </c>
      <c r="I39" s="716">
        <f t="shared" si="6"/>
        <v>2.3591209245473303E-3</v>
      </c>
    </row>
    <row r="40" spans="1:9">
      <c r="A40" s="717" t="s">
        <v>118</v>
      </c>
      <c r="B40" s="745">
        <v>281074</v>
      </c>
      <c r="C40" s="686">
        <v>373</v>
      </c>
      <c r="D40" s="715">
        <f t="shared" si="4"/>
        <v>1.327052662288223E-3</v>
      </c>
      <c r="E40" s="686">
        <v>218</v>
      </c>
      <c r="F40" s="686">
        <v>13</v>
      </c>
      <c r="G40" s="714">
        <f t="shared" si="7"/>
        <v>231</v>
      </c>
      <c r="H40" s="719">
        <f t="shared" si="5"/>
        <v>0.61930294906166217</v>
      </c>
      <c r="I40" s="716">
        <f t="shared" si="6"/>
        <v>8.2184762731522657E-4</v>
      </c>
    </row>
    <row r="41" spans="1:9" ht="13.5" thickBot="1">
      <c r="A41" s="720" t="s">
        <v>117</v>
      </c>
      <c r="B41" s="721">
        <v>281274</v>
      </c>
      <c r="C41" s="692">
        <v>210</v>
      </c>
      <c r="D41" s="715">
        <f t="shared" si="4"/>
        <v>7.4660295654770798E-4</v>
      </c>
      <c r="E41" s="692">
        <v>96</v>
      </c>
      <c r="F41" s="692">
        <v>10</v>
      </c>
      <c r="G41" s="714">
        <f t="shared" si="7"/>
        <v>106</v>
      </c>
      <c r="H41" s="719">
        <f t="shared" si="5"/>
        <v>0.50476190476190474</v>
      </c>
      <c r="I41" s="716">
        <f t="shared" si="6"/>
        <v>3.7685673044789066E-4</v>
      </c>
    </row>
    <row r="42" spans="1:9" ht="13.5" thickBot="1">
      <c r="A42" s="723" t="s">
        <v>116</v>
      </c>
      <c r="B42" s="724">
        <v>281274</v>
      </c>
      <c r="C42" s="724">
        <f>SUM(C30:C41)</f>
        <v>7941</v>
      </c>
      <c r="D42" s="725">
        <f t="shared" ref="D42" si="8">C42/B42</f>
        <v>2.8232257514025468E-2</v>
      </c>
      <c r="E42" s="724">
        <f>SUM(E30:E41)</f>
        <v>5459</v>
      </c>
      <c r="F42" s="724">
        <f>SUM(F30:F41)</f>
        <v>321</v>
      </c>
      <c r="G42" s="724">
        <f>SUM(G30:G41)</f>
        <v>5780</v>
      </c>
      <c r="H42" s="1016">
        <f t="shared" ref="H42" si="9">G42/C42</f>
        <v>0.72786802669688955</v>
      </c>
      <c r="I42" s="726">
        <f t="shared" ref="I42" si="10">G42/B42</f>
        <v>2.0549357565932153E-2</v>
      </c>
    </row>
    <row r="43" spans="1:9">
      <c r="A43" s="734"/>
      <c r="B43" s="734"/>
      <c r="C43" s="734"/>
      <c r="D43" s="734"/>
      <c r="E43" s="734"/>
      <c r="F43" s="734"/>
      <c r="G43" s="734"/>
      <c r="H43" s="734"/>
      <c r="I43" s="734"/>
    </row>
    <row r="44" spans="1:9">
      <c r="A44" s="1535" t="s">
        <v>612</v>
      </c>
      <c r="B44" s="1536"/>
      <c r="C44" s="1536"/>
      <c r="D44" s="1536"/>
      <c r="E44" s="1536"/>
      <c r="F44" s="1536"/>
      <c r="G44" s="1536"/>
      <c r="H44" s="1536"/>
      <c r="I44" s="1404"/>
    </row>
    <row r="45" spans="1:9">
      <c r="A45" s="1537" t="s">
        <v>442</v>
      </c>
      <c r="B45" s="1538"/>
      <c r="C45" s="1538"/>
      <c r="D45" s="1538"/>
      <c r="E45" s="1538"/>
      <c r="F45" s="1538"/>
      <c r="G45" s="1538"/>
      <c r="H45" s="1538"/>
      <c r="I45" s="1538"/>
    </row>
    <row r="46" spans="1:9" s="467" customFormat="1" ht="43.5" customHeight="1">
      <c r="A46" s="1539" t="s">
        <v>613</v>
      </c>
      <c r="B46" s="1404"/>
      <c r="C46" s="1404"/>
      <c r="D46" s="1404"/>
      <c r="E46" s="1404"/>
      <c r="F46" s="1404"/>
      <c r="G46" s="1404"/>
      <c r="H46" s="1404"/>
      <c r="I46" s="1404"/>
    </row>
  </sheetData>
  <sheetProtection selectLockedCells="1" selectUnlockedCells="1"/>
  <mergeCells count="14">
    <mergeCell ref="A44:I44"/>
    <mergeCell ref="A45:I45"/>
    <mergeCell ref="A46:I46"/>
    <mergeCell ref="A21:H21"/>
    <mergeCell ref="A1:I1"/>
    <mergeCell ref="A2:I2"/>
    <mergeCell ref="A18:I18"/>
    <mergeCell ref="A24:I24"/>
    <mergeCell ref="A19:I19"/>
    <mergeCell ref="A20:I20"/>
    <mergeCell ref="A23:I23"/>
    <mergeCell ref="A26:I26"/>
    <mergeCell ref="A27:I28"/>
    <mergeCell ref="A22:G22"/>
  </mergeCells>
  <printOptions horizontalCentered="1" verticalCentered="1" headings="1"/>
  <pageMargins left="0.25" right="0.25" top="0.5" bottom="0.5" header="0.5" footer="0.5"/>
  <pageSetup scale="69" orientation="landscape" r:id="rId1"/>
  <headerFooter scaleWithDoc="0"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
  <sheetViews>
    <sheetView zoomScaleNormal="100" workbookViewId="0">
      <selection activeCell="F30" sqref="F30"/>
    </sheetView>
  </sheetViews>
  <sheetFormatPr defaultColWidth="9.42578125" defaultRowHeight="12.75"/>
  <cols>
    <col min="1" max="1" width="30.5703125" style="85" customWidth="1"/>
    <col min="2" max="7" width="15.5703125" style="85" customWidth="1"/>
    <col min="8" max="8" width="25.5703125" style="85" bestFit="1" customWidth="1"/>
    <col min="9" max="16384" width="9.42578125" style="85"/>
  </cols>
  <sheetData>
    <row r="1" spans="1:17" ht="21.6" customHeight="1" thickBot="1">
      <c r="A1" s="1562" t="s">
        <v>717</v>
      </c>
      <c r="B1" s="1563"/>
      <c r="C1" s="1563"/>
      <c r="D1" s="1563"/>
      <c r="E1" s="1563"/>
      <c r="F1" s="1563"/>
      <c r="G1" s="1564"/>
      <c r="H1" s="1000"/>
      <c r="I1" s="6"/>
      <c r="J1" s="6"/>
      <c r="K1" s="6"/>
      <c r="L1" s="6"/>
      <c r="M1" s="6"/>
      <c r="N1" s="6"/>
      <c r="O1" s="6"/>
      <c r="P1" s="6"/>
      <c r="Q1" s="6"/>
    </row>
    <row r="2" spans="1:17" ht="19.350000000000001" customHeight="1" thickBot="1">
      <c r="A2" s="1562" t="s">
        <v>317</v>
      </c>
      <c r="B2" s="1563"/>
      <c r="C2" s="1563"/>
      <c r="D2" s="1563"/>
      <c r="E2" s="1563"/>
      <c r="F2" s="1563"/>
      <c r="G2" s="1564"/>
      <c r="H2" s="6"/>
      <c r="I2" s="6"/>
      <c r="J2" s="6"/>
      <c r="K2" s="6"/>
      <c r="L2" s="6"/>
      <c r="M2" s="6"/>
      <c r="N2" s="6"/>
      <c r="O2" s="6"/>
      <c r="P2" s="6"/>
      <c r="Q2" s="6"/>
    </row>
    <row r="3" spans="1:17" s="105" customFormat="1" ht="17.25" customHeight="1" thickBot="1">
      <c r="A3" s="1559" t="s">
        <v>400</v>
      </c>
      <c r="B3" s="1560"/>
      <c r="C3" s="1560"/>
      <c r="D3" s="1560"/>
      <c r="E3" s="1560"/>
      <c r="F3" s="1560"/>
      <c r="G3" s="1561"/>
      <c r="H3" s="106"/>
      <c r="I3" s="106"/>
      <c r="J3" s="26"/>
      <c r="K3" s="26"/>
      <c r="L3" s="26"/>
      <c r="M3" s="26"/>
      <c r="N3" s="26"/>
      <c r="O3" s="26"/>
      <c r="P3" s="26"/>
      <c r="Q3" s="26"/>
    </row>
    <row r="4" spans="1:17" ht="25.5">
      <c r="A4" s="735"/>
      <c r="B4" s="735" t="s">
        <v>614</v>
      </c>
      <c r="C4" s="735" t="s">
        <v>137</v>
      </c>
      <c r="D4" s="735" t="s">
        <v>136</v>
      </c>
      <c r="E4" s="735" t="s">
        <v>615</v>
      </c>
      <c r="F4" s="735" t="s">
        <v>616</v>
      </c>
      <c r="G4" s="735" t="s">
        <v>133</v>
      </c>
      <c r="H4" s="2"/>
      <c r="I4" s="2"/>
      <c r="J4" s="2"/>
      <c r="K4" s="2"/>
      <c r="L4" s="2"/>
      <c r="M4" s="2"/>
      <c r="N4" s="2"/>
      <c r="O4" s="2"/>
      <c r="P4" s="2"/>
      <c r="Q4" s="2"/>
    </row>
    <row r="5" spans="1:17" ht="14.1" customHeight="1">
      <c r="A5" s="736" t="s">
        <v>617</v>
      </c>
      <c r="B5" s="737">
        <v>1559705</v>
      </c>
      <c r="C5" s="738">
        <v>161796</v>
      </c>
      <c r="D5" s="738">
        <v>134428</v>
      </c>
      <c r="E5" s="738">
        <v>10072</v>
      </c>
      <c r="F5" s="739">
        <v>228</v>
      </c>
      <c r="G5" s="740">
        <v>17068</v>
      </c>
      <c r="H5" s="2"/>
      <c r="I5" s="2"/>
      <c r="J5" s="2"/>
    </row>
    <row r="6" spans="1:17">
      <c r="A6" s="736" t="s">
        <v>185</v>
      </c>
      <c r="B6" s="741"/>
      <c r="C6" s="742">
        <v>1</v>
      </c>
      <c r="D6" s="742">
        <f>D5/C5</f>
        <v>0.83084872308338897</v>
      </c>
      <c r="E6" s="742">
        <f>E5/C5</f>
        <v>6.2251229943879945E-2</v>
      </c>
      <c r="F6" s="742">
        <f>F5/C5</f>
        <v>1.409181932804272E-3</v>
      </c>
      <c r="G6" s="742">
        <f>G5/C5</f>
        <v>0.10549086503992681</v>
      </c>
      <c r="H6" s="87"/>
      <c r="I6" s="87"/>
      <c r="J6" s="87"/>
      <c r="K6" s="87"/>
      <c r="L6" s="87"/>
      <c r="M6" s="87"/>
      <c r="N6" s="87"/>
      <c r="O6" s="87"/>
      <c r="P6" s="87"/>
      <c r="Q6" s="87"/>
    </row>
    <row r="7" spans="1:17">
      <c r="A7" s="461"/>
      <c r="B7" s="461"/>
      <c r="C7" s="461"/>
      <c r="D7" s="461"/>
      <c r="E7" s="461"/>
      <c r="F7" s="461"/>
      <c r="G7" s="461"/>
      <c r="H7" s="87"/>
      <c r="I7" s="87"/>
      <c r="J7" s="87"/>
      <c r="K7" s="87"/>
      <c r="L7" s="87"/>
      <c r="M7" s="87"/>
      <c r="N7" s="87"/>
      <c r="O7" s="87"/>
      <c r="P7" s="87"/>
      <c r="Q7" s="87"/>
    </row>
    <row r="8" spans="1:17" ht="14.25">
      <c r="A8" s="666" t="s">
        <v>618</v>
      </c>
      <c r="B8" s="461"/>
      <c r="C8" s="461"/>
      <c r="D8" s="461"/>
      <c r="E8" s="461"/>
      <c r="F8" s="461"/>
      <c r="G8" s="461"/>
    </row>
    <row r="9" spans="1:17">
      <c r="A9" s="1541"/>
      <c r="B9" s="1541"/>
      <c r="C9" s="1541"/>
      <c r="D9" s="1541"/>
      <c r="E9" s="1541"/>
      <c r="F9" s="1541"/>
      <c r="G9" s="1541"/>
    </row>
    <row r="10" spans="1:17">
      <c r="A10" s="1540"/>
      <c r="B10" s="1540"/>
      <c r="C10" s="1540"/>
      <c r="D10" s="1540"/>
      <c r="E10" s="1540"/>
      <c r="F10" s="1540"/>
      <c r="G10" s="1540"/>
    </row>
  </sheetData>
  <mergeCells count="5">
    <mergeCell ref="A3:G3"/>
    <mergeCell ref="A1:G1"/>
    <mergeCell ref="A2:G2"/>
    <mergeCell ref="A9:G9"/>
    <mergeCell ref="A10:G10"/>
  </mergeCells>
  <printOptions horizontalCentered="1" verticalCentered="1" headings="1"/>
  <pageMargins left="0.25" right="0.25" top="0.5" bottom="0.5" header="0.5" footer="0.5"/>
  <pageSetup firstPageNumber="100" orientation="landscape" useFirstPageNumber="1" r:id="rId1"/>
  <headerFooter scaleWithDoc="0" alignWithMargins="0">
    <oddFooter xml:space="preserve">&amp;C&amp;12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14"/>
  <sheetViews>
    <sheetView zoomScaleNormal="100" workbookViewId="0">
      <selection activeCell="E12" sqref="E12"/>
    </sheetView>
  </sheetViews>
  <sheetFormatPr defaultColWidth="9.42578125" defaultRowHeight="12.75"/>
  <cols>
    <col min="1" max="1" width="12.140625" style="91" customWidth="1"/>
    <col min="2" max="10" width="10.5703125" style="91" customWidth="1"/>
    <col min="11" max="11" width="25.5703125" style="91" bestFit="1" customWidth="1"/>
    <col min="12" max="16384" width="9.42578125" style="91"/>
  </cols>
  <sheetData>
    <row r="1" spans="1:13" ht="20.85" customHeight="1">
      <c r="A1" s="1565" t="s">
        <v>717</v>
      </c>
      <c r="B1" s="1566"/>
      <c r="C1" s="1566"/>
      <c r="D1" s="1566"/>
      <c r="E1" s="1566"/>
      <c r="F1" s="1566"/>
      <c r="G1" s="1566"/>
      <c r="H1" s="1566"/>
      <c r="I1" s="1566"/>
      <c r="J1" s="1567"/>
      <c r="K1" s="1000"/>
    </row>
    <row r="2" spans="1:13" ht="18.600000000000001" customHeight="1">
      <c r="A2" s="1568" t="s">
        <v>319</v>
      </c>
      <c r="B2" s="1569"/>
      <c r="C2" s="1569"/>
      <c r="D2" s="1569"/>
      <c r="E2" s="1569"/>
      <c r="F2" s="1569"/>
      <c r="G2" s="1569"/>
      <c r="H2" s="1569"/>
      <c r="I2" s="1569"/>
      <c r="J2" s="1570"/>
    </row>
    <row r="3" spans="1:13" ht="25.35" customHeight="1" thickBot="1">
      <c r="A3" s="1574" t="s">
        <v>318</v>
      </c>
      <c r="B3" s="1575"/>
      <c r="C3" s="1575"/>
      <c r="D3" s="1575"/>
      <c r="E3" s="1575"/>
      <c r="F3" s="1575"/>
      <c r="G3" s="1575"/>
      <c r="H3" s="1575"/>
      <c r="I3" s="1575"/>
      <c r="J3" s="1576"/>
    </row>
    <row r="4" spans="1:13" ht="20.100000000000001" customHeight="1" thickBot="1">
      <c r="A4" s="1168" t="s">
        <v>76</v>
      </c>
      <c r="B4" s="1571" t="s">
        <v>140</v>
      </c>
      <c r="C4" s="1571"/>
      <c r="D4" s="1572"/>
      <c r="E4" s="1571" t="s">
        <v>139</v>
      </c>
      <c r="F4" s="1571"/>
      <c r="G4" s="1572"/>
      <c r="H4" s="1573" t="s">
        <v>77</v>
      </c>
      <c r="I4" s="1571"/>
      <c r="J4" s="1572"/>
    </row>
    <row r="5" spans="1:13" ht="15.75" customHeight="1" thickBot="1">
      <c r="A5" s="1169"/>
      <c r="B5" s="1170" t="s">
        <v>138</v>
      </c>
      <c r="C5" s="1171" t="s">
        <v>325</v>
      </c>
      <c r="D5" s="1172" t="s">
        <v>49</v>
      </c>
      <c r="E5" s="1173" t="s">
        <v>138</v>
      </c>
      <c r="F5" s="1171" t="s">
        <v>141</v>
      </c>
      <c r="G5" s="1174" t="s">
        <v>49</v>
      </c>
      <c r="H5" s="1175" t="s">
        <v>138</v>
      </c>
      <c r="I5" s="1176" t="s">
        <v>141</v>
      </c>
      <c r="J5" s="1177" t="s">
        <v>49</v>
      </c>
      <c r="K5" s="592"/>
      <c r="L5" s="592"/>
      <c r="M5" s="592"/>
    </row>
    <row r="6" spans="1:13" ht="20.100000000000001" customHeight="1">
      <c r="A6" s="1070" t="s">
        <v>369</v>
      </c>
      <c r="B6" s="1067">
        <v>19257</v>
      </c>
      <c r="C6" s="1065">
        <v>0</v>
      </c>
      <c r="D6" s="1066">
        <f>SUM(B6:C6)</f>
        <v>19257</v>
      </c>
      <c r="E6" s="1059">
        <v>10490</v>
      </c>
      <c r="F6" s="433">
        <v>0</v>
      </c>
      <c r="G6" s="1060">
        <f>SUM(E6:F6)</f>
        <v>10490</v>
      </c>
      <c r="H6" s="1057">
        <f>E6/B6</f>
        <v>0.54473697876097005</v>
      </c>
      <c r="I6" s="255">
        <v>0</v>
      </c>
      <c r="J6" s="1055">
        <f>G6/D6</f>
        <v>0.54473697876097005</v>
      </c>
      <c r="K6" s="593"/>
      <c r="L6" s="593"/>
      <c r="M6" s="594"/>
    </row>
    <row r="7" spans="1:13" ht="17.100000000000001" customHeight="1" thickBot="1">
      <c r="A7" s="1071" t="s">
        <v>368</v>
      </c>
      <c r="B7" s="1068">
        <v>303074</v>
      </c>
      <c r="C7" s="434">
        <v>7432</v>
      </c>
      <c r="D7" s="1062">
        <f>SUM(B7:C7)</f>
        <v>310506</v>
      </c>
      <c r="E7" s="1061">
        <v>265090</v>
      </c>
      <c r="F7" s="434">
        <v>5694</v>
      </c>
      <c r="G7" s="1062">
        <f>SUM(E7:F7)</f>
        <v>270784</v>
      </c>
      <c r="H7" s="1057">
        <f>E7/B7</f>
        <v>0.87467087246019126</v>
      </c>
      <c r="I7" s="255">
        <f>F7/C7</f>
        <v>0.7661463939720129</v>
      </c>
      <c r="J7" s="1055">
        <f>G7/D7</f>
        <v>0.87207332547519212</v>
      </c>
      <c r="K7" s="593"/>
      <c r="L7" s="593"/>
      <c r="M7" s="594"/>
    </row>
    <row r="8" spans="1:13" s="84" customFormat="1" ht="20.85" customHeight="1" thickBot="1">
      <c r="A8" s="1024" t="s">
        <v>49</v>
      </c>
      <c r="B8" s="1069">
        <f>SUM(B6:B7)</f>
        <v>322331</v>
      </c>
      <c r="C8" s="435">
        <f>SUM(C6:C7)</f>
        <v>7432</v>
      </c>
      <c r="D8" s="1064">
        <f>SUM(D6:D7)</f>
        <v>329763</v>
      </c>
      <c r="E8" s="1063">
        <f>SUM(E6:E7)</f>
        <v>275580</v>
      </c>
      <c r="F8" s="435">
        <f>SUM(F6:F7)</f>
        <v>5694</v>
      </c>
      <c r="G8" s="1064">
        <f>SUM(E8:F8)</f>
        <v>281274</v>
      </c>
      <c r="H8" s="1058">
        <f>E8/B8</f>
        <v>0.85495965327567003</v>
      </c>
      <c r="I8" s="275">
        <f>F8/C8</f>
        <v>0.7661463939720129</v>
      </c>
      <c r="J8" s="1056">
        <f>G8/D8</f>
        <v>0.85295803349678401</v>
      </c>
      <c r="K8" s="595"/>
      <c r="L8" s="595"/>
      <c r="M8" s="596"/>
    </row>
    <row r="9" spans="1:13">
      <c r="E9" s="90"/>
    </row>
    <row r="10" spans="1:13">
      <c r="A10" s="90"/>
      <c r="B10" s="417"/>
      <c r="C10" s="90"/>
      <c r="D10" s="90"/>
      <c r="E10" s="417"/>
      <c r="F10" s="90"/>
      <c r="G10" s="459"/>
      <c r="H10" s="90"/>
      <c r="I10" s="90"/>
      <c r="J10" s="90"/>
    </row>
    <row r="11" spans="1:13" ht="14.25">
      <c r="A11" s="90" t="s">
        <v>390</v>
      </c>
      <c r="B11" s="90"/>
      <c r="C11" s="90"/>
      <c r="D11" s="90"/>
      <c r="E11" s="90"/>
      <c r="F11" s="90"/>
      <c r="G11" s="90"/>
      <c r="H11" s="90"/>
      <c r="I11" s="90"/>
      <c r="J11" s="90"/>
    </row>
    <row r="12" spans="1:13">
      <c r="A12" s="90" t="s">
        <v>326</v>
      </c>
      <c r="B12" s="90"/>
      <c r="C12" s="90"/>
      <c r="D12" s="90"/>
      <c r="E12" s="90"/>
      <c r="F12" s="90"/>
      <c r="G12" s="90"/>
      <c r="H12" s="90"/>
      <c r="I12" s="90"/>
      <c r="J12" s="90"/>
    </row>
    <row r="14" spans="1:13" ht="12.6" customHeight="1"/>
  </sheetData>
  <mergeCells count="6">
    <mergeCell ref="A1:J1"/>
    <mergeCell ref="A2:J2"/>
    <mergeCell ref="B4:D4"/>
    <mergeCell ref="E4:G4"/>
    <mergeCell ref="H4:J4"/>
    <mergeCell ref="A3:J3"/>
  </mergeCells>
  <printOptions horizontalCentered="1" verticalCentered="1" headings="1"/>
  <pageMargins left="0.25" right="0.25" top="0.5" bottom="0.5" header="0.5" footer="0.5"/>
  <pageSetup firstPageNumber="101" orientation="landscape" useFirstPageNumber="1" r:id="rId1"/>
  <headerFooter scaleWithDoc="0" alignWithMargins="0">
    <oddFooter xml:space="preserve">&amp;R&amp;12 </oddFooter>
  </headerFooter>
  <ignoredErrors>
    <ignoredError sqref="G6:G7" formulaRange="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
  <sheetViews>
    <sheetView zoomScaleNormal="100" workbookViewId="0">
      <selection activeCell="D10" sqref="D10"/>
    </sheetView>
  </sheetViews>
  <sheetFormatPr defaultColWidth="9.42578125" defaultRowHeight="15"/>
  <cols>
    <col min="1" max="1" width="19.42578125" style="6" customWidth="1"/>
    <col min="2" max="3" width="14.5703125" style="107" customWidth="1"/>
    <col min="4" max="4" width="14.5703125" style="2" customWidth="1"/>
    <col min="5" max="6" width="14.5703125" style="107" customWidth="1"/>
    <col min="7" max="8" width="14.5703125" style="2" customWidth="1"/>
    <col min="9" max="9" width="25.5703125" style="2" bestFit="1" customWidth="1"/>
    <col min="10" max="16384" width="9.42578125" style="2"/>
  </cols>
  <sheetData>
    <row r="1" spans="1:9" ht="21" customHeight="1" thickBot="1">
      <c r="A1" s="1579" t="s">
        <v>717</v>
      </c>
      <c r="B1" s="1580"/>
      <c r="C1" s="1580"/>
      <c r="D1" s="1580"/>
      <c r="E1" s="1580"/>
      <c r="F1" s="1580"/>
      <c r="G1" s="1580"/>
      <c r="H1" s="1581"/>
      <c r="I1" s="1000"/>
    </row>
    <row r="2" spans="1:9" s="6" customFormat="1" ht="20.100000000000001" customHeight="1" thickBot="1">
      <c r="A2" s="1582" t="s">
        <v>321</v>
      </c>
      <c r="B2" s="1583"/>
      <c r="C2" s="1583"/>
      <c r="D2" s="1583"/>
      <c r="E2" s="1583"/>
      <c r="F2" s="1583"/>
      <c r="G2" s="1583"/>
      <c r="H2" s="1584"/>
    </row>
    <row r="3" spans="1:9" s="6" customFormat="1" ht="15.75" thickBot="1">
      <c r="A3" s="1582" t="s">
        <v>320</v>
      </c>
      <c r="B3" s="1583"/>
      <c r="C3" s="1583"/>
      <c r="D3" s="1583"/>
      <c r="E3" s="1583"/>
      <c r="F3" s="1583"/>
      <c r="G3" s="1583"/>
      <c r="H3" s="1584"/>
    </row>
    <row r="4" spans="1:9" ht="51">
      <c r="A4" s="735">
        <v>2017</v>
      </c>
      <c r="B4" s="735" t="s">
        <v>619</v>
      </c>
      <c r="C4" s="735" t="s">
        <v>620</v>
      </c>
      <c r="D4" s="735" t="s">
        <v>621</v>
      </c>
      <c r="E4" s="735" t="s">
        <v>622</v>
      </c>
      <c r="F4" s="735" t="s">
        <v>623</v>
      </c>
      <c r="G4" s="743" t="s">
        <v>624</v>
      </c>
      <c r="H4" s="735" t="s">
        <v>625</v>
      </c>
    </row>
    <row r="5" spans="1:9" ht="14.25">
      <c r="A5" s="744" t="s">
        <v>128</v>
      </c>
      <c r="B5" s="745">
        <v>267793</v>
      </c>
      <c r="C5" s="746">
        <v>3240</v>
      </c>
      <c r="D5" s="747">
        <f t="shared" ref="D5:D16" si="0">C5/B5</f>
        <v>1.2098897282602607E-2</v>
      </c>
      <c r="E5" s="748">
        <v>2561</v>
      </c>
      <c r="F5" s="749">
        <v>583</v>
      </c>
      <c r="G5" s="750">
        <f t="shared" ref="G5:G16" si="1">E5/C5</f>
        <v>0.79043209876543208</v>
      </c>
      <c r="H5" s="751">
        <f t="shared" ref="H5:H16" si="2">F5/B5</f>
        <v>2.1770546653571976E-3</v>
      </c>
    </row>
    <row r="6" spans="1:9" s="1242" customFormat="1" ht="14.25">
      <c r="A6" s="744" t="s">
        <v>127</v>
      </c>
      <c r="B6" s="1029">
        <v>269004</v>
      </c>
      <c r="C6" s="746">
        <v>2931</v>
      </c>
      <c r="D6" s="747">
        <f t="shared" si="0"/>
        <v>1.0895748762100192E-2</v>
      </c>
      <c r="E6" s="1268">
        <v>3136</v>
      </c>
      <c r="F6" s="1269">
        <v>557</v>
      </c>
      <c r="G6" s="750">
        <f t="shared" si="1"/>
        <v>1.0699419993176391</v>
      </c>
      <c r="H6" s="751">
        <f t="shared" si="2"/>
        <v>2.0706011806515888E-3</v>
      </c>
    </row>
    <row r="7" spans="1:9" ht="14.25">
      <c r="A7" s="744" t="s">
        <v>126</v>
      </c>
      <c r="B7" s="1029">
        <v>271727</v>
      </c>
      <c r="C7" s="746">
        <v>3705</v>
      </c>
      <c r="D7" s="747">
        <f t="shared" si="0"/>
        <v>1.3635008666786885E-2</v>
      </c>
      <c r="E7" s="1268">
        <v>2884</v>
      </c>
      <c r="F7" s="1269">
        <v>694</v>
      </c>
      <c r="G7" s="750">
        <f t="shared" si="1"/>
        <v>0.77840755735492573</v>
      </c>
      <c r="H7" s="751">
        <f t="shared" si="2"/>
        <v>2.554034012078299E-3</v>
      </c>
    </row>
    <row r="8" spans="1:9" ht="14.25">
      <c r="A8" s="744" t="s">
        <v>125</v>
      </c>
      <c r="B8" s="752">
        <v>270980</v>
      </c>
      <c r="C8" s="752">
        <v>3085</v>
      </c>
      <c r="D8" s="747">
        <f t="shared" si="0"/>
        <v>1.1384604029817698E-2</v>
      </c>
      <c r="E8" s="748">
        <v>2391</v>
      </c>
      <c r="F8" s="748">
        <v>599</v>
      </c>
      <c r="G8" s="750">
        <f t="shared" si="1"/>
        <v>0.77504051863857371</v>
      </c>
      <c r="H8" s="751">
        <f t="shared" si="2"/>
        <v>2.2104952395010703E-3</v>
      </c>
    </row>
    <row r="9" spans="1:9" ht="14.25">
      <c r="A9" s="744" t="s">
        <v>124</v>
      </c>
      <c r="B9" s="753">
        <v>271181</v>
      </c>
      <c r="C9" s="753">
        <v>2317</v>
      </c>
      <c r="D9" s="747">
        <f t="shared" si="0"/>
        <v>8.5441089161851311E-3</v>
      </c>
      <c r="E9" s="748">
        <v>1724</v>
      </c>
      <c r="F9" s="748">
        <v>497</v>
      </c>
      <c r="G9" s="750">
        <f t="shared" si="1"/>
        <v>0.74406560207164441</v>
      </c>
      <c r="H9" s="751">
        <f t="shared" si="2"/>
        <v>1.8327242690306474E-3</v>
      </c>
    </row>
    <row r="10" spans="1:9" ht="14.25">
      <c r="A10" s="744" t="s">
        <v>123</v>
      </c>
      <c r="B10" s="745">
        <v>272771</v>
      </c>
      <c r="C10" s="745">
        <v>3702</v>
      </c>
      <c r="D10" s="747">
        <f t="shared" si="0"/>
        <v>1.3571823984221196E-2</v>
      </c>
      <c r="E10" s="745">
        <v>2799</v>
      </c>
      <c r="F10" s="745">
        <v>755</v>
      </c>
      <c r="G10" s="750">
        <f t="shared" si="1"/>
        <v>0.7560777957860616</v>
      </c>
      <c r="H10" s="751">
        <f t="shared" si="2"/>
        <v>2.7678895483757436E-3</v>
      </c>
    </row>
    <row r="11" spans="1:9" ht="14.25">
      <c r="A11" s="744" t="s">
        <v>122</v>
      </c>
      <c r="B11" s="745">
        <v>274488</v>
      </c>
      <c r="C11" s="745">
        <v>2592</v>
      </c>
      <c r="D11" s="747">
        <f t="shared" si="0"/>
        <v>9.4430357611261697E-3</v>
      </c>
      <c r="E11" s="745">
        <v>1947</v>
      </c>
      <c r="F11" s="745">
        <v>533</v>
      </c>
      <c r="G11" s="750">
        <f t="shared" si="1"/>
        <v>0.75115740740740744</v>
      </c>
      <c r="H11" s="751">
        <f t="shared" si="2"/>
        <v>1.9417970913118243E-3</v>
      </c>
    </row>
    <row r="12" spans="1:9" ht="14.25">
      <c r="A12" s="744" t="s">
        <v>121</v>
      </c>
      <c r="B12" s="745">
        <v>278143</v>
      </c>
      <c r="C12" s="745">
        <v>3279</v>
      </c>
      <c r="D12" s="747">
        <f t="shared" si="0"/>
        <v>1.1788899954340034E-2</v>
      </c>
      <c r="E12" s="745">
        <v>2402</v>
      </c>
      <c r="F12" s="745">
        <v>736</v>
      </c>
      <c r="G12" s="750">
        <f t="shared" si="1"/>
        <v>0.7325404086611772</v>
      </c>
      <c r="H12" s="751">
        <f t="shared" si="2"/>
        <v>2.6461208802666253E-3</v>
      </c>
    </row>
    <row r="13" spans="1:9" ht="14.25">
      <c r="A13" s="744" t="s">
        <v>120</v>
      </c>
      <c r="B13" s="752">
        <v>280446</v>
      </c>
      <c r="C13" s="752">
        <v>2930</v>
      </c>
      <c r="D13" s="747">
        <f t="shared" si="0"/>
        <v>1.0447644109739486E-2</v>
      </c>
      <c r="E13" s="752">
        <v>2160</v>
      </c>
      <c r="F13" s="752">
        <v>668</v>
      </c>
      <c r="G13" s="750">
        <f t="shared" si="1"/>
        <v>0.73720136518771329</v>
      </c>
      <c r="H13" s="751">
        <f t="shared" si="2"/>
        <v>2.3819202270668862E-3</v>
      </c>
    </row>
    <row r="14" spans="1:9" ht="14.25">
      <c r="A14" s="744" t="s">
        <v>119</v>
      </c>
      <c r="B14" s="745">
        <v>280613</v>
      </c>
      <c r="C14" s="745">
        <v>3425</v>
      </c>
      <c r="D14" s="747">
        <f t="shared" si="0"/>
        <v>1.2205421701774329E-2</v>
      </c>
      <c r="E14" s="745">
        <v>2367</v>
      </c>
      <c r="F14" s="745">
        <v>958</v>
      </c>
      <c r="G14" s="750">
        <f t="shared" si="1"/>
        <v>0.69109489051094886</v>
      </c>
      <c r="H14" s="751">
        <f t="shared" si="2"/>
        <v>3.4139544497225715E-3</v>
      </c>
    </row>
    <row r="15" spans="1:9" ht="14.25">
      <c r="A15" s="744" t="s">
        <v>118</v>
      </c>
      <c r="B15" s="745">
        <v>281074</v>
      </c>
      <c r="C15" s="745">
        <v>3491</v>
      </c>
      <c r="D15" s="747">
        <f t="shared" si="0"/>
        <v>1.2420216740075568E-2</v>
      </c>
      <c r="E15" s="745">
        <v>2484</v>
      </c>
      <c r="F15" s="745">
        <v>507</v>
      </c>
      <c r="G15" s="750">
        <f t="shared" si="1"/>
        <v>0.71154397020910909</v>
      </c>
      <c r="H15" s="751">
        <f t="shared" si="2"/>
        <v>1.803795441769783E-3</v>
      </c>
    </row>
    <row r="16" spans="1:9" thickBot="1">
      <c r="A16" s="754" t="s">
        <v>117</v>
      </c>
      <c r="B16" s="755">
        <v>281274</v>
      </c>
      <c r="C16" s="755">
        <v>3361</v>
      </c>
      <c r="D16" s="756">
        <f t="shared" si="0"/>
        <v>1.1949202556937363E-2</v>
      </c>
      <c r="E16" s="755">
        <v>2122</v>
      </c>
      <c r="F16" s="755">
        <v>116</v>
      </c>
      <c r="G16" s="757">
        <f t="shared" si="1"/>
        <v>0.63135971437072302</v>
      </c>
      <c r="H16" s="758">
        <f t="shared" si="2"/>
        <v>4.1240925218825772E-4</v>
      </c>
    </row>
    <row r="17" spans="1:8" thickBot="1">
      <c r="A17" s="759" t="s">
        <v>626</v>
      </c>
      <c r="B17" s="760">
        <v>281274</v>
      </c>
      <c r="C17" s="760">
        <v>38058</v>
      </c>
      <c r="D17" s="761">
        <f>C17/B17</f>
        <v>0.13530578723948888</v>
      </c>
      <c r="E17" s="760">
        <f>SUM(E5:E16)</f>
        <v>28977</v>
      </c>
      <c r="F17" s="760">
        <f>SUM(F5:F16)</f>
        <v>7203</v>
      </c>
      <c r="G17" s="762">
        <f>E17/C17</f>
        <v>0.7613905092227653</v>
      </c>
      <c r="H17" s="761">
        <f>F17/B17</f>
        <v>2.5608481409586381E-2</v>
      </c>
    </row>
    <row r="18" spans="1:8" ht="14.25">
      <c r="A18" s="461"/>
      <c r="B18" s="461"/>
      <c r="C18" s="461"/>
      <c r="D18" s="461"/>
      <c r="E18" s="461"/>
      <c r="F18" s="461"/>
      <c r="G18" s="763"/>
      <c r="H18" s="461"/>
    </row>
    <row r="19" spans="1:8" ht="14.25">
      <c r="A19" s="1585" t="s">
        <v>627</v>
      </c>
      <c r="B19" s="1402"/>
      <c r="C19" s="1402"/>
      <c r="D19" s="1402"/>
      <c r="E19" s="1402"/>
      <c r="F19" s="1402"/>
      <c r="G19" s="1402"/>
      <c r="H19" s="1402"/>
    </row>
    <row r="20" spans="1:8" ht="30.95" customHeight="1">
      <c r="A20" s="1578" t="s">
        <v>628</v>
      </c>
      <c r="B20" s="1473"/>
      <c r="C20" s="1473"/>
      <c r="D20" s="1473"/>
      <c r="E20" s="1473"/>
      <c r="F20" s="1473"/>
      <c r="G20" s="1473"/>
      <c r="H20" s="1473"/>
    </row>
    <row r="21" spans="1:8" ht="14.25">
      <c r="A21" s="1586" t="s">
        <v>629</v>
      </c>
      <c r="B21" s="1577"/>
      <c r="C21" s="1577"/>
      <c r="D21" s="1577"/>
      <c r="E21" s="1577"/>
      <c r="F21" s="1577"/>
      <c r="G21" s="1577"/>
      <c r="H21" s="1577"/>
    </row>
    <row r="22" spans="1:8" ht="14.25">
      <c r="A22" s="1358" t="s">
        <v>630</v>
      </c>
      <c r="B22" s="1577"/>
      <c r="C22" s="1577"/>
      <c r="D22" s="1577"/>
      <c r="E22" s="1577"/>
      <c r="F22" s="1577"/>
      <c r="G22" s="1577"/>
      <c r="H22" s="1577"/>
    </row>
    <row r="23" spans="1:8" ht="30" customHeight="1">
      <c r="A23" s="1353" t="s">
        <v>843</v>
      </c>
      <c r="B23" s="1353"/>
      <c r="C23" s="1353"/>
      <c r="D23" s="1353"/>
      <c r="E23" s="1353"/>
      <c r="F23" s="1353"/>
      <c r="G23" s="1353"/>
      <c r="H23" s="1353"/>
    </row>
    <row r="24" spans="1:8" ht="14.25">
      <c r="A24" s="764"/>
      <c r="B24" s="467"/>
      <c r="C24" s="467"/>
      <c r="D24" s="467"/>
      <c r="E24" s="467"/>
      <c r="F24" s="467"/>
      <c r="G24" s="765"/>
      <c r="H24" s="467"/>
    </row>
    <row r="25" spans="1:8" ht="14.25">
      <c r="A25" s="461"/>
      <c r="B25" s="461"/>
      <c r="C25" s="461"/>
      <c r="D25" s="461"/>
      <c r="E25" s="461"/>
      <c r="F25" s="461"/>
      <c r="G25" s="763"/>
      <c r="H25" s="461"/>
    </row>
    <row r="26" spans="1:8" ht="14.25">
      <c r="A26" s="461"/>
      <c r="B26" s="461"/>
      <c r="C26" s="461"/>
      <c r="D26" s="461"/>
      <c r="E26" s="461"/>
      <c r="F26" s="461"/>
      <c r="G26" s="763"/>
      <c r="H26" s="461"/>
    </row>
  </sheetData>
  <mergeCells count="8">
    <mergeCell ref="A22:H22"/>
    <mergeCell ref="A23:H23"/>
    <mergeCell ref="A20:H20"/>
    <mergeCell ref="A1:H1"/>
    <mergeCell ref="A2:H2"/>
    <mergeCell ref="A19:H19"/>
    <mergeCell ref="A3:H3"/>
    <mergeCell ref="A21:H21"/>
  </mergeCells>
  <printOptions horizontalCentered="1" verticalCentered="1" headings="1"/>
  <pageMargins left="0.25" right="0.25" top="0.5" bottom="0.5" header="0.5" footer="0.5"/>
  <pageSetup firstPageNumber="102" orientation="landscape" useFirstPageNumber="1" r:id="rId1"/>
  <headerFooter scaleWithDoc="0"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3"/>
  <sheetViews>
    <sheetView zoomScale="110" zoomScaleNormal="110" workbookViewId="0">
      <selection activeCell="B36" sqref="B36"/>
    </sheetView>
  </sheetViews>
  <sheetFormatPr defaultColWidth="40.5703125" defaultRowHeight="12.75"/>
  <cols>
    <col min="1" max="1" width="58.42578125" style="110" bestFit="1" customWidth="1"/>
    <col min="2" max="2" width="8.5703125" style="110" customWidth="1"/>
    <col min="3" max="3" width="6.5703125" style="110" customWidth="1"/>
    <col min="4" max="4" width="10.5703125" style="110" customWidth="1"/>
    <col min="5" max="5" width="8.42578125" style="110" customWidth="1"/>
    <col min="6" max="7" width="6.5703125" style="111" customWidth="1"/>
    <col min="8" max="8" width="10.42578125" style="111" customWidth="1"/>
    <col min="9" max="9" width="13.42578125" style="110" customWidth="1"/>
    <col min="10" max="10" width="16.5703125" style="110" customWidth="1"/>
    <col min="11" max="16384" width="40.5703125" style="110"/>
  </cols>
  <sheetData>
    <row r="1" spans="1:10" ht="15">
      <c r="A1" s="1595" t="s">
        <v>717</v>
      </c>
      <c r="B1" s="1596"/>
      <c r="C1" s="1596"/>
      <c r="D1" s="1596"/>
      <c r="E1" s="1596"/>
      <c r="F1" s="1596"/>
      <c r="G1" s="1596"/>
      <c r="H1" s="1596"/>
      <c r="I1" s="1596"/>
    </row>
    <row r="2" spans="1:10" ht="15">
      <c r="A2" s="1595" t="s">
        <v>323</v>
      </c>
      <c r="B2" s="1596"/>
      <c r="C2" s="1596"/>
      <c r="D2" s="1596"/>
      <c r="E2" s="1596"/>
      <c r="F2" s="1596"/>
      <c r="G2" s="1596"/>
      <c r="H2" s="1596"/>
      <c r="I2" s="1596"/>
    </row>
    <row r="3" spans="1:10" ht="18" customHeight="1" thickBot="1">
      <c r="A3" s="1597" t="s">
        <v>322</v>
      </c>
      <c r="B3" s="1598"/>
      <c r="C3" s="1598"/>
      <c r="D3" s="1598"/>
      <c r="E3" s="1598"/>
      <c r="F3" s="1598"/>
      <c r="G3" s="1598"/>
      <c r="H3" s="1598"/>
      <c r="I3" s="1598"/>
    </row>
    <row r="4" spans="1:10" ht="27" customHeight="1" thickBot="1">
      <c r="A4" s="1587" t="s">
        <v>364</v>
      </c>
      <c r="B4" s="1589" t="s">
        <v>142</v>
      </c>
      <c r="C4" s="1590"/>
      <c r="D4" s="1590"/>
      <c r="E4" s="1591"/>
      <c r="F4" s="1592" t="s">
        <v>385</v>
      </c>
      <c r="G4" s="1593"/>
      <c r="H4" s="1594"/>
      <c r="I4" s="1178" t="s">
        <v>447</v>
      </c>
      <c r="J4" s="1000"/>
    </row>
    <row r="5" spans="1:10" ht="15" customHeight="1" thickBot="1">
      <c r="A5" s="1588"/>
      <c r="B5" s="1179" t="s">
        <v>30</v>
      </c>
      <c r="C5" s="1179" t="s">
        <v>31</v>
      </c>
      <c r="D5" s="1179" t="s">
        <v>32</v>
      </c>
      <c r="E5" s="1179" t="s">
        <v>33</v>
      </c>
      <c r="F5" s="1180" t="s">
        <v>141</v>
      </c>
      <c r="G5" s="1180" t="s">
        <v>138</v>
      </c>
      <c r="H5" s="1181" t="s">
        <v>49</v>
      </c>
      <c r="I5" s="1182"/>
    </row>
    <row r="6" spans="1:10" ht="12.75" customHeight="1">
      <c r="A6" s="481" t="s">
        <v>685</v>
      </c>
      <c r="B6" s="482"/>
      <c r="C6" s="482" t="s">
        <v>686</v>
      </c>
      <c r="D6" s="483"/>
      <c r="E6" s="484"/>
      <c r="F6" s="426">
        <v>0</v>
      </c>
      <c r="G6" s="428">
        <v>2455</v>
      </c>
      <c r="H6" s="601">
        <v>2455</v>
      </c>
      <c r="I6" s="607">
        <f>(H6*20)</f>
        <v>49100</v>
      </c>
    </row>
    <row r="7" spans="1:10" ht="12.75" customHeight="1">
      <c r="A7" s="481" t="s">
        <v>687</v>
      </c>
      <c r="B7" s="482"/>
      <c r="C7" s="485" t="s">
        <v>686</v>
      </c>
      <c r="D7" s="484"/>
      <c r="E7" s="484"/>
      <c r="F7" s="486">
        <v>0</v>
      </c>
      <c r="G7" s="428">
        <v>58</v>
      </c>
      <c r="H7" s="601">
        <v>58</v>
      </c>
      <c r="I7" s="607">
        <f t="shared" ref="I7:I27" si="0">(H7*20)</f>
        <v>1160</v>
      </c>
    </row>
    <row r="8" spans="1:10" ht="12.75" customHeight="1">
      <c r="A8" s="481" t="s">
        <v>688</v>
      </c>
      <c r="B8" s="482"/>
      <c r="C8" s="485" t="s">
        <v>686</v>
      </c>
      <c r="D8" s="484" t="s">
        <v>686</v>
      </c>
      <c r="E8" s="484"/>
      <c r="F8" s="486">
        <v>0</v>
      </c>
      <c r="G8" s="428">
        <v>124</v>
      </c>
      <c r="H8" s="601">
        <v>124</v>
      </c>
      <c r="I8" s="607">
        <f t="shared" si="0"/>
        <v>2480</v>
      </c>
    </row>
    <row r="9" spans="1:10" ht="12.75" customHeight="1">
      <c r="A9" s="481" t="s">
        <v>689</v>
      </c>
      <c r="B9" s="482"/>
      <c r="C9" s="485" t="s">
        <v>686</v>
      </c>
      <c r="D9" s="484"/>
      <c r="E9" s="484"/>
      <c r="F9" s="486">
        <v>0</v>
      </c>
      <c r="G9" s="428">
        <v>4</v>
      </c>
      <c r="H9" s="601">
        <v>4</v>
      </c>
      <c r="I9" s="607">
        <f t="shared" si="0"/>
        <v>80</v>
      </c>
    </row>
    <row r="10" spans="1:10" ht="12.75" customHeight="1">
      <c r="A10" s="481" t="s">
        <v>690</v>
      </c>
      <c r="B10" s="482"/>
      <c r="C10" s="485" t="s">
        <v>686</v>
      </c>
      <c r="D10" s="484"/>
      <c r="E10" s="484"/>
      <c r="F10" s="486">
        <v>0</v>
      </c>
      <c r="G10" s="428">
        <v>1</v>
      </c>
      <c r="H10" s="601">
        <v>1</v>
      </c>
      <c r="I10" s="607">
        <f t="shared" si="0"/>
        <v>20</v>
      </c>
    </row>
    <row r="11" spans="1:10" ht="12.75" customHeight="1">
      <c r="A11" s="481" t="s">
        <v>691</v>
      </c>
      <c r="B11" s="482"/>
      <c r="C11" s="485" t="s">
        <v>686</v>
      </c>
      <c r="D11" s="484"/>
      <c r="E11" s="484"/>
      <c r="F11" s="486">
        <v>0</v>
      </c>
      <c r="G11" s="428">
        <v>202</v>
      </c>
      <c r="H11" s="601">
        <v>202</v>
      </c>
      <c r="I11" s="607">
        <f t="shared" si="0"/>
        <v>4040</v>
      </c>
    </row>
    <row r="12" spans="1:10" ht="12.75" customHeight="1">
      <c r="A12" s="481" t="s">
        <v>692</v>
      </c>
      <c r="B12" s="482"/>
      <c r="C12" s="485" t="s">
        <v>686</v>
      </c>
      <c r="D12" s="484"/>
      <c r="E12" s="484"/>
      <c r="F12" s="486">
        <v>0</v>
      </c>
      <c r="G12" s="428">
        <v>6</v>
      </c>
      <c r="H12" s="601">
        <v>6</v>
      </c>
      <c r="I12" s="607">
        <f t="shared" si="0"/>
        <v>120</v>
      </c>
    </row>
    <row r="13" spans="1:10" ht="12.75" customHeight="1">
      <c r="A13" s="481" t="s">
        <v>693</v>
      </c>
      <c r="B13" s="482"/>
      <c r="C13" s="485" t="s">
        <v>686</v>
      </c>
      <c r="D13" s="484"/>
      <c r="E13" s="484"/>
      <c r="F13" s="486">
        <v>0</v>
      </c>
      <c r="G13" s="428">
        <v>0</v>
      </c>
      <c r="H13" s="601">
        <v>0</v>
      </c>
      <c r="I13" s="607">
        <f t="shared" si="0"/>
        <v>0</v>
      </c>
    </row>
    <row r="14" spans="1:10" ht="12.75" customHeight="1">
      <c r="A14" s="481" t="s">
        <v>694</v>
      </c>
      <c r="B14" s="482"/>
      <c r="C14" s="485" t="s">
        <v>686</v>
      </c>
      <c r="D14" s="484"/>
      <c r="E14" s="484"/>
      <c r="F14" s="486">
        <v>0</v>
      </c>
      <c r="G14" s="428">
        <v>3</v>
      </c>
      <c r="H14" s="601">
        <v>3</v>
      </c>
      <c r="I14" s="607">
        <f t="shared" si="0"/>
        <v>60</v>
      </c>
    </row>
    <row r="15" spans="1:10" ht="12.75" customHeight="1">
      <c r="A15" s="481" t="s">
        <v>695</v>
      </c>
      <c r="B15" s="482"/>
      <c r="C15" s="485" t="s">
        <v>686</v>
      </c>
      <c r="D15" s="484"/>
      <c r="E15" s="484"/>
      <c r="F15" s="486">
        <v>0</v>
      </c>
      <c r="G15" s="428">
        <v>0</v>
      </c>
      <c r="H15" s="601">
        <v>0</v>
      </c>
      <c r="I15" s="607">
        <f t="shared" si="0"/>
        <v>0</v>
      </c>
    </row>
    <row r="16" spans="1:10" ht="12.75" customHeight="1">
      <c r="A16" s="487" t="s">
        <v>696</v>
      </c>
      <c r="B16" s="482"/>
      <c r="C16" s="485" t="s">
        <v>686</v>
      </c>
      <c r="D16" s="484"/>
      <c r="E16" s="484"/>
      <c r="F16" s="486">
        <v>0</v>
      </c>
      <c r="G16" s="428">
        <v>4</v>
      </c>
      <c r="H16" s="601">
        <v>4</v>
      </c>
      <c r="I16" s="607">
        <f t="shared" si="0"/>
        <v>80</v>
      </c>
    </row>
    <row r="17" spans="1:9" ht="12.75" customHeight="1">
      <c r="A17" s="487" t="s">
        <v>697</v>
      </c>
      <c r="B17" s="482"/>
      <c r="C17" s="485" t="s">
        <v>686</v>
      </c>
      <c r="D17" s="484"/>
      <c r="E17" s="484"/>
      <c r="F17" s="486">
        <v>0</v>
      </c>
      <c r="G17" s="428">
        <v>6</v>
      </c>
      <c r="H17" s="601">
        <v>6</v>
      </c>
      <c r="I17" s="607">
        <f t="shared" si="0"/>
        <v>120</v>
      </c>
    </row>
    <row r="18" spans="1:9" ht="12.75" customHeight="1">
      <c r="A18" s="487" t="s">
        <v>698</v>
      </c>
      <c r="B18" s="482"/>
      <c r="C18" s="485" t="s">
        <v>686</v>
      </c>
      <c r="D18" s="484"/>
      <c r="E18" s="484"/>
      <c r="F18" s="486">
        <v>0</v>
      </c>
      <c r="G18" s="428">
        <v>4</v>
      </c>
      <c r="H18" s="601">
        <v>4</v>
      </c>
      <c r="I18" s="607">
        <f t="shared" si="0"/>
        <v>80</v>
      </c>
    </row>
    <row r="19" spans="1:9" ht="12.75" customHeight="1">
      <c r="A19" s="488" t="s">
        <v>699</v>
      </c>
      <c r="B19" s="482"/>
      <c r="C19" s="489" t="s">
        <v>686</v>
      </c>
      <c r="D19" s="484"/>
      <c r="E19" s="484"/>
      <c r="F19" s="486">
        <v>0</v>
      </c>
      <c r="G19" s="428">
        <v>71</v>
      </c>
      <c r="H19" s="601">
        <v>71</v>
      </c>
      <c r="I19" s="607">
        <f t="shared" si="0"/>
        <v>1420</v>
      </c>
    </row>
    <row r="20" spans="1:9" ht="12.75" customHeight="1">
      <c r="A20" s="488" t="s">
        <v>700</v>
      </c>
      <c r="B20" s="482"/>
      <c r="C20" s="489" t="s">
        <v>686</v>
      </c>
      <c r="D20" s="484"/>
      <c r="E20" s="484" t="s">
        <v>686</v>
      </c>
      <c r="F20" s="486">
        <v>0</v>
      </c>
      <c r="G20" s="428">
        <v>45</v>
      </c>
      <c r="H20" s="601">
        <v>45</v>
      </c>
      <c r="I20" s="607">
        <f t="shared" si="0"/>
        <v>900</v>
      </c>
    </row>
    <row r="21" spans="1:9" ht="12.75" customHeight="1">
      <c r="A21" s="487" t="s">
        <v>701</v>
      </c>
      <c r="B21" s="482"/>
      <c r="C21" s="485" t="s">
        <v>686</v>
      </c>
      <c r="D21" s="484"/>
      <c r="E21" s="484"/>
      <c r="F21" s="486">
        <v>0</v>
      </c>
      <c r="G21" s="428">
        <v>9</v>
      </c>
      <c r="H21" s="601">
        <v>9</v>
      </c>
      <c r="I21" s="607">
        <f t="shared" si="0"/>
        <v>180</v>
      </c>
    </row>
    <row r="22" spans="1:9" ht="12.75" customHeight="1">
      <c r="A22" s="487" t="s">
        <v>702</v>
      </c>
      <c r="B22" s="482"/>
      <c r="C22" s="485" t="s">
        <v>686</v>
      </c>
      <c r="D22" s="484"/>
      <c r="E22" s="484"/>
      <c r="F22" s="486">
        <v>0</v>
      </c>
      <c r="G22" s="428">
        <v>118</v>
      </c>
      <c r="H22" s="601">
        <v>118</v>
      </c>
      <c r="I22" s="607">
        <f t="shared" si="0"/>
        <v>2360</v>
      </c>
    </row>
    <row r="23" spans="1:9" ht="12.75" customHeight="1">
      <c r="A23" s="490" t="s">
        <v>703</v>
      </c>
      <c r="B23" s="482"/>
      <c r="C23" s="485" t="s">
        <v>686</v>
      </c>
      <c r="D23" s="484"/>
      <c r="E23" s="484"/>
      <c r="F23" s="486">
        <v>0</v>
      </c>
      <c r="G23" s="428">
        <v>87</v>
      </c>
      <c r="H23" s="601">
        <v>87</v>
      </c>
      <c r="I23" s="607">
        <f t="shared" si="0"/>
        <v>1740</v>
      </c>
    </row>
    <row r="24" spans="1:9" ht="12.75" customHeight="1">
      <c r="A24" s="487" t="s">
        <v>704</v>
      </c>
      <c r="B24" s="482"/>
      <c r="C24" s="485" t="s">
        <v>686</v>
      </c>
      <c r="D24" s="484"/>
      <c r="E24" s="484"/>
      <c r="F24" s="486">
        <v>0</v>
      </c>
      <c r="G24" s="428">
        <v>66</v>
      </c>
      <c r="H24" s="601">
        <v>66</v>
      </c>
      <c r="I24" s="607">
        <f t="shared" si="0"/>
        <v>1320</v>
      </c>
    </row>
    <row r="25" spans="1:9" ht="12.75" customHeight="1">
      <c r="A25" s="487" t="s">
        <v>705</v>
      </c>
      <c r="B25" s="482"/>
      <c r="C25" s="485" t="s">
        <v>686</v>
      </c>
      <c r="D25" s="484"/>
      <c r="E25" s="491"/>
      <c r="F25" s="486">
        <v>0</v>
      </c>
      <c r="G25" s="428">
        <v>315</v>
      </c>
      <c r="H25" s="601">
        <v>315</v>
      </c>
      <c r="I25" s="607">
        <f t="shared" si="0"/>
        <v>6300</v>
      </c>
    </row>
    <row r="26" spans="1:9" ht="12.75" customHeight="1">
      <c r="A26" s="487" t="s">
        <v>706</v>
      </c>
      <c r="B26" s="482"/>
      <c r="C26" s="485" t="s">
        <v>686</v>
      </c>
      <c r="D26" s="484"/>
      <c r="E26" s="484"/>
      <c r="F26" s="486">
        <v>0</v>
      </c>
      <c r="G26" s="428">
        <v>17</v>
      </c>
      <c r="H26" s="601">
        <v>17</v>
      </c>
      <c r="I26" s="607">
        <f t="shared" si="0"/>
        <v>340</v>
      </c>
    </row>
    <row r="27" spans="1:9" ht="12.75" customHeight="1" thickBot="1">
      <c r="A27" s="487" t="s">
        <v>707</v>
      </c>
      <c r="B27" s="482"/>
      <c r="C27" s="485" t="s">
        <v>686</v>
      </c>
      <c r="D27" s="484"/>
      <c r="E27" s="484"/>
      <c r="F27" s="486">
        <v>0</v>
      </c>
      <c r="G27" s="428">
        <v>8</v>
      </c>
      <c r="H27" s="601">
        <v>8</v>
      </c>
      <c r="I27" s="607">
        <f t="shared" si="0"/>
        <v>160</v>
      </c>
    </row>
    <row r="28" spans="1:9" ht="20.45" customHeight="1" thickBot="1">
      <c r="A28" s="112" t="s">
        <v>437</v>
      </c>
      <c r="B28" s="557"/>
      <c r="C28" s="557"/>
      <c r="D28" s="557"/>
      <c r="E28" s="557"/>
      <c r="F28" s="427">
        <v>0</v>
      </c>
      <c r="G28" s="600">
        <f>SUM(G6:G27)</f>
        <v>3603</v>
      </c>
      <c r="H28" s="602">
        <f>SUM(H6:H27)</f>
        <v>3603</v>
      </c>
      <c r="I28" s="608">
        <f>SUM(I6:I27)</f>
        <v>72060</v>
      </c>
    </row>
    <row r="29" spans="1:9" ht="12.75" customHeight="1"/>
    <row r="30" spans="1:9">
      <c r="A30" s="402" t="s">
        <v>391</v>
      </c>
    </row>
    <row r="31" spans="1:9">
      <c r="A31" s="402" t="s">
        <v>384</v>
      </c>
    </row>
    <row r="32" spans="1:9">
      <c r="A32" s="438"/>
    </row>
    <row r="33" ht="14.25" customHeight="1"/>
  </sheetData>
  <mergeCells count="6">
    <mergeCell ref="A4:A5"/>
    <mergeCell ref="B4:E4"/>
    <mergeCell ref="F4:H4"/>
    <mergeCell ref="A1:I1"/>
    <mergeCell ref="A2:I2"/>
    <mergeCell ref="A3:I3"/>
  </mergeCells>
  <printOptions horizontalCentered="1" verticalCentered="1" headings="1"/>
  <pageMargins left="0.25" right="0.25" top="0.5" bottom="0.5" header="0.5" footer="0.5"/>
  <pageSetup firstPageNumber="81" fitToHeight="3" orientation="landscape" useFirstPageNumber="1" r:id="rId1"/>
  <headerFooter scaleWithDoc="0"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0"/>
  <sheetViews>
    <sheetView zoomScaleNormal="100" workbookViewId="0">
      <selection activeCell="A4" sqref="A4:H4"/>
    </sheetView>
  </sheetViews>
  <sheetFormatPr defaultColWidth="9.42578125" defaultRowHeight="15"/>
  <cols>
    <col min="1" max="1" width="25.42578125" style="6" customWidth="1"/>
    <col min="2" max="2" width="16.42578125" style="107" customWidth="1"/>
    <col min="3" max="3" width="9.42578125" style="107" customWidth="1"/>
    <col min="4" max="4" width="18.5703125" style="2" customWidth="1"/>
    <col min="5" max="6" width="16.5703125" style="2" customWidth="1"/>
    <col min="7" max="7" width="15.5703125" style="107" customWidth="1"/>
    <col min="8" max="8" width="16.5703125" style="2" customWidth="1"/>
    <col min="9" max="9" width="25.5703125" style="2" bestFit="1" customWidth="1"/>
    <col min="10" max="10" width="14.5703125" style="2" bestFit="1" customWidth="1"/>
    <col min="11" max="16384" width="9.42578125" style="2"/>
  </cols>
  <sheetData>
    <row r="1" spans="1:10" ht="21" customHeight="1" thickBot="1">
      <c r="A1" s="1599" t="s">
        <v>717</v>
      </c>
      <c r="B1" s="1600"/>
      <c r="C1" s="1600"/>
      <c r="D1" s="1600"/>
      <c r="E1" s="1600"/>
      <c r="F1" s="1600"/>
      <c r="G1" s="1600"/>
      <c r="H1" s="1601"/>
      <c r="I1" s="1000"/>
    </row>
    <row r="2" spans="1:10" s="6" customFormat="1" ht="23.85" customHeight="1" thickBot="1">
      <c r="A2" s="1599" t="s">
        <v>324</v>
      </c>
      <c r="B2" s="1600"/>
      <c r="C2" s="1600"/>
      <c r="D2" s="1600"/>
      <c r="E2" s="1600"/>
      <c r="F2" s="1600"/>
      <c r="G2" s="1600"/>
      <c r="H2" s="1601"/>
    </row>
    <row r="3" spans="1:10" s="6" customFormat="1" ht="15.75" thickBot="1">
      <c r="A3" s="1602" t="s">
        <v>371</v>
      </c>
      <c r="B3" s="1583"/>
      <c r="C3" s="1583"/>
      <c r="D3" s="1583"/>
      <c r="E3" s="1583"/>
      <c r="F3" s="1583"/>
      <c r="G3" s="1583"/>
      <c r="H3" s="1603"/>
    </row>
    <row r="4" spans="1:10" s="117" customFormat="1" ht="26.25" thickBot="1">
      <c r="A4" s="1183">
        <v>2017</v>
      </c>
      <c r="B4" s="1184" t="s">
        <v>147</v>
      </c>
      <c r="C4" s="1184" t="s">
        <v>146</v>
      </c>
      <c r="D4" s="1185" t="s">
        <v>145</v>
      </c>
      <c r="E4" s="1184" t="s">
        <v>49</v>
      </c>
      <c r="F4" s="1184" t="s">
        <v>144</v>
      </c>
      <c r="G4" s="1184" t="s">
        <v>77</v>
      </c>
      <c r="H4" s="1186" t="s">
        <v>143</v>
      </c>
    </row>
    <row r="5" spans="1:10" ht="14.25">
      <c r="A5" s="109" t="s">
        <v>128</v>
      </c>
      <c r="B5" s="558">
        <v>173385</v>
      </c>
      <c r="C5" s="558" t="s">
        <v>355</v>
      </c>
      <c r="D5" s="558">
        <v>94408</v>
      </c>
      <c r="E5" s="558">
        <f>B5+D5</f>
        <v>267793</v>
      </c>
      <c r="F5" s="562">
        <v>329763</v>
      </c>
      <c r="G5" s="563">
        <f>E5/F5</f>
        <v>0.81207715844409467</v>
      </c>
      <c r="H5" s="1017">
        <f>(E5-269224)/E5</f>
        <v>-5.3436796331494847E-3</v>
      </c>
      <c r="J5" s="258"/>
    </row>
    <row r="6" spans="1:10" ht="14.25">
      <c r="A6" s="108" t="s">
        <v>127</v>
      </c>
      <c r="B6" s="559">
        <v>174563</v>
      </c>
      <c r="C6" s="559" t="s">
        <v>355</v>
      </c>
      <c r="D6" s="560">
        <v>94441</v>
      </c>
      <c r="E6" s="558">
        <f t="shared" ref="E6:E16" si="0">B6+D6</f>
        <v>269004</v>
      </c>
      <c r="F6" s="562">
        <v>329763</v>
      </c>
      <c r="G6" s="563">
        <f t="shared" ref="G6:G16" si="1">E6/F6</f>
        <v>0.81574949281756903</v>
      </c>
      <c r="H6" s="1017">
        <f>G6-G5</f>
        <v>3.6723343734743619E-3</v>
      </c>
      <c r="J6" s="258"/>
    </row>
    <row r="7" spans="1:10" ht="14.25">
      <c r="A7" s="108" t="s">
        <v>126</v>
      </c>
      <c r="B7" s="559">
        <v>175775</v>
      </c>
      <c r="C7" s="559" t="s">
        <v>355</v>
      </c>
      <c r="D7" s="560">
        <v>95952</v>
      </c>
      <c r="E7" s="558">
        <f t="shared" si="0"/>
        <v>271727</v>
      </c>
      <c r="F7" s="562">
        <v>329763</v>
      </c>
      <c r="G7" s="563">
        <f t="shared" si="1"/>
        <v>0.824006938316306</v>
      </c>
      <c r="H7" s="1017">
        <f t="shared" ref="H7:H16" si="2">G7-G6</f>
        <v>8.2574454987369705E-3</v>
      </c>
      <c r="J7" s="258"/>
    </row>
    <row r="8" spans="1:10" ht="14.25">
      <c r="A8" s="108" t="s">
        <v>125</v>
      </c>
      <c r="B8" s="559">
        <v>175668</v>
      </c>
      <c r="C8" s="559" t="s">
        <v>355</v>
      </c>
      <c r="D8" s="560">
        <v>95312</v>
      </c>
      <c r="E8" s="558">
        <f t="shared" si="0"/>
        <v>270980</v>
      </c>
      <c r="F8" s="562">
        <v>329763</v>
      </c>
      <c r="G8" s="563">
        <f t="shared" si="1"/>
        <v>0.82174167508180118</v>
      </c>
      <c r="H8" s="1017">
        <f t="shared" si="2"/>
        <v>-2.2652632345048218E-3</v>
      </c>
      <c r="J8" s="258"/>
    </row>
    <row r="9" spans="1:10" ht="14.25">
      <c r="A9" s="108" t="s">
        <v>124</v>
      </c>
      <c r="B9" s="559">
        <v>175972</v>
      </c>
      <c r="C9" s="559" t="s">
        <v>355</v>
      </c>
      <c r="D9" s="559">
        <v>95209</v>
      </c>
      <c r="E9" s="558">
        <f t="shared" si="0"/>
        <v>271181</v>
      </c>
      <c r="F9" s="562">
        <v>329763</v>
      </c>
      <c r="G9" s="563">
        <f t="shared" si="1"/>
        <v>0.8223512037432944</v>
      </c>
      <c r="H9" s="1017">
        <f t="shared" si="2"/>
        <v>6.0952866149321938E-4</v>
      </c>
      <c r="J9" s="258"/>
    </row>
    <row r="10" spans="1:10" ht="14.25">
      <c r="A10" s="108" t="s">
        <v>123</v>
      </c>
      <c r="B10" s="559">
        <v>176429</v>
      </c>
      <c r="C10" s="560" t="s">
        <v>355</v>
      </c>
      <c r="D10" s="559">
        <v>96342</v>
      </c>
      <c r="E10" s="558">
        <f t="shared" si="0"/>
        <v>272771</v>
      </c>
      <c r="F10" s="562">
        <v>329763</v>
      </c>
      <c r="G10" s="563">
        <f t="shared" si="1"/>
        <v>0.8271728483789873</v>
      </c>
      <c r="H10" s="1017">
        <f t="shared" si="2"/>
        <v>4.821644635692901E-3</v>
      </c>
      <c r="J10" s="258"/>
    </row>
    <row r="11" spans="1:10" ht="14.25">
      <c r="A11" s="108" t="s">
        <v>122</v>
      </c>
      <c r="B11" s="559">
        <v>177450</v>
      </c>
      <c r="C11" s="559" t="s">
        <v>355</v>
      </c>
      <c r="D11" s="559">
        <v>97038</v>
      </c>
      <c r="E11" s="558">
        <f t="shared" si="0"/>
        <v>274488</v>
      </c>
      <c r="F11" s="562">
        <v>329763</v>
      </c>
      <c r="G11" s="563">
        <f t="shared" si="1"/>
        <v>0.83237961808935512</v>
      </c>
      <c r="H11" s="1017">
        <f t="shared" si="2"/>
        <v>5.2067697103678201E-3</v>
      </c>
      <c r="J11" s="258"/>
    </row>
    <row r="12" spans="1:10" ht="14.25">
      <c r="A12" s="108" t="s">
        <v>121</v>
      </c>
      <c r="B12" s="559">
        <v>179528</v>
      </c>
      <c r="C12" s="559" t="s">
        <v>355</v>
      </c>
      <c r="D12" s="559">
        <v>98615</v>
      </c>
      <c r="E12" s="558">
        <f t="shared" si="0"/>
        <v>278143</v>
      </c>
      <c r="F12" s="562">
        <v>329763</v>
      </c>
      <c r="G12" s="563">
        <f t="shared" si="1"/>
        <v>0.84346333578964283</v>
      </c>
      <c r="H12" s="1017">
        <f t="shared" si="2"/>
        <v>1.108371770028771E-2</v>
      </c>
      <c r="J12" s="258"/>
    </row>
    <row r="13" spans="1:10" ht="14.25">
      <c r="A13" s="108" t="s">
        <v>120</v>
      </c>
      <c r="B13" s="559">
        <v>181012</v>
      </c>
      <c r="C13" s="559" t="s">
        <v>355</v>
      </c>
      <c r="D13" s="559">
        <v>99434</v>
      </c>
      <c r="E13" s="558">
        <f t="shared" si="0"/>
        <v>280446</v>
      </c>
      <c r="F13" s="562">
        <v>329763</v>
      </c>
      <c r="G13" s="563">
        <f t="shared" si="1"/>
        <v>0.85044713930914018</v>
      </c>
      <c r="H13" s="1017">
        <f t="shared" si="2"/>
        <v>6.9838035194973447E-3</v>
      </c>
      <c r="J13" s="258"/>
    </row>
    <row r="14" spans="1:10" ht="14.25">
      <c r="A14" s="108" t="s">
        <v>119</v>
      </c>
      <c r="B14" s="559">
        <v>181634</v>
      </c>
      <c r="C14" s="559" t="s">
        <v>355</v>
      </c>
      <c r="D14" s="559">
        <v>98979</v>
      </c>
      <c r="E14" s="558">
        <f t="shared" si="0"/>
        <v>280613</v>
      </c>
      <c r="F14" s="562">
        <v>329763</v>
      </c>
      <c r="G14" s="563">
        <f t="shared" si="1"/>
        <v>0.85095356361993313</v>
      </c>
      <c r="H14" s="1017">
        <f t="shared" si="2"/>
        <v>5.0642431079295225E-4</v>
      </c>
      <c r="J14" s="258"/>
    </row>
    <row r="15" spans="1:10" ht="14.25">
      <c r="A15" s="108" t="s">
        <v>118</v>
      </c>
      <c r="B15" s="559">
        <v>181195</v>
      </c>
      <c r="C15" s="559" t="s">
        <v>355</v>
      </c>
      <c r="D15" s="559">
        <v>99879</v>
      </c>
      <c r="E15" s="558">
        <f t="shared" si="0"/>
        <v>281074</v>
      </c>
      <c r="F15" s="562">
        <v>329763</v>
      </c>
      <c r="G15" s="563">
        <f t="shared" si="1"/>
        <v>0.85235153731619373</v>
      </c>
      <c r="H15" s="1017">
        <f t="shared" si="2"/>
        <v>1.3979736962606015E-3</v>
      </c>
      <c r="J15" s="258"/>
    </row>
    <row r="16" spans="1:10" thickBot="1">
      <c r="A16" s="116" t="s">
        <v>117</v>
      </c>
      <c r="B16" s="561">
        <v>181746</v>
      </c>
      <c r="C16" s="561" t="s">
        <v>355</v>
      </c>
      <c r="D16" s="561">
        <v>99528</v>
      </c>
      <c r="E16" s="564">
        <f t="shared" si="0"/>
        <v>281274</v>
      </c>
      <c r="F16" s="565">
        <v>329763</v>
      </c>
      <c r="G16" s="566">
        <f t="shared" si="1"/>
        <v>0.85295803349678401</v>
      </c>
      <c r="H16" s="1018">
        <f t="shared" si="2"/>
        <v>6.0649618059027688E-4</v>
      </c>
      <c r="J16" s="258"/>
    </row>
    <row r="17" spans="1:12" ht="14.25">
      <c r="A17" s="115"/>
      <c r="B17" s="114"/>
      <c r="C17" s="114"/>
      <c r="D17" s="114"/>
      <c r="E17" s="114"/>
      <c r="F17" s="114"/>
      <c r="G17" s="113"/>
      <c r="H17" s="113"/>
    </row>
    <row r="19" spans="1:12">
      <c r="L19" s="258"/>
    </row>
    <row r="20" spans="1:12">
      <c r="D20" s="107"/>
    </row>
  </sheetData>
  <mergeCells count="3">
    <mergeCell ref="A2:H2"/>
    <mergeCell ref="A3:H3"/>
    <mergeCell ref="A1:H1"/>
  </mergeCells>
  <printOptions horizontalCentered="1" verticalCentered="1" headings="1"/>
  <pageMargins left="0.25" right="0.25" top="0.5" bottom="0.5" header="0.5" footer="0.5"/>
  <pageSetup scale="98" firstPageNumber="106" orientation="landscape" useFirstPageNumber="1" r:id="rId1"/>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
  <sheetViews>
    <sheetView topLeftCell="A10" zoomScaleNormal="100" workbookViewId="0">
      <selection activeCell="D30" sqref="D30"/>
    </sheetView>
  </sheetViews>
  <sheetFormatPr defaultColWidth="9.42578125" defaultRowHeight="15"/>
  <cols>
    <col min="1" max="1" width="16.5703125" style="6" customWidth="1"/>
    <col min="2" max="3" width="16.5703125" style="107" customWidth="1"/>
    <col min="4" max="4" width="16.5703125" style="2" customWidth="1"/>
    <col min="5" max="16384" width="9.42578125" style="2"/>
  </cols>
  <sheetData>
    <row r="1" spans="1:4">
      <c r="A1" s="1565" t="s">
        <v>717</v>
      </c>
      <c r="B1" s="1604"/>
      <c r="C1" s="1604"/>
      <c r="D1" s="1605"/>
    </row>
    <row r="2" spans="1:4" s="6" customFormat="1">
      <c r="A2" s="1568" t="s">
        <v>328</v>
      </c>
      <c r="B2" s="1606"/>
      <c r="C2" s="1606"/>
      <c r="D2" s="1607"/>
    </row>
    <row r="3" spans="1:4" s="6" customFormat="1">
      <c r="A3" s="1568" t="s">
        <v>327</v>
      </c>
      <c r="B3" s="1606"/>
      <c r="C3" s="1606"/>
      <c r="D3" s="1607"/>
    </row>
    <row r="4" spans="1:4" s="6" customFormat="1" ht="18.75" thickBot="1">
      <c r="A4" s="130"/>
      <c r="B4" s="129"/>
      <c r="C4" s="129"/>
      <c r="D4" s="129"/>
    </row>
    <row r="5" spans="1:4">
      <c r="A5" s="1608" t="s">
        <v>156</v>
      </c>
      <c r="B5" s="1609"/>
      <c r="C5" s="1609"/>
      <c r="D5" s="1610"/>
    </row>
    <row r="6" spans="1:4" ht="15.75" thickBot="1">
      <c r="A6" s="1611" t="s">
        <v>287</v>
      </c>
      <c r="B6" s="1612"/>
      <c r="C6" s="1612"/>
      <c r="D6" s="1613"/>
    </row>
    <row r="7" spans="1:4" ht="14.25">
      <c r="A7" s="1618" t="s">
        <v>65</v>
      </c>
      <c r="B7" s="1270" t="s">
        <v>155</v>
      </c>
      <c r="C7" s="1187" t="s">
        <v>155</v>
      </c>
      <c r="D7" s="1618" t="s">
        <v>49</v>
      </c>
    </row>
    <row r="8" spans="1:4" thickBot="1">
      <c r="A8" s="1619"/>
      <c r="B8" s="1271" t="s">
        <v>152</v>
      </c>
      <c r="C8" s="1258" t="s">
        <v>154</v>
      </c>
      <c r="D8" s="1619" t="s">
        <v>49</v>
      </c>
    </row>
    <row r="9" spans="1:4" s="4" customFormat="1" ht="14.25">
      <c r="A9" s="1272" t="s">
        <v>149</v>
      </c>
      <c r="B9" s="1273">
        <v>18</v>
      </c>
      <c r="C9" s="1273">
        <v>5</v>
      </c>
      <c r="D9" s="1274">
        <f>SUM(B9:C9)</f>
        <v>23</v>
      </c>
    </row>
    <row r="10" spans="1:4" s="4" customFormat="1" thickBot="1">
      <c r="A10" s="1275" t="s">
        <v>148</v>
      </c>
      <c r="B10" s="1276">
        <v>17</v>
      </c>
      <c r="C10" s="1276">
        <v>2</v>
      </c>
      <c r="D10" s="1277">
        <f>SUM(B10:C10)</f>
        <v>19</v>
      </c>
    </row>
    <row r="11" spans="1:4" s="4" customFormat="1" ht="14.25">
      <c r="A11" s="1620" t="s">
        <v>65</v>
      </c>
      <c r="B11" s="1278" t="s">
        <v>153</v>
      </c>
      <c r="C11" s="1279" t="s">
        <v>153</v>
      </c>
      <c r="D11" s="1620" t="s">
        <v>49</v>
      </c>
    </row>
    <row r="12" spans="1:4" s="4" customFormat="1" thickBot="1">
      <c r="A12" s="1621"/>
      <c r="B12" s="1280" t="s">
        <v>152</v>
      </c>
      <c r="C12" s="1281" t="s">
        <v>356</v>
      </c>
      <c r="D12" s="1621" t="s">
        <v>49</v>
      </c>
    </row>
    <row r="13" spans="1:4" s="4" customFormat="1" ht="14.25">
      <c r="A13" s="1272" t="s">
        <v>149</v>
      </c>
      <c r="B13" s="1282">
        <v>307</v>
      </c>
      <c r="C13" s="1282">
        <v>134</v>
      </c>
      <c r="D13" s="1283">
        <f>SUM(B13:C13)</f>
        <v>441</v>
      </c>
    </row>
    <row r="14" spans="1:4" s="4" customFormat="1" thickBot="1">
      <c r="A14" s="122" t="s">
        <v>148</v>
      </c>
      <c r="B14" s="1284">
        <v>304.39999999999998</v>
      </c>
      <c r="C14" s="1284">
        <v>64</v>
      </c>
      <c r="D14" s="1285">
        <f>SUM(B14:C14)</f>
        <v>368.4</v>
      </c>
    </row>
    <row r="15" spans="1:4" s="4" customFormat="1">
      <c r="A15" s="3"/>
      <c r="B15" s="75"/>
      <c r="C15" s="75"/>
    </row>
    <row r="16" spans="1:4" s="4" customFormat="1" ht="15.75" thickBot="1">
      <c r="A16" s="3"/>
      <c r="B16" s="75"/>
      <c r="C16" s="75"/>
    </row>
    <row r="17" spans="1:4" s="4" customFormat="1">
      <c r="A17" s="1622" t="s">
        <v>357</v>
      </c>
      <c r="B17" s="1623"/>
      <c r="C17" s="1624"/>
    </row>
    <row r="18" spans="1:4" s="4" customFormat="1">
      <c r="A18" s="1625" t="s">
        <v>151</v>
      </c>
      <c r="B18" s="1379"/>
      <c r="C18" s="1626"/>
    </row>
    <row r="19" spans="1:4" s="4" customFormat="1" thickBot="1">
      <c r="A19" s="1615" t="s">
        <v>150</v>
      </c>
      <c r="B19" s="1616"/>
      <c r="C19" s="1617"/>
    </row>
    <row r="20" spans="1:4" s="4" customFormat="1" ht="14.25">
      <c r="A20" s="128" t="s">
        <v>65</v>
      </c>
      <c r="B20" s="127" t="s">
        <v>113</v>
      </c>
      <c r="C20" s="126" t="s">
        <v>5</v>
      </c>
    </row>
    <row r="21" spans="1:4" s="4" customFormat="1" ht="14.25">
      <c r="A21" s="125" t="s">
        <v>149</v>
      </c>
      <c r="B21" s="124">
        <v>33.1</v>
      </c>
      <c r="C21" s="123">
        <v>114.03</v>
      </c>
    </row>
    <row r="22" spans="1:4" s="4" customFormat="1" thickBot="1">
      <c r="A22" s="122" t="s">
        <v>148</v>
      </c>
      <c r="B22" s="121">
        <v>21.06</v>
      </c>
      <c r="C22" s="120">
        <v>50.31</v>
      </c>
    </row>
    <row r="23" spans="1:4" s="4" customFormat="1">
      <c r="A23" s="3"/>
      <c r="B23" s="119"/>
      <c r="C23" s="119"/>
    </row>
    <row r="24" spans="1:4" s="4" customFormat="1" ht="15" customHeight="1">
      <c r="A24" s="118"/>
      <c r="B24" s="75"/>
      <c r="C24" s="75"/>
    </row>
    <row r="25" spans="1:4" s="4" customFormat="1" ht="14.25">
      <c r="A25" s="419" t="s">
        <v>392</v>
      </c>
      <c r="B25" s="417"/>
      <c r="C25" s="417"/>
      <c r="D25" s="90"/>
    </row>
    <row r="26" spans="1:4" ht="27.75" customHeight="1">
      <c r="A26" s="1614" t="s">
        <v>787</v>
      </c>
      <c r="B26" s="1614"/>
      <c r="C26" s="1614"/>
      <c r="D26" s="1614"/>
    </row>
  </sheetData>
  <mergeCells count="13">
    <mergeCell ref="A26:D26"/>
    <mergeCell ref="A19:C19"/>
    <mergeCell ref="A7:A8"/>
    <mergeCell ref="A11:A12"/>
    <mergeCell ref="A17:C17"/>
    <mergeCell ref="D7:D8"/>
    <mergeCell ref="D11:D12"/>
    <mergeCell ref="A18:C18"/>
    <mergeCell ref="A1:D1"/>
    <mergeCell ref="A2:D2"/>
    <mergeCell ref="A3:D3"/>
    <mergeCell ref="A5:D5"/>
    <mergeCell ref="A6:D6"/>
  </mergeCells>
  <printOptions horizontalCentered="1" verticalCentered="1" headings="1"/>
  <pageMargins left="0.25" right="0.25" top="0.5" bottom="0.5" header="0.5" footer="0.5"/>
  <pageSetup firstPageNumber="107" orientation="portrait" useFirstPageNumber="1" r:id="rId1"/>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6"/>
  <sheetViews>
    <sheetView zoomScaleNormal="100" workbookViewId="0">
      <selection sqref="A1:F1"/>
    </sheetView>
  </sheetViews>
  <sheetFormatPr defaultColWidth="9.42578125" defaultRowHeight="15"/>
  <cols>
    <col min="1" max="1" width="20.42578125" style="6" customWidth="1"/>
    <col min="2" max="2" width="18.42578125" style="107" customWidth="1"/>
    <col min="3" max="3" width="17.42578125" style="107" customWidth="1"/>
    <col min="4" max="4" width="16.5703125" style="360" customWidth="1"/>
    <col min="5" max="5" width="18.5703125" style="360" customWidth="1"/>
    <col min="6" max="6" width="19.5703125" style="360" customWidth="1"/>
    <col min="7" max="7" width="25.5703125" style="360" bestFit="1" customWidth="1"/>
    <col min="8" max="16384" width="9.42578125" style="360"/>
  </cols>
  <sheetData>
    <row r="1" spans="1:7" ht="15.75" thickBot="1">
      <c r="A1" s="1628" t="s">
        <v>717</v>
      </c>
      <c r="B1" s="1629"/>
      <c r="C1" s="1629"/>
      <c r="D1" s="1629"/>
      <c r="E1" s="1629"/>
      <c r="F1" s="1630"/>
      <c r="G1" s="1000"/>
    </row>
    <row r="2" spans="1:7" s="6" customFormat="1" ht="22.35" customHeight="1" thickBot="1">
      <c r="A2" s="1628" t="s">
        <v>330</v>
      </c>
      <c r="B2" s="1629"/>
      <c r="C2" s="1629"/>
      <c r="D2" s="1629"/>
      <c r="E2" s="1629"/>
      <c r="F2" s="1630"/>
    </row>
    <row r="3" spans="1:7" s="6" customFormat="1" ht="26.1" customHeight="1" thickBot="1">
      <c r="A3" s="1602" t="s">
        <v>329</v>
      </c>
      <c r="B3" s="1583"/>
      <c r="C3" s="1583"/>
      <c r="D3" s="1583"/>
      <c r="E3" s="1583"/>
      <c r="F3" s="1584"/>
    </row>
    <row r="4" spans="1:7" ht="15.75" thickBot="1">
      <c r="A4" s="1631" t="s">
        <v>5</v>
      </c>
      <c r="B4" s="1632"/>
      <c r="C4" s="1632"/>
      <c r="D4" s="1632"/>
      <c r="E4" s="1632"/>
      <c r="F4" s="1633"/>
    </row>
    <row r="5" spans="1:7" ht="15.75" thickBot="1">
      <c r="A5" s="1631" t="s">
        <v>164</v>
      </c>
      <c r="B5" s="1632"/>
      <c r="C5" s="1632"/>
      <c r="D5" s="1632"/>
      <c r="E5" s="1632"/>
      <c r="F5" s="1633"/>
    </row>
    <row r="6" spans="1:7" ht="15.75" customHeight="1">
      <c r="A6" s="1189" t="s">
        <v>161</v>
      </c>
      <c r="B6" s="1190" t="s">
        <v>395</v>
      </c>
      <c r="C6" s="1190" t="s">
        <v>160</v>
      </c>
      <c r="D6" s="1190" t="s">
        <v>159</v>
      </c>
      <c r="E6" s="1190" t="s">
        <v>158</v>
      </c>
      <c r="F6" s="1191" t="s">
        <v>358</v>
      </c>
    </row>
    <row r="7" spans="1:7" ht="23.1" customHeight="1">
      <c r="A7" s="497" t="s">
        <v>286</v>
      </c>
      <c r="B7" s="1002">
        <v>1.59</v>
      </c>
      <c r="C7" s="313">
        <v>106</v>
      </c>
      <c r="D7" s="1004">
        <v>1.4999999999999999E-2</v>
      </c>
      <c r="E7" s="313">
        <v>19374020</v>
      </c>
      <c r="F7" s="1006">
        <v>0.2984</v>
      </c>
    </row>
    <row r="8" spans="1:7" ht="14.25" customHeight="1">
      <c r="A8" s="497" t="s">
        <v>157</v>
      </c>
      <c r="B8" s="1002">
        <v>15.53</v>
      </c>
      <c r="C8" s="313">
        <v>847</v>
      </c>
      <c r="D8" s="1004">
        <v>1.83E-2</v>
      </c>
      <c r="E8" s="313">
        <v>27738431</v>
      </c>
      <c r="F8" s="1006">
        <v>0.42730000000000001</v>
      </c>
    </row>
    <row r="9" spans="1:7" ht="14.25">
      <c r="A9" s="498" t="s">
        <v>166</v>
      </c>
      <c r="B9" s="1002">
        <v>24.79</v>
      </c>
      <c r="C9" s="313">
        <v>1172</v>
      </c>
      <c r="D9" s="1004">
        <v>2.12E-2</v>
      </c>
      <c r="E9" s="313">
        <v>1175242</v>
      </c>
      <c r="F9" s="1006">
        <v>1.8100000000000002E-2</v>
      </c>
    </row>
    <row r="10" spans="1:7" thickBot="1">
      <c r="A10" s="507" t="s">
        <v>165</v>
      </c>
      <c r="B10" s="1003">
        <v>2123.85</v>
      </c>
      <c r="C10" s="508">
        <v>67765</v>
      </c>
      <c r="D10" s="1005">
        <v>3.1300000000000001E-2</v>
      </c>
      <c r="E10" s="508">
        <v>16629773</v>
      </c>
      <c r="F10" s="1007">
        <v>0.25619999999999998</v>
      </c>
    </row>
    <row r="11" spans="1:7" ht="14.25">
      <c r="A11" s="499"/>
      <c r="B11" s="500"/>
      <c r="C11" s="500"/>
      <c r="D11" s="500"/>
      <c r="E11" s="500"/>
      <c r="F11" s="501"/>
    </row>
    <row r="12" spans="1:7" ht="14.25">
      <c r="A12" s="499"/>
      <c r="B12" s="500"/>
      <c r="C12" s="500"/>
      <c r="D12" s="500"/>
      <c r="E12" s="500"/>
      <c r="F12" s="502"/>
    </row>
    <row r="13" spans="1:7" thickBot="1">
      <c r="A13" s="499"/>
      <c r="B13" s="500"/>
      <c r="C13" s="500"/>
      <c r="D13" s="500"/>
      <c r="E13" s="500"/>
      <c r="F13" s="502"/>
    </row>
    <row r="14" spans="1:7" ht="15.75" thickBot="1">
      <c r="A14" s="1634" t="s">
        <v>359</v>
      </c>
      <c r="B14" s="1635"/>
      <c r="C14" s="1635"/>
      <c r="D14" s="1635"/>
      <c r="E14" s="1635"/>
      <c r="F14" s="1636"/>
    </row>
    <row r="15" spans="1:7" ht="15.75" thickBot="1">
      <c r="A15" s="1634" t="s">
        <v>164</v>
      </c>
      <c r="B15" s="1635"/>
      <c r="C15" s="1635"/>
      <c r="D15" s="1635"/>
      <c r="E15" s="1635"/>
      <c r="F15" s="1636"/>
    </row>
    <row r="16" spans="1:7" ht="14.25">
      <c r="A16" s="1637" t="s">
        <v>65</v>
      </c>
      <c r="B16" s="1639" t="s">
        <v>163</v>
      </c>
      <c r="C16" s="1639"/>
      <c r="D16" s="1641" t="s">
        <v>162</v>
      </c>
      <c r="E16" s="1641" t="s">
        <v>360</v>
      </c>
      <c r="F16" s="1642" t="s">
        <v>361</v>
      </c>
    </row>
    <row r="17" spans="1:6" ht="15.75" customHeight="1">
      <c r="A17" s="1638"/>
      <c r="B17" s="1640"/>
      <c r="C17" s="1640"/>
      <c r="D17" s="1639"/>
      <c r="E17" s="1639"/>
      <c r="F17" s="1643"/>
    </row>
    <row r="18" spans="1:6" ht="14.25" customHeight="1">
      <c r="A18" s="1189" t="s">
        <v>161</v>
      </c>
      <c r="B18" s="1190" t="s">
        <v>403</v>
      </c>
      <c r="C18" s="1190" t="s">
        <v>160</v>
      </c>
      <c r="D18" s="1190" t="s">
        <v>159</v>
      </c>
      <c r="E18" s="1190" t="s">
        <v>158</v>
      </c>
      <c r="F18" s="1191" t="s">
        <v>358</v>
      </c>
    </row>
    <row r="19" spans="1:6" ht="21" customHeight="1">
      <c r="A19" s="503" t="s">
        <v>286</v>
      </c>
      <c r="B19" s="1008">
        <v>0.53</v>
      </c>
      <c r="C19" s="392">
        <v>31</v>
      </c>
      <c r="D19" s="1012">
        <v>1.6899999999999998E-2</v>
      </c>
      <c r="E19" s="392">
        <v>4230094</v>
      </c>
      <c r="F19" s="1010">
        <v>0.44679999999999997</v>
      </c>
    </row>
    <row r="20" spans="1:6" ht="14.25">
      <c r="A20" s="503" t="s">
        <v>157</v>
      </c>
      <c r="B20" s="1008">
        <v>10.7</v>
      </c>
      <c r="C20" s="392">
        <v>323</v>
      </c>
      <c r="D20" s="1012">
        <v>3.3099999999999997E-2</v>
      </c>
      <c r="E20" s="392">
        <v>3863271</v>
      </c>
      <c r="F20" s="1010">
        <v>0.40810000000000002</v>
      </c>
    </row>
    <row r="21" spans="1:6" ht="14.25">
      <c r="A21" s="504" t="s">
        <v>362</v>
      </c>
      <c r="B21" s="1008">
        <v>979.47</v>
      </c>
      <c r="C21" s="392">
        <v>13322</v>
      </c>
      <c r="D21" s="1012">
        <v>7.3499999999999996E-2</v>
      </c>
      <c r="E21" s="392">
        <v>433905</v>
      </c>
      <c r="F21" s="1010">
        <v>4.58E-2</v>
      </c>
    </row>
    <row r="22" spans="1:6" thickBot="1">
      <c r="A22" s="505" t="s">
        <v>363</v>
      </c>
      <c r="B22" s="1009">
        <v>1537.9</v>
      </c>
      <c r="C22" s="506">
        <v>4509</v>
      </c>
      <c r="D22" s="1013">
        <v>0.34100000000000003</v>
      </c>
      <c r="E22" s="506">
        <v>939659</v>
      </c>
      <c r="F22" s="1011">
        <v>9.9299999999999999E-2</v>
      </c>
    </row>
    <row r="23" spans="1:6" ht="14.25">
      <c r="A23" s="256"/>
      <c r="B23" s="256"/>
      <c r="C23" s="256"/>
      <c r="D23" s="256"/>
      <c r="E23" s="256"/>
      <c r="F23" s="257"/>
    </row>
    <row r="24" spans="1:6" ht="44.1" customHeight="1">
      <c r="A24" s="1627" t="s">
        <v>402</v>
      </c>
      <c r="B24" s="1627"/>
      <c r="C24" s="1627"/>
      <c r="D24" s="1627"/>
      <c r="E24" s="1627"/>
      <c r="F24" s="1627"/>
    </row>
    <row r="25" spans="1:6" s="90" customFormat="1" ht="14.25">
      <c r="A25" s="437" t="s">
        <v>404</v>
      </c>
      <c r="B25" s="256"/>
      <c r="C25" s="256"/>
      <c r="D25" s="256"/>
      <c r="E25" s="256"/>
      <c r="F25" s="256"/>
    </row>
    <row r="26" spans="1:6" s="4" customFormat="1" ht="14.25">
      <c r="A26" s="256"/>
      <c r="B26" s="256"/>
      <c r="C26" s="256"/>
      <c r="D26" s="256"/>
      <c r="E26" s="256"/>
      <c r="F26" s="256"/>
    </row>
  </sheetData>
  <mergeCells count="13">
    <mergeCell ref="A24:F24"/>
    <mergeCell ref="A2:F2"/>
    <mergeCell ref="A1:F1"/>
    <mergeCell ref="A4:F4"/>
    <mergeCell ref="A5:F5"/>
    <mergeCell ref="A3:F3"/>
    <mergeCell ref="A15:F15"/>
    <mergeCell ref="A14:F14"/>
    <mergeCell ref="A16:A17"/>
    <mergeCell ref="B16:C17"/>
    <mergeCell ref="D16:D17"/>
    <mergeCell ref="E16:E17"/>
    <mergeCell ref="F16:F17"/>
  </mergeCells>
  <printOptions horizontalCentered="1" verticalCentered="1" headings="1"/>
  <pageMargins left="0.25" right="0.25" top="0.5" bottom="0.5" header="0.5" footer="0.5"/>
  <pageSetup firstPageNumber="108" orientation="landscape" useFirstPageNumber="1" r:id="rId1"/>
  <headerFooter scaleWithDoc="0" alignWithMargins="0">
    <oddFooter xml:space="preserve">&amp;R&amp;12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1"/>
  <sheetViews>
    <sheetView zoomScaleNormal="100" workbookViewId="0">
      <selection activeCell="F27" sqref="F27"/>
    </sheetView>
  </sheetViews>
  <sheetFormatPr defaultColWidth="9.42578125" defaultRowHeight="15"/>
  <cols>
    <col min="1" max="1" width="55.5703125" style="6" customWidth="1"/>
    <col min="2" max="3" width="15.5703125" style="107" customWidth="1"/>
    <col min="4" max="6" width="15.5703125" style="2" customWidth="1"/>
    <col min="7" max="7" width="25.5703125" style="2" bestFit="1" customWidth="1"/>
    <col min="8" max="16384" width="9.42578125" style="2"/>
  </cols>
  <sheetData>
    <row r="1" spans="1:7" ht="17.850000000000001" customHeight="1">
      <c r="A1" s="1647" t="s">
        <v>717</v>
      </c>
      <c r="B1" s="1648"/>
      <c r="C1" s="1648"/>
      <c r="D1" s="1648"/>
      <c r="E1" s="1648"/>
      <c r="F1" s="1649"/>
      <c r="G1" s="1000"/>
    </row>
    <row r="2" spans="1:7" s="6" customFormat="1" ht="20.100000000000001" customHeight="1">
      <c r="A2" s="1644" t="s">
        <v>331</v>
      </c>
      <c r="B2" s="1645"/>
      <c r="C2" s="1645"/>
      <c r="D2" s="1645"/>
      <c r="E2" s="1645"/>
      <c r="F2" s="1646"/>
    </row>
    <row r="3" spans="1:7" s="6" customFormat="1" ht="18" thickBot="1">
      <c r="A3" s="1568" t="s">
        <v>401</v>
      </c>
      <c r="B3" s="1569"/>
      <c r="C3" s="1569"/>
      <c r="D3" s="1569"/>
      <c r="E3" s="1569"/>
      <c r="F3" s="1570"/>
    </row>
    <row r="4" spans="1:7" ht="26.25" thickBot="1">
      <c r="A4" s="1192" t="s">
        <v>169</v>
      </c>
      <c r="B4" s="1192" t="s">
        <v>168</v>
      </c>
      <c r="C4" s="1192" t="s">
        <v>399</v>
      </c>
      <c r="D4" s="1192" t="s">
        <v>135</v>
      </c>
      <c r="E4" s="1192" t="s">
        <v>134</v>
      </c>
      <c r="F4" s="1192" t="s">
        <v>167</v>
      </c>
    </row>
    <row r="5" spans="1:7" ht="14.25">
      <c r="A5" s="492" t="s">
        <v>685</v>
      </c>
      <c r="B5" s="1025">
        <v>4654</v>
      </c>
      <c r="C5" s="1026">
        <v>3451</v>
      </c>
      <c r="D5" s="1026">
        <v>169</v>
      </c>
      <c r="E5" s="1026">
        <v>1</v>
      </c>
      <c r="F5" s="1027">
        <v>1033</v>
      </c>
    </row>
    <row r="6" spans="1:7" ht="14.25">
      <c r="A6" s="493" t="s">
        <v>687</v>
      </c>
      <c r="B6" s="1028">
        <v>83</v>
      </c>
      <c r="C6" s="1029">
        <v>71</v>
      </c>
      <c r="D6" s="1029">
        <v>1</v>
      </c>
      <c r="E6" s="1029">
        <v>0</v>
      </c>
      <c r="F6" s="1030">
        <v>11</v>
      </c>
    </row>
    <row r="7" spans="1:7" ht="14.25">
      <c r="A7" s="493" t="s">
        <v>688</v>
      </c>
      <c r="B7" s="1028">
        <v>366</v>
      </c>
      <c r="C7" s="1029">
        <v>304</v>
      </c>
      <c r="D7" s="1029">
        <v>17</v>
      </c>
      <c r="E7" s="1029">
        <v>0</v>
      </c>
      <c r="F7" s="1030">
        <v>45</v>
      </c>
    </row>
    <row r="8" spans="1:7" s="360" customFormat="1" ht="14.25">
      <c r="A8" s="493" t="s">
        <v>689</v>
      </c>
      <c r="B8" s="1028">
        <v>8</v>
      </c>
      <c r="C8" s="1029">
        <v>7</v>
      </c>
      <c r="D8" s="1029">
        <v>1</v>
      </c>
      <c r="E8" s="1029">
        <v>0</v>
      </c>
      <c r="F8" s="1030">
        <v>0</v>
      </c>
    </row>
    <row r="9" spans="1:7" s="360" customFormat="1" ht="14.25">
      <c r="A9" s="493" t="s">
        <v>690</v>
      </c>
      <c r="B9" s="1028">
        <v>1</v>
      </c>
      <c r="C9" s="1029">
        <v>1</v>
      </c>
      <c r="D9" s="1029">
        <v>0</v>
      </c>
      <c r="E9" s="1029">
        <v>0</v>
      </c>
      <c r="F9" s="1030">
        <v>0</v>
      </c>
    </row>
    <row r="10" spans="1:7" s="360" customFormat="1" ht="14.25">
      <c r="A10" s="493" t="s">
        <v>691</v>
      </c>
      <c r="B10" s="1028">
        <v>378</v>
      </c>
      <c r="C10" s="1029">
        <v>357</v>
      </c>
      <c r="D10" s="1029">
        <v>4</v>
      </c>
      <c r="E10" s="1029">
        <v>0</v>
      </c>
      <c r="F10" s="1030">
        <v>17</v>
      </c>
    </row>
    <row r="11" spans="1:7" s="360" customFormat="1" ht="14.25">
      <c r="A11" s="493" t="s">
        <v>692</v>
      </c>
      <c r="B11" s="1028">
        <v>8</v>
      </c>
      <c r="C11" s="1029">
        <v>8</v>
      </c>
      <c r="D11" s="1029">
        <v>0</v>
      </c>
      <c r="E11" s="1029">
        <v>0</v>
      </c>
      <c r="F11" s="1030">
        <v>0</v>
      </c>
    </row>
    <row r="12" spans="1:7" s="360" customFormat="1" ht="14.25">
      <c r="A12" s="493" t="s">
        <v>693</v>
      </c>
      <c r="B12" s="1028">
        <v>0</v>
      </c>
      <c r="C12" s="1029">
        <v>0</v>
      </c>
      <c r="D12" s="1029">
        <v>0</v>
      </c>
      <c r="E12" s="1029">
        <v>0</v>
      </c>
      <c r="F12" s="1030">
        <v>0</v>
      </c>
    </row>
    <row r="13" spans="1:7" s="360" customFormat="1" ht="14.25">
      <c r="A13" s="493" t="s">
        <v>694</v>
      </c>
      <c r="B13" s="1028">
        <v>5</v>
      </c>
      <c r="C13" s="1029">
        <v>5</v>
      </c>
      <c r="D13" s="1029">
        <v>0</v>
      </c>
      <c r="E13" s="1029">
        <v>0</v>
      </c>
      <c r="F13" s="1030">
        <v>0</v>
      </c>
    </row>
    <row r="14" spans="1:7" s="360" customFormat="1" ht="14.25">
      <c r="A14" s="494" t="s">
        <v>695</v>
      </c>
      <c r="B14" s="1028">
        <v>0</v>
      </c>
      <c r="C14" s="1029">
        <v>0</v>
      </c>
      <c r="D14" s="1029">
        <v>0</v>
      </c>
      <c r="E14" s="1029">
        <v>0</v>
      </c>
      <c r="F14" s="1030">
        <v>0</v>
      </c>
    </row>
    <row r="15" spans="1:7" ht="14.25">
      <c r="A15" s="494" t="s">
        <v>696</v>
      </c>
      <c r="B15" s="1028">
        <v>23</v>
      </c>
      <c r="C15" s="1029">
        <v>20</v>
      </c>
      <c r="D15" s="1029">
        <v>1</v>
      </c>
      <c r="E15" s="1029">
        <v>0</v>
      </c>
      <c r="F15" s="1030">
        <v>2</v>
      </c>
    </row>
    <row r="16" spans="1:7" ht="14.25">
      <c r="A16" s="494" t="s">
        <v>697</v>
      </c>
      <c r="B16" s="1028">
        <v>11</v>
      </c>
      <c r="C16" s="1029">
        <v>10</v>
      </c>
      <c r="D16" s="1029">
        <v>0</v>
      </c>
      <c r="E16" s="1029">
        <v>0</v>
      </c>
      <c r="F16" s="1030">
        <v>0</v>
      </c>
    </row>
    <row r="17" spans="1:7" ht="14.25">
      <c r="A17" s="495" t="s">
        <v>698</v>
      </c>
      <c r="B17" s="1028">
        <v>6</v>
      </c>
      <c r="C17" s="1029">
        <v>5</v>
      </c>
      <c r="D17" s="1029">
        <v>1</v>
      </c>
      <c r="E17" s="1029">
        <v>0</v>
      </c>
      <c r="F17" s="1030">
        <v>0</v>
      </c>
    </row>
    <row r="18" spans="1:7" ht="14.25">
      <c r="A18" s="495" t="s">
        <v>699</v>
      </c>
      <c r="B18" s="1028">
        <v>409</v>
      </c>
      <c r="C18" s="1029">
        <v>272</v>
      </c>
      <c r="D18" s="1029">
        <v>33</v>
      </c>
      <c r="E18" s="1029">
        <v>0</v>
      </c>
      <c r="F18" s="1030">
        <v>104</v>
      </c>
    </row>
    <row r="19" spans="1:7" ht="14.25">
      <c r="A19" s="494" t="s">
        <v>700</v>
      </c>
      <c r="B19" s="1028">
        <v>96</v>
      </c>
      <c r="C19" s="1029">
        <v>77</v>
      </c>
      <c r="D19" s="1029">
        <v>3</v>
      </c>
      <c r="E19" s="1029">
        <v>0</v>
      </c>
      <c r="F19" s="1030">
        <v>16</v>
      </c>
    </row>
    <row r="20" spans="1:7" ht="14.25">
      <c r="A20" s="494" t="s">
        <v>701</v>
      </c>
      <c r="B20" s="1028">
        <v>21</v>
      </c>
      <c r="C20" s="1029">
        <v>19</v>
      </c>
      <c r="D20" s="1029">
        <v>0</v>
      </c>
      <c r="E20" s="1029">
        <v>0</v>
      </c>
      <c r="F20" s="1030">
        <v>2</v>
      </c>
    </row>
    <row r="21" spans="1:7" ht="14.25">
      <c r="A21" s="496" t="s">
        <v>702</v>
      </c>
      <c r="B21" s="1028">
        <v>423</v>
      </c>
      <c r="C21" s="1029">
        <v>295</v>
      </c>
      <c r="D21" s="1029">
        <v>40</v>
      </c>
      <c r="E21" s="1029">
        <v>0</v>
      </c>
      <c r="F21" s="1030">
        <v>88</v>
      </c>
    </row>
    <row r="22" spans="1:7" ht="14.25">
      <c r="A22" s="494" t="s">
        <v>703</v>
      </c>
      <c r="B22" s="1028">
        <v>298</v>
      </c>
      <c r="C22" s="1029">
        <v>192</v>
      </c>
      <c r="D22" s="1029">
        <v>40</v>
      </c>
      <c r="E22" s="1029">
        <v>0</v>
      </c>
      <c r="F22" s="1030">
        <v>66</v>
      </c>
    </row>
    <row r="23" spans="1:7" ht="14.25">
      <c r="A23" s="494" t="s">
        <v>704</v>
      </c>
      <c r="B23" s="1028">
        <v>119</v>
      </c>
      <c r="C23" s="1029">
        <v>104</v>
      </c>
      <c r="D23" s="1029">
        <v>5</v>
      </c>
      <c r="E23" s="1029">
        <v>0</v>
      </c>
      <c r="F23" s="1030">
        <v>10</v>
      </c>
    </row>
    <row r="24" spans="1:7" ht="14.25">
      <c r="A24" s="494" t="s">
        <v>705</v>
      </c>
      <c r="B24" s="1028">
        <v>977</v>
      </c>
      <c r="C24" s="1029">
        <v>780</v>
      </c>
      <c r="D24" s="1029">
        <v>53</v>
      </c>
      <c r="E24" s="1029">
        <v>0</v>
      </c>
      <c r="F24" s="1030">
        <v>144</v>
      </c>
    </row>
    <row r="25" spans="1:7" ht="14.25">
      <c r="A25" s="494" t="s">
        <v>706</v>
      </c>
      <c r="B25" s="1028">
        <v>22</v>
      </c>
      <c r="C25" s="1029">
        <v>19</v>
      </c>
      <c r="D25" s="1029">
        <v>2</v>
      </c>
      <c r="E25" s="1029">
        <v>0</v>
      </c>
      <c r="F25" s="1030">
        <v>1</v>
      </c>
    </row>
    <row r="26" spans="1:7" thickBot="1">
      <c r="A26" s="494" t="s">
        <v>707</v>
      </c>
      <c r="B26" s="1028">
        <v>20</v>
      </c>
      <c r="C26" s="1029">
        <v>18</v>
      </c>
      <c r="D26" s="1029">
        <v>0</v>
      </c>
      <c r="E26" s="1029">
        <v>0</v>
      </c>
      <c r="F26" s="1030">
        <v>2</v>
      </c>
    </row>
    <row r="27" spans="1:7" thickBot="1">
      <c r="A27" s="133" t="s">
        <v>49</v>
      </c>
      <c r="B27" s="1031">
        <f>SUM(B5:B26)</f>
        <v>7928</v>
      </c>
      <c r="C27" s="1031">
        <f>SUM(C5:C26)</f>
        <v>6015</v>
      </c>
      <c r="D27" s="1031">
        <f>SUM(D5:D26)</f>
        <v>370</v>
      </c>
      <c r="E27" s="1031">
        <f>SUM(E5:E26)</f>
        <v>1</v>
      </c>
      <c r="F27" s="1032">
        <f>SUM(F5:F26)</f>
        <v>1541</v>
      </c>
    </row>
    <row r="30" spans="1:7" s="362" customFormat="1" ht="14.25">
      <c r="A30" s="436" t="s">
        <v>389</v>
      </c>
      <c r="B30" s="436"/>
      <c r="C30" s="436"/>
      <c r="D30" s="436"/>
      <c r="E30" s="436"/>
      <c r="F30" s="436"/>
      <c r="G30" s="436"/>
    </row>
    <row r="31" spans="1:7" ht="14.25" customHeight="1">
      <c r="A31" s="1650" t="s">
        <v>430</v>
      </c>
      <c r="B31" s="1651"/>
      <c r="C31" s="1651"/>
      <c r="D31" s="1651"/>
      <c r="E31" s="1651"/>
      <c r="F31" s="1651"/>
      <c r="G31" s="1651"/>
    </row>
  </sheetData>
  <mergeCells count="4">
    <mergeCell ref="A2:F2"/>
    <mergeCell ref="A3:F3"/>
    <mergeCell ref="A1:F1"/>
    <mergeCell ref="A31:G31"/>
  </mergeCells>
  <printOptions horizontalCentered="1" verticalCentered="1" headings="1"/>
  <pageMargins left="0.25" right="0.25" top="0.5" bottom="0.5" header="0.5" footer="0.5"/>
  <pageSetup scale="99" firstPageNumber="87" fitToHeight="0" orientation="landscape" useFirstPageNumber="1"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35"/>
  <sheetViews>
    <sheetView zoomScaleNormal="100" workbookViewId="0">
      <selection activeCell="H3" sqref="H3"/>
    </sheetView>
  </sheetViews>
  <sheetFormatPr defaultColWidth="9.42578125" defaultRowHeight="15"/>
  <cols>
    <col min="1" max="1" width="15.5703125" style="6" customWidth="1"/>
    <col min="2" max="3" width="15.5703125" style="107" customWidth="1"/>
    <col min="4" max="6" width="15.5703125" style="2" customWidth="1"/>
    <col min="7" max="7" width="15.5703125" style="107" customWidth="1"/>
    <col min="8" max="8" width="28.5703125" style="2" customWidth="1"/>
    <col min="9" max="16384" width="9.42578125" style="2"/>
  </cols>
  <sheetData>
    <row r="1" spans="1:8" ht="18.600000000000001" customHeight="1">
      <c r="A1" s="1655" t="s">
        <v>717</v>
      </c>
      <c r="B1" s="1656"/>
      <c r="C1" s="1656"/>
      <c r="D1" s="1656"/>
      <c r="E1" s="1656"/>
      <c r="F1" s="1656"/>
      <c r="G1" s="1657"/>
      <c r="H1" s="1000"/>
    </row>
    <row r="2" spans="1:8" s="6" customFormat="1" ht="18" customHeight="1">
      <c r="A2" s="1652" t="s">
        <v>333</v>
      </c>
      <c r="B2" s="1653"/>
      <c r="C2" s="1653"/>
      <c r="D2" s="1653"/>
      <c r="E2" s="1653"/>
      <c r="F2" s="1653"/>
      <c r="G2" s="1654"/>
    </row>
    <row r="3" spans="1:8" s="6" customFormat="1" ht="15.75" thickBot="1">
      <c r="A3" s="1574" t="s">
        <v>332</v>
      </c>
      <c r="B3" s="1575"/>
      <c r="C3" s="1575"/>
      <c r="D3" s="1575"/>
      <c r="E3" s="1575"/>
      <c r="F3" s="1575"/>
      <c r="G3" s="1576"/>
    </row>
    <row r="4" spans="1:8" s="509" customFormat="1" ht="15.75" thickBot="1">
      <c r="A4" s="1663"/>
      <c r="B4" s="1664"/>
      <c r="C4" s="1664"/>
      <c r="D4" s="1664"/>
      <c r="E4" s="1664"/>
      <c r="F4" s="1664"/>
      <c r="G4" s="1665"/>
    </row>
    <row r="5" spans="1:8" ht="15.75" thickBot="1">
      <c r="A5" s="1562" t="s">
        <v>181</v>
      </c>
      <c r="B5" s="1658"/>
      <c r="C5" s="1658"/>
      <c r="D5" s="1658"/>
      <c r="E5" s="1659"/>
      <c r="F5" s="1659"/>
      <c r="G5" s="1660"/>
    </row>
    <row r="6" spans="1:8" ht="15.75" thickBot="1">
      <c r="A6" s="1671">
        <v>2017</v>
      </c>
      <c r="B6" s="1668" t="s">
        <v>113</v>
      </c>
      <c r="C6" s="1669"/>
      <c r="D6" s="1670"/>
      <c r="E6" s="1668" t="s">
        <v>5</v>
      </c>
      <c r="F6" s="1669"/>
      <c r="G6" s="1670"/>
    </row>
    <row r="7" spans="1:8" ht="39" thickBot="1">
      <c r="A7" s="1672"/>
      <c r="B7" s="1193" t="s">
        <v>179</v>
      </c>
      <c r="C7" s="1194" t="s">
        <v>178</v>
      </c>
      <c r="D7" s="1195" t="s">
        <v>180</v>
      </c>
      <c r="E7" s="1193" t="s">
        <v>179</v>
      </c>
      <c r="F7" s="1194" t="s">
        <v>178</v>
      </c>
      <c r="G7" s="1195" t="s">
        <v>177</v>
      </c>
    </row>
    <row r="8" spans="1:8">
      <c r="A8" s="141" t="s">
        <v>128</v>
      </c>
      <c r="B8" s="404">
        <v>278</v>
      </c>
      <c r="C8" s="405">
        <v>124</v>
      </c>
      <c r="D8" s="140">
        <f t="shared" ref="D8:D19" si="0">SUM(B8:C8)</f>
        <v>402</v>
      </c>
      <c r="E8" s="406">
        <v>540</v>
      </c>
      <c r="F8" s="407">
        <v>175</v>
      </c>
      <c r="G8" s="140">
        <f t="shared" ref="G8:G19" si="1">SUM(E8:F8)</f>
        <v>715</v>
      </c>
    </row>
    <row r="9" spans="1:8">
      <c r="A9" s="139" t="s">
        <v>127</v>
      </c>
      <c r="B9" s="408">
        <v>278</v>
      </c>
      <c r="C9" s="409">
        <v>124</v>
      </c>
      <c r="D9" s="138">
        <f t="shared" si="0"/>
        <v>402</v>
      </c>
      <c r="E9" s="410">
        <v>540</v>
      </c>
      <c r="F9" s="411">
        <v>175</v>
      </c>
      <c r="G9" s="138">
        <f t="shared" si="1"/>
        <v>715</v>
      </c>
    </row>
    <row r="10" spans="1:8">
      <c r="A10" s="139" t="s">
        <v>126</v>
      </c>
      <c r="B10" s="408">
        <v>278</v>
      </c>
      <c r="C10" s="409">
        <v>124</v>
      </c>
      <c r="D10" s="138">
        <f t="shared" si="0"/>
        <v>402</v>
      </c>
      <c r="E10" s="410">
        <v>540</v>
      </c>
      <c r="F10" s="411">
        <v>175</v>
      </c>
      <c r="G10" s="138">
        <f t="shared" si="1"/>
        <v>715</v>
      </c>
    </row>
    <row r="11" spans="1:8">
      <c r="A11" s="139" t="s">
        <v>125</v>
      </c>
      <c r="B11" s="408">
        <v>278</v>
      </c>
      <c r="C11" s="409">
        <v>124</v>
      </c>
      <c r="D11" s="138">
        <f t="shared" si="0"/>
        <v>402</v>
      </c>
      <c r="E11" s="410">
        <v>540</v>
      </c>
      <c r="F11" s="411">
        <v>175</v>
      </c>
      <c r="G11" s="138">
        <f t="shared" si="1"/>
        <v>715</v>
      </c>
    </row>
    <row r="12" spans="1:8">
      <c r="A12" s="139" t="s">
        <v>124</v>
      </c>
      <c r="B12" s="408">
        <v>276</v>
      </c>
      <c r="C12" s="409">
        <v>124</v>
      </c>
      <c r="D12" s="138">
        <f t="shared" si="0"/>
        <v>400</v>
      </c>
      <c r="E12" s="410">
        <v>538</v>
      </c>
      <c r="F12" s="411">
        <v>175</v>
      </c>
      <c r="G12" s="138">
        <f t="shared" si="1"/>
        <v>713</v>
      </c>
    </row>
    <row r="13" spans="1:8">
      <c r="A13" s="139" t="s">
        <v>123</v>
      </c>
      <c r="B13" s="408">
        <v>275</v>
      </c>
      <c r="C13" s="409">
        <v>124</v>
      </c>
      <c r="D13" s="138">
        <f t="shared" si="0"/>
        <v>399</v>
      </c>
      <c r="E13" s="410">
        <v>538</v>
      </c>
      <c r="F13" s="411">
        <v>175</v>
      </c>
      <c r="G13" s="138">
        <f t="shared" si="1"/>
        <v>713</v>
      </c>
    </row>
    <row r="14" spans="1:8">
      <c r="A14" s="139" t="s">
        <v>122</v>
      </c>
      <c r="B14" s="408">
        <v>275</v>
      </c>
      <c r="C14" s="409">
        <v>124</v>
      </c>
      <c r="D14" s="138">
        <f t="shared" si="0"/>
        <v>399</v>
      </c>
      <c r="E14" s="410">
        <v>538</v>
      </c>
      <c r="F14" s="411">
        <v>175</v>
      </c>
      <c r="G14" s="138">
        <f t="shared" si="1"/>
        <v>713</v>
      </c>
    </row>
    <row r="15" spans="1:8">
      <c r="A15" s="139" t="s">
        <v>121</v>
      </c>
      <c r="B15" s="408">
        <v>275</v>
      </c>
      <c r="C15" s="409">
        <v>124</v>
      </c>
      <c r="D15" s="138">
        <f t="shared" si="0"/>
        <v>399</v>
      </c>
      <c r="E15" s="410">
        <v>538</v>
      </c>
      <c r="F15" s="411">
        <v>175</v>
      </c>
      <c r="G15" s="138">
        <f t="shared" si="1"/>
        <v>713</v>
      </c>
    </row>
    <row r="16" spans="1:8">
      <c r="A16" s="139" t="s">
        <v>120</v>
      </c>
      <c r="B16" s="408">
        <v>274</v>
      </c>
      <c r="C16" s="409">
        <v>124</v>
      </c>
      <c r="D16" s="138">
        <f t="shared" si="0"/>
        <v>398</v>
      </c>
      <c r="E16" s="410">
        <v>538</v>
      </c>
      <c r="F16" s="411">
        <v>175</v>
      </c>
      <c r="G16" s="138">
        <f t="shared" si="1"/>
        <v>713</v>
      </c>
    </row>
    <row r="17" spans="1:7">
      <c r="A17" s="139" t="s">
        <v>119</v>
      </c>
      <c r="B17" s="408">
        <v>274</v>
      </c>
      <c r="C17" s="409">
        <v>124</v>
      </c>
      <c r="D17" s="138">
        <f t="shared" si="0"/>
        <v>398</v>
      </c>
      <c r="E17" s="410">
        <v>538</v>
      </c>
      <c r="F17" s="411">
        <v>175</v>
      </c>
      <c r="G17" s="138">
        <f t="shared" si="1"/>
        <v>713</v>
      </c>
    </row>
    <row r="18" spans="1:7">
      <c r="A18" s="139" t="s">
        <v>118</v>
      </c>
      <c r="B18" s="408">
        <v>274</v>
      </c>
      <c r="C18" s="409">
        <v>123</v>
      </c>
      <c r="D18" s="138">
        <f t="shared" si="0"/>
        <v>397</v>
      </c>
      <c r="E18" s="410">
        <v>538</v>
      </c>
      <c r="F18" s="411">
        <v>175</v>
      </c>
      <c r="G18" s="138">
        <f t="shared" si="1"/>
        <v>713</v>
      </c>
    </row>
    <row r="19" spans="1:7" ht="15.75" thickBot="1">
      <c r="A19" s="137" t="s">
        <v>117</v>
      </c>
      <c r="B19" s="412">
        <v>274</v>
      </c>
      <c r="C19" s="413">
        <v>123</v>
      </c>
      <c r="D19" s="136">
        <f t="shared" si="0"/>
        <v>397</v>
      </c>
      <c r="E19" s="414">
        <v>496</v>
      </c>
      <c r="F19" s="415">
        <v>175</v>
      </c>
      <c r="G19" s="136">
        <f t="shared" si="1"/>
        <v>671</v>
      </c>
    </row>
    <row r="21" spans="1:7" ht="15.75" thickBot="1"/>
    <row r="22" spans="1:7" ht="15.75" thickBot="1">
      <c r="A22" s="1562" t="s">
        <v>334</v>
      </c>
      <c r="B22" s="1658"/>
      <c r="C22" s="1667"/>
    </row>
    <row r="23" spans="1:7" ht="14.25">
      <c r="A23" s="1661" t="s">
        <v>65</v>
      </c>
      <c r="B23" s="1187" t="s">
        <v>113</v>
      </c>
      <c r="C23" s="1196" t="s">
        <v>5</v>
      </c>
    </row>
    <row r="24" spans="1:7" thickBot="1">
      <c r="A24" s="1662"/>
      <c r="B24" s="1188" t="s">
        <v>176</v>
      </c>
      <c r="C24" s="1197" t="s">
        <v>175</v>
      </c>
    </row>
    <row r="25" spans="1:7" ht="25.5">
      <c r="A25" s="135" t="s">
        <v>174</v>
      </c>
      <c r="B25" s="1036">
        <v>30.55</v>
      </c>
      <c r="C25" s="1037">
        <v>559</v>
      </c>
    </row>
    <row r="26" spans="1:7" ht="26.25" thickBot="1">
      <c r="A26" s="134" t="s">
        <v>173</v>
      </c>
      <c r="B26" s="1038">
        <v>376.98</v>
      </c>
      <c r="C26" s="1039">
        <v>9470</v>
      </c>
    </row>
    <row r="27" spans="1:7" ht="14.25">
      <c r="A27" s="91"/>
      <c r="B27" s="91"/>
      <c r="C27" s="91"/>
    </row>
    <row r="28" spans="1:7" ht="15.75" thickBot="1"/>
    <row r="29" spans="1:7" ht="15.75" thickBot="1">
      <c r="A29" s="1666" t="s">
        <v>172</v>
      </c>
      <c r="B29" s="1658"/>
      <c r="C29" s="1658"/>
      <c r="D29" s="1658"/>
      <c r="E29" s="1658"/>
      <c r="F29" s="1667"/>
    </row>
    <row r="30" spans="1:7" ht="26.25" thickBot="1">
      <c r="A30" s="1198"/>
      <c r="B30" s="1199" t="s">
        <v>137</v>
      </c>
      <c r="C30" s="1199" t="s">
        <v>136</v>
      </c>
      <c r="D30" s="1199" t="s">
        <v>135</v>
      </c>
      <c r="E30" s="1199" t="s">
        <v>171</v>
      </c>
      <c r="F30" s="1200" t="s">
        <v>133</v>
      </c>
    </row>
    <row r="31" spans="1:7">
      <c r="A31" s="132" t="s">
        <v>49</v>
      </c>
      <c r="B31" s="1040">
        <v>13</v>
      </c>
      <c r="C31" s="1040">
        <v>8</v>
      </c>
      <c r="D31" s="1040">
        <v>0</v>
      </c>
      <c r="E31" s="1040">
        <v>0</v>
      </c>
      <c r="F31" s="1041">
        <v>5</v>
      </c>
    </row>
    <row r="32" spans="1:7" ht="15.75" thickBot="1">
      <c r="A32" s="131" t="s">
        <v>170</v>
      </c>
      <c r="B32" s="1042"/>
      <c r="C32" s="1043">
        <f>C31/B31</f>
        <v>0.61538461538461542</v>
      </c>
      <c r="D32" s="1043">
        <f>D31/B31</f>
        <v>0</v>
      </c>
      <c r="E32" s="1043">
        <f>E31/B31</f>
        <v>0</v>
      </c>
      <c r="F32" s="1043">
        <f>F31/B31</f>
        <v>0.38461538461538464</v>
      </c>
    </row>
    <row r="35" spans="1:7" s="362" customFormat="1" ht="14.25">
      <c r="A35" s="362" t="s">
        <v>393</v>
      </c>
      <c r="B35" s="418"/>
      <c r="C35" s="418"/>
      <c r="G35" s="418"/>
    </row>
  </sheetData>
  <mergeCells count="11">
    <mergeCell ref="A29:F29"/>
    <mergeCell ref="B6:D6"/>
    <mergeCell ref="E6:G6"/>
    <mergeCell ref="A6:A7"/>
    <mergeCell ref="A22:C22"/>
    <mergeCell ref="A2:G2"/>
    <mergeCell ref="A3:G3"/>
    <mergeCell ref="A1:G1"/>
    <mergeCell ref="A5:G5"/>
    <mergeCell ref="A23:A24"/>
    <mergeCell ref="A4:G4"/>
  </mergeCells>
  <printOptions horizontalCentered="1" verticalCentered="1" headings="1"/>
  <pageMargins left="0.25" right="0.25" top="0.5" bottom="0.5" header="0.5" footer="0.5"/>
  <pageSetup scale="91" firstPageNumber="112"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7"/>
  <sheetViews>
    <sheetView zoomScale="90" zoomScaleNormal="90" workbookViewId="0">
      <selection sqref="A1:J1"/>
    </sheetView>
  </sheetViews>
  <sheetFormatPr defaultRowHeight="12.75"/>
  <cols>
    <col min="1" max="3" width="16.5703125" customWidth="1"/>
    <col min="4" max="4" width="18" customWidth="1"/>
    <col min="5" max="10" width="16.5703125" customWidth="1"/>
    <col min="11" max="11" width="39.5703125" bestFit="1" customWidth="1"/>
  </cols>
  <sheetData>
    <row r="1" spans="1:11" ht="20.100000000000001" customHeight="1">
      <c r="A1" s="1673" t="s">
        <v>718</v>
      </c>
      <c r="B1" s="1674"/>
      <c r="C1" s="1674"/>
      <c r="D1" s="1674"/>
      <c r="E1" s="1674"/>
      <c r="F1" s="1674"/>
      <c r="G1" s="1674"/>
      <c r="H1" s="1674"/>
      <c r="I1" s="1674"/>
      <c r="J1" s="1675"/>
      <c r="K1" s="1000"/>
    </row>
    <row r="2" spans="1:11" s="243" customFormat="1" ht="21" customHeight="1">
      <c r="A2" s="1681" t="s">
        <v>335</v>
      </c>
      <c r="B2" s="1682"/>
      <c r="C2" s="1682"/>
      <c r="D2" s="1682"/>
      <c r="E2" s="1682"/>
      <c r="F2" s="1682"/>
      <c r="G2" s="1682"/>
      <c r="H2" s="1682"/>
      <c r="I2" s="1682"/>
      <c r="J2" s="1683"/>
    </row>
    <row r="3" spans="1:11" s="243" customFormat="1" ht="24" customHeight="1" thickBot="1">
      <c r="A3" s="1681" t="s">
        <v>428</v>
      </c>
      <c r="B3" s="1682"/>
      <c r="C3" s="1682"/>
      <c r="D3" s="1682"/>
      <c r="E3" s="1682"/>
      <c r="F3" s="1682"/>
      <c r="G3" s="1682"/>
      <c r="H3" s="1682"/>
      <c r="I3" s="1682"/>
      <c r="J3" s="1683"/>
    </row>
    <row r="4" spans="1:11" ht="13.5" thickBot="1">
      <c r="A4" s="1676" t="s">
        <v>197</v>
      </c>
      <c r="B4" s="1677"/>
      <c r="C4" s="1678"/>
      <c r="D4" s="1679"/>
      <c r="E4" s="1676" t="s">
        <v>198</v>
      </c>
      <c r="F4" s="1680"/>
      <c r="G4" s="1679"/>
      <c r="H4" s="1676" t="s">
        <v>199</v>
      </c>
      <c r="I4" s="1680"/>
      <c r="J4" s="1679"/>
    </row>
    <row r="5" spans="1:11" ht="40.5" thickBot="1">
      <c r="A5" s="1201" t="s">
        <v>200</v>
      </c>
      <c r="B5" s="1202" t="s">
        <v>201</v>
      </c>
      <c r="C5" s="1202" t="s">
        <v>205</v>
      </c>
      <c r="D5" s="1203" t="s">
        <v>431</v>
      </c>
      <c r="E5" s="1201" t="s">
        <v>206</v>
      </c>
      <c r="F5" s="1204" t="s">
        <v>207</v>
      </c>
      <c r="G5" s="1203" t="s">
        <v>202</v>
      </c>
      <c r="H5" s="1201" t="s">
        <v>208</v>
      </c>
      <c r="I5" s="1203" t="s">
        <v>203</v>
      </c>
      <c r="J5" s="1203" t="s">
        <v>204</v>
      </c>
    </row>
    <row r="6" spans="1:11" ht="15.75" thickBot="1">
      <c r="A6" s="1044">
        <v>7941</v>
      </c>
      <c r="B6" s="1045">
        <v>5459</v>
      </c>
      <c r="C6" s="1046">
        <v>321</v>
      </c>
      <c r="D6" s="1047">
        <v>2161</v>
      </c>
      <c r="E6" s="1044">
        <v>401</v>
      </c>
      <c r="F6" s="1048">
        <v>198</v>
      </c>
      <c r="G6" s="1047">
        <v>1562</v>
      </c>
      <c r="H6" s="1044">
        <v>2</v>
      </c>
      <c r="I6" s="1048">
        <v>11</v>
      </c>
      <c r="J6" s="1047">
        <v>24</v>
      </c>
    </row>
    <row r="7" spans="1:11" ht="29.1" customHeight="1">
      <c r="A7" s="142"/>
      <c r="B7" s="142"/>
      <c r="C7" s="142"/>
      <c r="D7" s="142"/>
      <c r="E7" s="142"/>
      <c r="F7" s="142"/>
      <c r="G7" s="142"/>
      <c r="H7" s="142"/>
      <c r="I7" s="142"/>
      <c r="J7" s="142"/>
    </row>
    <row r="8" spans="1:11" ht="18.75" customHeight="1">
      <c r="A8" s="466" t="s">
        <v>425</v>
      </c>
      <c r="B8" s="142"/>
      <c r="C8" s="142"/>
      <c r="D8" s="142"/>
      <c r="E8" s="142"/>
      <c r="F8" s="142"/>
      <c r="G8" s="142"/>
      <c r="H8" s="142"/>
      <c r="I8" s="142"/>
      <c r="J8" s="142"/>
    </row>
    <row r="9" spans="1:11" ht="18.75" customHeight="1">
      <c r="A9" s="466" t="s">
        <v>433</v>
      </c>
      <c r="B9" s="142"/>
      <c r="C9" s="142"/>
      <c r="D9" s="142"/>
      <c r="E9" s="142"/>
      <c r="F9" s="142"/>
      <c r="G9" s="142"/>
      <c r="H9" s="142"/>
      <c r="I9" s="142"/>
      <c r="J9" s="142"/>
    </row>
    <row r="10" spans="1:11" ht="16.5" customHeight="1">
      <c r="A10" s="466" t="s">
        <v>424</v>
      </c>
      <c r="B10" s="142"/>
      <c r="C10" s="142"/>
      <c r="D10" s="142"/>
      <c r="E10" s="142"/>
      <c r="F10" s="142"/>
      <c r="G10" s="142"/>
      <c r="H10" s="142"/>
      <c r="I10" s="142"/>
      <c r="J10" s="142"/>
      <c r="K10" s="104"/>
    </row>
    <row r="11" spans="1:11" ht="17.25" customHeight="1">
      <c r="A11" s="467" t="s">
        <v>209</v>
      </c>
      <c r="B11" s="142"/>
      <c r="C11" s="142"/>
      <c r="D11" s="142"/>
      <c r="E11" s="142"/>
      <c r="F11" s="142"/>
      <c r="G11" s="142"/>
      <c r="H11" s="142"/>
      <c r="I11" s="142"/>
      <c r="J11" s="142"/>
    </row>
    <row r="12" spans="1:11" ht="18.600000000000001" customHeight="1">
      <c r="A12" s="466" t="s">
        <v>427</v>
      </c>
    </row>
    <row r="13" spans="1:11" ht="17.850000000000001" customHeight="1">
      <c r="A13" s="1552"/>
      <c r="B13" s="1552"/>
      <c r="C13" s="1552"/>
      <c r="D13" s="1552"/>
      <c r="E13" s="1552"/>
      <c r="F13" s="1552"/>
      <c r="G13" s="1552"/>
      <c r="H13" s="1552"/>
    </row>
    <row r="14" spans="1:11" ht="20.85" customHeight="1"/>
    <row r="15" spans="1:11" ht="18.75" customHeight="1"/>
    <row r="16" spans="1:11" ht="25.5" customHeight="1"/>
    <row r="17" spans="6:6" ht="21" customHeight="1">
      <c r="F17" s="104"/>
    </row>
  </sheetData>
  <mergeCells count="7">
    <mergeCell ref="A13:H13"/>
    <mergeCell ref="A1:J1"/>
    <mergeCell ref="A4:D4"/>
    <mergeCell ref="E4:G4"/>
    <mergeCell ref="H4:J4"/>
    <mergeCell ref="A2:J2"/>
    <mergeCell ref="A3:J3"/>
  </mergeCells>
  <printOptions horizontalCentered="1" verticalCentered="1" headings="1"/>
  <pageMargins left="0.25" right="0.25" top="0.5" bottom="0.5" header="0.5" footer="0.5"/>
  <pageSetup scale="8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3"/>
  <sheetViews>
    <sheetView workbookViewId="0">
      <selection activeCell="C12" sqref="C12"/>
    </sheetView>
  </sheetViews>
  <sheetFormatPr defaultColWidth="9.140625" defaultRowHeight="12.75"/>
  <cols>
    <col min="1" max="1" width="27.42578125" style="459" customWidth="1"/>
    <col min="2" max="2" width="24.5703125" style="459" customWidth="1"/>
    <col min="3" max="3" width="21" style="459" customWidth="1"/>
    <col min="4" max="4" width="27.140625" style="459" customWidth="1"/>
    <col min="5" max="5" width="20.5703125" style="459" customWidth="1"/>
    <col min="6" max="7" width="19.5703125" style="459" customWidth="1"/>
    <col min="8" max="8" width="20.140625" style="459" customWidth="1"/>
    <col min="9" max="9" width="27.5703125" style="459" customWidth="1"/>
    <col min="10" max="16384" width="9.140625" style="459"/>
  </cols>
  <sheetData>
    <row r="1" spans="1:9" ht="16.5" thickBot="1">
      <c r="A1" s="1687" t="s">
        <v>717</v>
      </c>
      <c r="B1" s="1688"/>
      <c r="C1" s="1688"/>
      <c r="D1" s="1688"/>
      <c r="E1" s="1688"/>
      <c r="F1" s="1688"/>
      <c r="G1" s="1688"/>
      <c r="H1" s="1688"/>
      <c r="I1" s="1689"/>
    </row>
    <row r="2" spans="1:9" ht="15.75">
      <c r="A2" s="1690" t="s">
        <v>650</v>
      </c>
      <c r="B2" s="1690"/>
      <c r="C2" s="1690"/>
      <c r="D2" s="1690"/>
      <c r="E2" s="1690"/>
      <c r="F2" s="1690"/>
      <c r="G2" s="1690"/>
      <c r="H2" s="1690"/>
      <c r="I2" s="1690"/>
    </row>
    <row r="3" spans="1:9" ht="18.75">
      <c r="A3" s="1691" t="s">
        <v>775</v>
      </c>
      <c r="B3" s="1691"/>
      <c r="C3" s="1691"/>
      <c r="D3" s="1691"/>
      <c r="E3" s="1691"/>
      <c r="F3" s="1691"/>
      <c r="G3" s="1691"/>
      <c r="H3" s="1691"/>
      <c r="I3" s="1691"/>
    </row>
    <row r="4" spans="1:9" ht="13.5" thickBot="1"/>
    <row r="5" spans="1:9" ht="13.5" thickBot="1">
      <c r="A5" s="1205"/>
      <c r="B5" s="1205"/>
      <c r="C5" s="1205"/>
      <c r="D5" s="1206"/>
      <c r="E5" s="1684" t="s">
        <v>656</v>
      </c>
      <c r="F5" s="1685"/>
      <c r="G5" s="1685"/>
      <c r="H5" s="1686"/>
      <c r="I5" s="1207"/>
    </row>
    <row r="6" spans="1:9" ht="53.25" thickBot="1">
      <c r="A6" s="1208" t="s">
        <v>681</v>
      </c>
      <c r="B6" s="1208" t="s">
        <v>682</v>
      </c>
      <c r="C6" s="1208" t="s">
        <v>651</v>
      </c>
      <c r="D6" s="1209" t="s">
        <v>652</v>
      </c>
      <c r="E6" s="1210" t="s">
        <v>653</v>
      </c>
      <c r="F6" s="1210" t="s">
        <v>657</v>
      </c>
      <c r="G6" s="1210" t="s">
        <v>658</v>
      </c>
      <c r="H6" s="1210" t="s">
        <v>654</v>
      </c>
      <c r="I6" s="1211" t="s">
        <v>655</v>
      </c>
    </row>
    <row r="7" spans="1:9" ht="15.75" thickBot="1">
      <c r="A7" s="1049">
        <v>12192</v>
      </c>
      <c r="B7" s="1050">
        <v>0.4</v>
      </c>
      <c r="C7" s="1049">
        <v>0</v>
      </c>
      <c r="D7" s="1049">
        <v>0</v>
      </c>
      <c r="E7" s="1051">
        <v>0</v>
      </c>
      <c r="F7" s="1051">
        <v>0</v>
      </c>
      <c r="G7" s="1051">
        <v>0</v>
      </c>
      <c r="H7" s="1051">
        <v>0</v>
      </c>
      <c r="I7" s="1051">
        <v>0</v>
      </c>
    </row>
    <row r="8" spans="1:9" ht="15">
      <c r="A8" s="1000"/>
    </row>
    <row r="11" spans="1:9" ht="14.25">
      <c r="A11" s="459" t="s">
        <v>774</v>
      </c>
    </row>
    <row r="12" spans="1:9" ht="14.25">
      <c r="A12" s="459" t="s">
        <v>773</v>
      </c>
    </row>
    <row r="13" spans="1:9" ht="14.25">
      <c r="A13" s="459" t="s">
        <v>856</v>
      </c>
    </row>
  </sheetData>
  <mergeCells count="4">
    <mergeCell ref="E5:H5"/>
    <mergeCell ref="A1:I1"/>
    <mergeCell ref="A2:I2"/>
    <mergeCell ref="A3:I3"/>
  </mergeCells>
  <printOptions horizontalCentered="1" verticalCentered="1" headings="1"/>
  <pageMargins left="0.25" right="0.25" top="0.5" bottom="0.5" header="0.5" footer="0.5"/>
  <pageSetup paperSize="5" scale="83" orientation="landscape" r:id="rId1"/>
  <headerFooter scaleWithDoc="0"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8"/>
  <sheetViews>
    <sheetView workbookViewId="0">
      <selection activeCell="B4" sqref="B4"/>
    </sheetView>
  </sheetViews>
  <sheetFormatPr defaultColWidth="39" defaultRowHeight="14.25"/>
  <cols>
    <col min="1" max="1" width="63.5703125" style="2" customWidth="1"/>
    <col min="2" max="2" width="34.42578125" style="2" bestFit="1" customWidth="1"/>
    <col min="3" max="3" width="11.42578125" style="2" customWidth="1"/>
    <col min="4" max="16384" width="39" style="2"/>
  </cols>
  <sheetData>
    <row r="1" spans="1:4" s="6" customFormat="1" ht="18.75">
      <c r="A1" s="553" t="s">
        <v>717</v>
      </c>
      <c r="B1" s="554"/>
      <c r="C1" s="480"/>
      <c r="D1" s="1000"/>
    </row>
    <row r="2" spans="1:4" s="6" customFormat="1" ht="15">
      <c r="A2" s="555" t="s">
        <v>340</v>
      </c>
      <c r="B2" s="556"/>
    </row>
    <row r="3" spans="1:4" s="6" customFormat="1" ht="15.75" thickBot="1">
      <c r="A3" s="555" t="s">
        <v>99</v>
      </c>
      <c r="B3" s="556"/>
    </row>
    <row r="4" spans="1:4" ht="17.25">
      <c r="A4" s="1212" t="s">
        <v>78</v>
      </c>
      <c r="B4" s="1213" t="s">
        <v>398</v>
      </c>
    </row>
    <row r="5" spans="1:4">
      <c r="A5" s="240" t="s">
        <v>350</v>
      </c>
      <c r="B5" s="1033">
        <v>81</v>
      </c>
    </row>
    <row r="6" spans="1:4">
      <c r="A6" s="240" t="s">
        <v>352</v>
      </c>
      <c r="B6" s="1034">
        <v>19927</v>
      </c>
    </row>
    <row r="7" spans="1:4">
      <c r="A7" s="240" t="s">
        <v>365</v>
      </c>
      <c r="B7" s="1034">
        <v>3177</v>
      </c>
    </row>
    <row r="8" spans="1:4">
      <c r="A8" s="240" t="s">
        <v>351</v>
      </c>
      <c r="B8" s="1033">
        <v>345</v>
      </c>
    </row>
    <row r="9" spans="1:4">
      <c r="A9" s="240" t="s">
        <v>343</v>
      </c>
      <c r="B9" s="1034">
        <v>0</v>
      </c>
    </row>
    <row r="10" spans="1:4">
      <c r="A10" s="240" t="s">
        <v>349</v>
      </c>
      <c r="B10" s="1033">
        <v>3092</v>
      </c>
    </row>
    <row r="11" spans="1:4">
      <c r="A11" s="240" t="s">
        <v>342</v>
      </c>
      <c r="B11" s="1034">
        <v>44207</v>
      </c>
    </row>
    <row r="12" spans="1:4">
      <c r="A12" s="240" t="s">
        <v>348</v>
      </c>
      <c r="B12" s="1034">
        <v>14341</v>
      </c>
    </row>
    <row r="13" spans="1:4">
      <c r="A13" s="240" t="s">
        <v>345</v>
      </c>
      <c r="B13" s="1034">
        <v>9515</v>
      </c>
    </row>
    <row r="14" spans="1:4">
      <c r="A14" s="240" t="s">
        <v>366</v>
      </c>
      <c r="B14" s="1034">
        <v>0</v>
      </c>
    </row>
    <row r="15" spans="1:4" ht="15" thickBot="1">
      <c r="A15" s="253" t="s">
        <v>344</v>
      </c>
      <c r="B15" s="1035">
        <v>11568</v>
      </c>
    </row>
    <row r="16" spans="1:4">
      <c r="B16" s="72"/>
    </row>
    <row r="17" spans="1:2" s="362" customFormat="1" ht="28.5" customHeight="1">
      <c r="A17" s="1353" t="s">
        <v>394</v>
      </c>
      <c r="B17" s="1353"/>
    </row>
    <row r="18" spans="1:2" s="362" customFormat="1" ht="24" customHeight="1">
      <c r="A18" s="1692" t="s">
        <v>396</v>
      </c>
      <c r="B18" s="1692"/>
    </row>
  </sheetData>
  <sortState ref="A7:B16">
    <sortCondition ref="A7"/>
  </sortState>
  <mergeCells count="2">
    <mergeCell ref="A18:B18"/>
    <mergeCell ref="A17:B17"/>
  </mergeCells>
  <printOptions horizontalCentered="1" verticalCentered="1" headings="1"/>
  <pageMargins left="0.25" right="0.25" top="0.5" bottom="0.5" header="0.5" footer="0.5"/>
  <pageSetup orientation="landscape" r:id="rId1"/>
  <headerFooter scaleWithDoc="0"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4A24F08088DD544BDC9F2082D897C18" ma:contentTypeVersion="0" ma:contentTypeDescription="Create a new document." ma:contentTypeScope="" ma:versionID="ba211ff8305460280b6819d9356a58b6">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2.xml><?xml version="1.0" encoding="utf-8"?>
<ds:datastoreItem xmlns:ds="http://schemas.openxmlformats.org/officeDocument/2006/customXml" ds:itemID="{2489B244-8B8D-4874-8487-7C297B540192}">
  <ds:schemaRefs>
    <ds:schemaRef ds:uri="http://www.w3.org/XML/1998/namespace"/>
    <ds:schemaRef ds:uri="http://schemas.microsoft.com/office/infopath/2007/PartnerControls"/>
    <ds:schemaRef ds:uri="http://schemas.microsoft.com/office/2006/documentManagement/types"/>
    <ds:schemaRef ds:uri="http://purl.org/dc/terms/"/>
    <ds:schemaRef ds:uri="http://purl.org/dc/dcmitype/"/>
    <ds:schemaRef ds:uri="http://schemas.openxmlformats.org/package/2006/metadata/core-properties"/>
    <ds:schemaRef ds:uri="http://purl.org/dc/elements/1.1/"/>
    <ds:schemaRef ds:uri="http://schemas.microsoft.com/office/2006/metadata/properties"/>
  </ds:schemaRefs>
</ds:datastoreItem>
</file>

<file path=customXml/itemProps3.xml><?xml version="1.0" encoding="utf-8"?>
<ds:datastoreItem xmlns:ds="http://schemas.openxmlformats.org/officeDocument/2006/customXml" ds:itemID="{93A912EE-C126-4E84-8A45-4EFFFFF670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39</vt:i4>
      </vt:variant>
    </vt:vector>
  </HeadingPairs>
  <TitlesOfParts>
    <vt:vector size="76" baseType="lpstr">
      <vt:lpstr>SUMMARY -TABLE</vt:lpstr>
      <vt:lpstr>ESA-Table 1</vt:lpstr>
      <vt:lpstr>ESA-Table 1A</vt:lpstr>
      <vt:lpstr>ESA-Table 2</vt:lpstr>
      <vt:lpstr>ESA-Table 2A</vt:lpstr>
      <vt:lpstr>ESA-Table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15-Lighting</vt:lpstr>
      <vt:lpstr>ESA-Table 16</vt:lpstr>
      <vt:lpstr>ESA-Table 17</vt:lpstr>
      <vt:lpstr>ESA-Table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CARE-Table 13A</vt:lpstr>
      <vt:lpstr>CARE-Table 14</vt:lpstr>
      <vt:lpstr>'ESA-Table 9'!EUL</vt:lpstr>
      <vt:lpstr>'CARE- Table 1'!Print_Area</vt:lpstr>
      <vt:lpstr>'CARE -Table 3 '!Print_Area</vt:lpstr>
      <vt:lpstr>'CARE-Table 10'!Print_Area</vt:lpstr>
      <vt:lpstr>'CARE-Table 11'!Print_Area</vt:lpstr>
      <vt:lpstr>'CARE-Table 12 '!Print_Area</vt:lpstr>
      <vt:lpstr>'CARE-Table 13'!Print_Area</vt:lpstr>
      <vt:lpstr>'CARE-Table 13A'!Print_Area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12 '!Print_Area</vt:lpstr>
      <vt:lpstr>'ESA -Table 14 '!Print_Area</vt:lpstr>
      <vt:lpstr>'ESA Table 4 '!Print_Area</vt:lpstr>
      <vt:lpstr>'ESA Table -8'!Print_Area</vt:lpstr>
      <vt:lpstr>'ESA-Table 1'!Print_Area</vt:lpstr>
      <vt:lpstr>'ESA-Table 10'!Print_Area</vt:lpstr>
      <vt:lpstr>'ESA-Table 11'!Print_Area</vt:lpstr>
      <vt:lpstr>'ESA-Table 13'!Print_Area</vt:lpstr>
      <vt:lpstr>'ESA-Table 15-Lighting'!Print_Area</vt:lpstr>
      <vt:lpstr>'ESA-Table 16'!Print_Area</vt:lpstr>
      <vt:lpstr>'ESA-Table 17'!Print_Area</vt:lpstr>
      <vt:lpstr>'ESA-Table 18'!Print_Area</vt:lpstr>
      <vt:lpstr>'ESA-Table 1A'!Print_Area</vt:lpstr>
      <vt:lpstr>'ESA-Table 2'!Print_Area</vt:lpstr>
      <vt:lpstr>'ESA-Table 2A'!Print_Area</vt:lpstr>
      <vt:lpstr>'ESA-Table 2B'!Print_Area</vt:lpstr>
      <vt:lpstr>'ESA-Table 3'!Print_Area</vt:lpstr>
      <vt:lpstr>'ESA-Table 5'!Print_Area</vt:lpstr>
      <vt:lpstr>'ESA-Table 6'!Print_Area</vt:lpstr>
      <vt:lpstr>'ESA-Table 7'!Print_Area</vt:lpstr>
      <vt:lpstr>'ESA-Table 9'!Print_Area</vt:lpstr>
      <vt:lpstr>'SUMMARY -TABLE'!Print_Area</vt:lpstr>
      <vt:lpstr>'ESA-Table 2A'!Print_Titles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Wickware, Kathy Dee</dc:creator>
  <cp:lastModifiedBy>Amaya,  Zaida C.</cp:lastModifiedBy>
  <cp:lastPrinted>2018-05-01T22:19:37Z</cp:lastPrinted>
  <dcterms:created xsi:type="dcterms:W3CDTF">2006-06-19T18:23:44Z</dcterms:created>
  <dcterms:modified xsi:type="dcterms:W3CDTF">2018-05-02T19:34:20Z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0x01010084A24F08088DD544BDC9F2082D897C18</vt:lpwstr>
  </property>
  <property fmtid="{D5CDD505-2E9C-101B-9397-08002B2CF9AE}" pid="5" name="BExAnalyzer_OldName">
    <vt:lpwstr>SDGE PY 2015  ESA CARE Annual Report Tables_ Master.xlsx</vt:lpwstr>
  </property>
</Properties>
</file>